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vijayak2_lancaster_ac_uk/Documents/Code/C3-metabolic-and-leaf-model-svijayakumar_dev/Results/"/>
    </mc:Choice>
  </mc:AlternateContent>
  <xr:revisionPtr revIDLastSave="881" documentId="13_ncr:1_{F58DD6C9-B4A5-4624-A6DC-C98B573A1A33}" xr6:coauthVersionLast="47" xr6:coauthVersionMax="47" xr10:uidLastSave="{3DC6756B-1EDD-4D54-B8F9-1E0CC1E8D443}"/>
  <bookViews>
    <workbookView minimized="1" xWindow="384" yWindow="384" windowWidth="17280" windowHeight="9420" firstSheet="10" activeTab="10" xr2:uid="{2B6B59F5-A938-44CE-BA8A-B2F0CDD5CF02}"/>
  </bookViews>
  <sheets>
    <sheet name="Ori_old" sheetId="1" state="hidden" r:id="rId1"/>
    <sheet name="Original" sheetId="11" r:id="rId2"/>
    <sheet name="140" sheetId="13" r:id="rId3"/>
    <sheet name="160" sheetId="14" r:id="rId4"/>
    <sheet name="180" sheetId="15" r:id="rId5"/>
    <sheet name="200" sheetId="2" r:id="rId6"/>
    <sheet name="220" sheetId="3" r:id="rId7"/>
    <sheet name="240" sheetId="4" r:id="rId8"/>
    <sheet name="260" sheetId="5" r:id="rId9"/>
    <sheet name="280" sheetId="6" r:id="rId10"/>
    <sheet name="300" sheetId="7" r:id="rId11"/>
    <sheet name="320" sheetId="8" r:id="rId12"/>
    <sheet name="340" sheetId="9" r:id="rId13"/>
    <sheet name="360" sheetId="10" r:id="rId14"/>
    <sheet name="380" sheetId="16" r:id="rId15"/>
    <sheet name="400" sheetId="17" r:id="rId16"/>
    <sheet name="420" sheetId="18" r:id="rId17"/>
  </sheets>
  <definedNames>
    <definedName name="_xlnm._FilterDatabase" localSheetId="2" hidden="1">'140'!$A$33:$E$57</definedName>
    <definedName name="_xlnm._FilterDatabase" localSheetId="9" hidden="1">'280'!$A$33:$E$57</definedName>
    <definedName name="_xlnm._FilterDatabase" localSheetId="16" hidden="1">'420'!$A$33:$E$57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8" l="1"/>
  <c r="E31" i="18" s="1"/>
  <c r="B31" i="17"/>
  <c r="E31" i="17" s="1"/>
  <c r="B31" i="16"/>
  <c r="E31" i="16" s="1"/>
  <c r="B31" i="10"/>
  <c r="E31" i="10" s="1"/>
  <c r="B31" i="9"/>
  <c r="E31" i="9" s="1"/>
  <c r="B31" i="8"/>
  <c r="E31" i="8" s="1"/>
  <c r="B31" i="5"/>
  <c r="E31" i="5" s="1"/>
  <c r="E31" i="4"/>
  <c r="B31" i="4"/>
  <c r="B31" i="3"/>
  <c r="E31" i="3" s="1"/>
  <c r="B31" i="2"/>
  <c r="E31" i="2" s="1"/>
  <c r="B31" i="15"/>
  <c r="E31" i="15" s="1"/>
  <c r="B31" i="14"/>
  <c r="E31" i="14" s="1"/>
  <c r="B31" i="13"/>
  <c r="E31" i="13" s="1"/>
  <c r="E36" i="18" l="1"/>
  <c r="E50" i="18"/>
  <c r="E55" i="18"/>
  <c r="E57" i="18"/>
  <c r="E48" i="18"/>
  <c r="E51" i="18"/>
  <c r="E44" i="18"/>
  <c r="E39" i="18"/>
  <c r="E53" i="18"/>
  <c r="D42" i="18"/>
  <c r="E42" i="18" s="1"/>
  <c r="D47" i="18"/>
  <c r="E47" i="18" s="1"/>
  <c r="D34" i="18"/>
  <c r="E34" i="18" s="1"/>
  <c r="D38" i="18"/>
  <c r="E38" i="18" s="1"/>
  <c r="D40" i="18"/>
  <c r="E40" i="18" s="1"/>
  <c r="D35" i="18"/>
  <c r="E35" i="18" s="1"/>
  <c r="D36" i="18"/>
  <c r="D50" i="18"/>
  <c r="D55" i="18"/>
  <c r="D57" i="18"/>
  <c r="D48" i="18"/>
  <c r="D51" i="18"/>
  <c r="D54" i="18"/>
  <c r="E54" i="18" s="1"/>
  <c r="D44" i="18"/>
  <c r="D52" i="18"/>
  <c r="E52" i="18" s="1"/>
  <c r="D56" i="18"/>
  <c r="E56" i="18" s="1"/>
  <c r="D41" i="18"/>
  <c r="E41" i="18" s="1"/>
  <c r="D45" i="18"/>
  <c r="E45" i="18" s="1"/>
  <c r="D37" i="18"/>
  <c r="E37" i="18" s="1"/>
  <c r="D46" i="18"/>
  <c r="E46" i="18" s="1"/>
  <c r="D49" i="18"/>
  <c r="E49" i="18" s="1"/>
  <c r="D39" i="18"/>
  <c r="D53" i="18"/>
  <c r="D43" i="18"/>
  <c r="E43" i="18" s="1"/>
  <c r="E36" i="13"/>
  <c r="E39" i="13"/>
  <c r="E48" i="13"/>
  <c r="E56" i="13"/>
  <c r="E57" i="13"/>
  <c r="E51" i="13"/>
  <c r="E53" i="13"/>
  <c r="E43" i="13"/>
  <c r="E35" i="13"/>
  <c r="E55" i="13"/>
  <c r="D46" i="13"/>
  <c r="E46" i="13" s="1"/>
  <c r="D45" i="13"/>
  <c r="E45" i="13" s="1"/>
  <c r="D36" i="13"/>
  <c r="D42" i="13"/>
  <c r="E42" i="13" s="1"/>
  <c r="D44" i="13"/>
  <c r="E44" i="13" s="1"/>
  <c r="D34" i="13"/>
  <c r="E34" i="13" s="1"/>
  <c r="D39" i="13"/>
  <c r="D48" i="13"/>
  <c r="D56" i="13"/>
  <c r="D57" i="13"/>
  <c r="D51" i="13"/>
  <c r="D49" i="13"/>
  <c r="E49" i="13" s="1"/>
  <c r="D53" i="13"/>
  <c r="D43" i="13"/>
  <c r="D52" i="13"/>
  <c r="E52" i="13" s="1"/>
  <c r="D54" i="13"/>
  <c r="E54" i="13" s="1"/>
  <c r="D38" i="13"/>
  <c r="E38" i="13" s="1"/>
  <c r="D41" i="13"/>
  <c r="E41" i="13" s="1"/>
  <c r="D35" i="13"/>
  <c r="D50" i="13"/>
  <c r="E50" i="13" s="1"/>
  <c r="D47" i="13"/>
  <c r="E47" i="13" s="1"/>
  <c r="D37" i="13"/>
  <c r="E37" i="13" s="1"/>
  <c r="D55" i="13"/>
  <c r="D40" i="13"/>
  <c r="E40" i="13" s="1"/>
  <c r="D34" i="6"/>
  <c r="E34" i="6" s="1"/>
  <c r="D53" i="6"/>
  <c r="E53" i="6" s="1"/>
  <c r="D43" i="6"/>
  <c r="E43" i="6" s="1"/>
  <c r="D47" i="6"/>
  <c r="E47" i="6" s="1"/>
  <c r="D39" i="6"/>
  <c r="E39" i="6" s="1"/>
  <c r="D41" i="6"/>
  <c r="E41" i="6" s="1"/>
  <c r="D35" i="6"/>
  <c r="E35" i="6" s="1"/>
  <c r="D36" i="6"/>
  <c r="E36" i="6" s="1"/>
  <c r="D46" i="6"/>
  <c r="E46" i="6" s="1"/>
  <c r="D55" i="6"/>
  <c r="E55" i="6" s="1"/>
  <c r="D57" i="6"/>
  <c r="E57" i="6" s="1"/>
  <c r="D49" i="6"/>
  <c r="E49" i="6" s="1"/>
  <c r="D51" i="6"/>
  <c r="E51" i="6" s="1"/>
  <c r="D54" i="6"/>
  <c r="E54" i="6" s="1"/>
  <c r="D44" i="6"/>
  <c r="E44" i="6" s="1"/>
  <c r="D52" i="6"/>
  <c r="E52" i="6" s="1"/>
  <c r="D56" i="6"/>
  <c r="E56" i="6" s="1"/>
  <c r="D40" i="6"/>
  <c r="E40" i="6" s="1"/>
  <c r="D45" i="6"/>
  <c r="E45" i="6" s="1"/>
  <c r="D37" i="6"/>
  <c r="E37" i="6" s="1"/>
  <c r="D50" i="6"/>
  <c r="E50" i="6" s="1"/>
  <c r="D48" i="6"/>
  <c r="E48" i="6" s="1"/>
  <c r="D38" i="6"/>
  <c r="E38" i="6" s="1"/>
  <c r="D42" i="6"/>
  <c r="E42" i="6" s="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T5" i="18"/>
  <c r="U5" i="18"/>
  <c r="V5" i="18"/>
  <c r="W5" i="18"/>
  <c r="T6" i="18"/>
  <c r="U6" i="18"/>
  <c r="V6" i="18"/>
  <c r="W6" i="18"/>
  <c r="T7" i="18"/>
  <c r="U7" i="18"/>
  <c r="V7" i="18"/>
  <c r="W7" i="18"/>
  <c r="T8" i="18"/>
  <c r="U8" i="18"/>
  <c r="V8" i="18"/>
  <c r="W8" i="18"/>
  <c r="T9" i="18"/>
  <c r="U9" i="18"/>
  <c r="V9" i="18"/>
  <c r="W9" i="18"/>
  <c r="T10" i="18"/>
  <c r="U10" i="18"/>
  <c r="V10" i="18"/>
  <c r="W10" i="18"/>
  <c r="T11" i="18"/>
  <c r="U11" i="18"/>
  <c r="V11" i="18"/>
  <c r="W11" i="18"/>
  <c r="T12" i="18"/>
  <c r="U12" i="18"/>
  <c r="V12" i="18"/>
  <c r="W12" i="18"/>
  <c r="T13" i="18"/>
  <c r="U13" i="18"/>
  <c r="V13" i="18"/>
  <c r="W13" i="18"/>
  <c r="T14" i="18"/>
  <c r="U14" i="18"/>
  <c r="V14" i="18"/>
  <c r="W14" i="18"/>
  <c r="T15" i="18"/>
  <c r="U15" i="18"/>
  <c r="V15" i="18"/>
  <c r="W15" i="18"/>
  <c r="T16" i="18"/>
  <c r="U16" i="18"/>
  <c r="V16" i="18"/>
  <c r="W16" i="18"/>
  <c r="T17" i="18"/>
  <c r="U17" i="18"/>
  <c r="V17" i="18"/>
  <c r="W17" i="18"/>
  <c r="T18" i="18"/>
  <c r="U18" i="18"/>
  <c r="V18" i="18"/>
  <c r="W18" i="18"/>
  <c r="T19" i="18"/>
  <c r="U19" i="18"/>
  <c r="V19" i="18"/>
  <c r="W19" i="18"/>
  <c r="T20" i="18"/>
  <c r="U20" i="18"/>
  <c r="V20" i="18"/>
  <c r="W20" i="18"/>
  <c r="T21" i="18"/>
  <c r="U21" i="18"/>
  <c r="V21" i="18"/>
  <c r="W21" i="18"/>
  <c r="T22" i="18"/>
  <c r="U22" i="18"/>
  <c r="V22" i="18"/>
  <c r="W22" i="18"/>
  <c r="T23" i="18"/>
  <c r="U23" i="18"/>
  <c r="V23" i="18"/>
  <c r="W23" i="18"/>
  <c r="T24" i="18"/>
  <c r="U24" i="18"/>
  <c r="V24" i="18"/>
  <c r="W24" i="18"/>
  <c r="T25" i="18"/>
  <c r="U25" i="18"/>
  <c r="V25" i="18"/>
  <c r="W25" i="18"/>
  <c r="T26" i="18"/>
  <c r="U26" i="18"/>
  <c r="V26" i="18"/>
  <c r="W26" i="18"/>
  <c r="T27" i="18"/>
  <c r="U27" i="18"/>
  <c r="V27" i="18"/>
  <c r="W27" i="18"/>
  <c r="T28" i="18"/>
  <c r="U28" i="18"/>
  <c r="V28" i="18"/>
  <c r="W28" i="18"/>
  <c r="T29" i="18"/>
  <c r="U29" i="18"/>
  <c r="V29" i="18"/>
  <c r="W29" i="18"/>
  <c r="U4" i="18"/>
  <c r="V4" i="18"/>
  <c r="W4" i="18"/>
  <c r="U5" i="9"/>
  <c r="V5" i="9"/>
  <c r="W5" i="9"/>
  <c r="U6" i="9"/>
  <c r="V6" i="9"/>
  <c r="W6" i="9"/>
  <c r="U7" i="9"/>
  <c r="V7" i="9"/>
  <c r="W7" i="9"/>
  <c r="U8" i="9"/>
  <c r="V8" i="9"/>
  <c r="W8" i="9"/>
  <c r="U9" i="9"/>
  <c r="V9" i="9"/>
  <c r="W9" i="9"/>
  <c r="U10" i="9"/>
  <c r="V10" i="9"/>
  <c r="W10" i="9"/>
  <c r="U11" i="9"/>
  <c r="V11" i="9"/>
  <c r="W11" i="9"/>
  <c r="U12" i="9"/>
  <c r="V12" i="9"/>
  <c r="W12" i="9"/>
  <c r="U13" i="9"/>
  <c r="V13" i="9"/>
  <c r="W13" i="9"/>
  <c r="U14" i="9"/>
  <c r="V14" i="9"/>
  <c r="W14" i="9"/>
  <c r="U15" i="9"/>
  <c r="V15" i="9"/>
  <c r="W15" i="9"/>
  <c r="U16" i="9"/>
  <c r="V16" i="9"/>
  <c r="W16" i="9"/>
  <c r="U17" i="9"/>
  <c r="V17" i="9"/>
  <c r="W17" i="9"/>
  <c r="U18" i="9"/>
  <c r="V18" i="9"/>
  <c r="W18" i="9"/>
  <c r="U19" i="9"/>
  <c r="V19" i="9"/>
  <c r="W19" i="9"/>
  <c r="U20" i="9"/>
  <c r="V20" i="9"/>
  <c r="W20" i="9"/>
  <c r="U21" i="9"/>
  <c r="V21" i="9"/>
  <c r="W21" i="9"/>
  <c r="U22" i="9"/>
  <c r="V22" i="9"/>
  <c r="W22" i="9"/>
  <c r="U23" i="9"/>
  <c r="V23" i="9"/>
  <c r="W23" i="9"/>
  <c r="U24" i="9"/>
  <c r="V24" i="9"/>
  <c r="W24" i="9"/>
  <c r="U25" i="9"/>
  <c r="V25" i="9"/>
  <c r="W25" i="9"/>
  <c r="U26" i="9"/>
  <c r="V26" i="9"/>
  <c r="W26" i="9"/>
  <c r="U27" i="9"/>
  <c r="V27" i="9"/>
  <c r="W27" i="9"/>
  <c r="U28" i="9"/>
  <c r="V28" i="9"/>
  <c r="W28" i="9"/>
  <c r="U29" i="9"/>
  <c r="V29" i="9"/>
  <c r="W29" i="9"/>
  <c r="V4" i="9"/>
  <c r="W4" i="9"/>
  <c r="U5" i="8"/>
  <c r="V5" i="8"/>
  <c r="W5" i="8"/>
  <c r="U6" i="8"/>
  <c r="V6" i="8"/>
  <c r="W6" i="8"/>
  <c r="U7" i="8"/>
  <c r="V7" i="8"/>
  <c r="W7" i="8"/>
  <c r="U8" i="8"/>
  <c r="V8" i="8"/>
  <c r="W8" i="8"/>
  <c r="U9" i="8"/>
  <c r="V9" i="8"/>
  <c r="W9" i="8"/>
  <c r="U10" i="8"/>
  <c r="V10" i="8"/>
  <c r="W10" i="8"/>
  <c r="U11" i="8"/>
  <c r="V11" i="8"/>
  <c r="W11" i="8"/>
  <c r="U12" i="8"/>
  <c r="V12" i="8"/>
  <c r="W12" i="8"/>
  <c r="U13" i="8"/>
  <c r="V13" i="8"/>
  <c r="W13" i="8"/>
  <c r="U14" i="8"/>
  <c r="V14" i="8"/>
  <c r="W14" i="8"/>
  <c r="U15" i="8"/>
  <c r="V15" i="8"/>
  <c r="W15" i="8"/>
  <c r="U16" i="8"/>
  <c r="V16" i="8"/>
  <c r="W16" i="8"/>
  <c r="U17" i="8"/>
  <c r="V17" i="8"/>
  <c r="W17" i="8"/>
  <c r="U18" i="8"/>
  <c r="V18" i="8"/>
  <c r="W18" i="8"/>
  <c r="U19" i="8"/>
  <c r="V19" i="8"/>
  <c r="W19" i="8"/>
  <c r="U20" i="8"/>
  <c r="V20" i="8"/>
  <c r="W20" i="8"/>
  <c r="U21" i="8"/>
  <c r="V21" i="8"/>
  <c r="W21" i="8"/>
  <c r="U22" i="8"/>
  <c r="V22" i="8"/>
  <c r="W22" i="8"/>
  <c r="U23" i="8"/>
  <c r="V23" i="8"/>
  <c r="W23" i="8"/>
  <c r="U24" i="8"/>
  <c r="V24" i="8"/>
  <c r="W24" i="8"/>
  <c r="U25" i="8"/>
  <c r="V25" i="8"/>
  <c r="W25" i="8"/>
  <c r="U26" i="8"/>
  <c r="V26" i="8"/>
  <c r="W26" i="8"/>
  <c r="U27" i="8"/>
  <c r="V27" i="8"/>
  <c r="W27" i="8"/>
  <c r="U28" i="8"/>
  <c r="V28" i="8"/>
  <c r="W28" i="8"/>
  <c r="U29" i="8"/>
  <c r="V29" i="8"/>
  <c r="W29" i="8"/>
  <c r="V4" i="8"/>
  <c r="W4" i="8"/>
  <c r="U5" i="7"/>
  <c r="V5" i="7"/>
  <c r="W5" i="7"/>
  <c r="U6" i="7"/>
  <c r="V6" i="7"/>
  <c r="W6" i="7"/>
  <c r="U7" i="7"/>
  <c r="V7" i="7"/>
  <c r="W7" i="7"/>
  <c r="U8" i="7"/>
  <c r="V8" i="7"/>
  <c r="W8" i="7"/>
  <c r="U9" i="7"/>
  <c r="V9" i="7"/>
  <c r="W9" i="7"/>
  <c r="U10" i="7"/>
  <c r="V10" i="7"/>
  <c r="W10" i="7"/>
  <c r="U11" i="7"/>
  <c r="V11" i="7"/>
  <c r="W11" i="7"/>
  <c r="U12" i="7"/>
  <c r="V12" i="7"/>
  <c r="W12" i="7"/>
  <c r="U13" i="7"/>
  <c r="V13" i="7"/>
  <c r="W13" i="7"/>
  <c r="U14" i="7"/>
  <c r="V14" i="7"/>
  <c r="W14" i="7"/>
  <c r="U15" i="7"/>
  <c r="V15" i="7"/>
  <c r="W15" i="7"/>
  <c r="U16" i="7"/>
  <c r="V16" i="7"/>
  <c r="W16" i="7"/>
  <c r="U17" i="7"/>
  <c r="V17" i="7"/>
  <c r="W17" i="7"/>
  <c r="U18" i="7"/>
  <c r="V18" i="7"/>
  <c r="W18" i="7"/>
  <c r="U19" i="7"/>
  <c r="V19" i="7"/>
  <c r="W19" i="7"/>
  <c r="U20" i="7"/>
  <c r="V20" i="7"/>
  <c r="W20" i="7"/>
  <c r="U21" i="7"/>
  <c r="V21" i="7"/>
  <c r="W21" i="7"/>
  <c r="U22" i="7"/>
  <c r="V22" i="7"/>
  <c r="W22" i="7"/>
  <c r="U23" i="7"/>
  <c r="V23" i="7"/>
  <c r="W23" i="7"/>
  <c r="U24" i="7"/>
  <c r="V24" i="7"/>
  <c r="W24" i="7"/>
  <c r="U25" i="7"/>
  <c r="V25" i="7"/>
  <c r="W25" i="7"/>
  <c r="U26" i="7"/>
  <c r="V26" i="7"/>
  <c r="W26" i="7"/>
  <c r="U27" i="7"/>
  <c r="V27" i="7"/>
  <c r="W27" i="7"/>
  <c r="U28" i="7"/>
  <c r="V28" i="7"/>
  <c r="W28" i="7"/>
  <c r="U29" i="7"/>
  <c r="V29" i="7"/>
  <c r="W29" i="7"/>
  <c r="V4" i="7"/>
  <c r="W4" i="7"/>
  <c r="U5" i="5"/>
  <c r="V5" i="5"/>
  <c r="W5" i="5"/>
  <c r="U6" i="5"/>
  <c r="V6" i="5"/>
  <c r="W6" i="5"/>
  <c r="U7" i="5"/>
  <c r="V7" i="5"/>
  <c r="W7" i="5"/>
  <c r="U8" i="5"/>
  <c r="V8" i="5"/>
  <c r="W8" i="5"/>
  <c r="U9" i="5"/>
  <c r="V9" i="5"/>
  <c r="W9" i="5"/>
  <c r="U10" i="5"/>
  <c r="V10" i="5"/>
  <c r="W10" i="5"/>
  <c r="U11" i="5"/>
  <c r="V11" i="5"/>
  <c r="W11" i="5"/>
  <c r="U12" i="5"/>
  <c r="V12" i="5"/>
  <c r="W12" i="5"/>
  <c r="U13" i="5"/>
  <c r="V13" i="5"/>
  <c r="W13" i="5"/>
  <c r="U14" i="5"/>
  <c r="V14" i="5"/>
  <c r="W14" i="5"/>
  <c r="U15" i="5"/>
  <c r="V15" i="5"/>
  <c r="W15" i="5"/>
  <c r="U16" i="5"/>
  <c r="V16" i="5"/>
  <c r="W16" i="5"/>
  <c r="U17" i="5"/>
  <c r="V17" i="5"/>
  <c r="W17" i="5"/>
  <c r="U18" i="5"/>
  <c r="V18" i="5"/>
  <c r="W18" i="5"/>
  <c r="U19" i="5"/>
  <c r="V19" i="5"/>
  <c r="W19" i="5"/>
  <c r="U20" i="5"/>
  <c r="V20" i="5"/>
  <c r="W20" i="5"/>
  <c r="U21" i="5"/>
  <c r="V21" i="5"/>
  <c r="W21" i="5"/>
  <c r="U22" i="5"/>
  <c r="V22" i="5"/>
  <c r="W22" i="5"/>
  <c r="U23" i="5"/>
  <c r="V23" i="5"/>
  <c r="W23" i="5"/>
  <c r="U24" i="5"/>
  <c r="V24" i="5"/>
  <c r="W24" i="5"/>
  <c r="U25" i="5"/>
  <c r="V25" i="5"/>
  <c r="W25" i="5"/>
  <c r="U26" i="5"/>
  <c r="V26" i="5"/>
  <c r="W26" i="5"/>
  <c r="U27" i="5"/>
  <c r="V27" i="5"/>
  <c r="W27" i="5"/>
  <c r="U28" i="5"/>
  <c r="V28" i="5"/>
  <c r="W28" i="5"/>
  <c r="U29" i="5"/>
  <c r="V29" i="5"/>
  <c r="W29" i="5"/>
  <c r="V4" i="5"/>
  <c r="W4" i="5"/>
  <c r="U5" i="4"/>
  <c r="V5" i="4"/>
  <c r="W5" i="4"/>
  <c r="U6" i="4"/>
  <c r="V6" i="4"/>
  <c r="W6" i="4"/>
  <c r="U7" i="4"/>
  <c r="V7" i="4"/>
  <c r="W7" i="4"/>
  <c r="U8" i="4"/>
  <c r="V8" i="4"/>
  <c r="W8" i="4"/>
  <c r="U9" i="4"/>
  <c r="V9" i="4"/>
  <c r="W9" i="4"/>
  <c r="U10" i="4"/>
  <c r="V10" i="4"/>
  <c r="W10" i="4"/>
  <c r="U11" i="4"/>
  <c r="V11" i="4"/>
  <c r="W11" i="4"/>
  <c r="U12" i="4"/>
  <c r="V12" i="4"/>
  <c r="W12" i="4"/>
  <c r="U13" i="4"/>
  <c r="V13" i="4"/>
  <c r="W13" i="4"/>
  <c r="U14" i="4"/>
  <c r="V14" i="4"/>
  <c r="W14" i="4"/>
  <c r="U15" i="4"/>
  <c r="V15" i="4"/>
  <c r="W15" i="4"/>
  <c r="U16" i="4"/>
  <c r="V16" i="4"/>
  <c r="W16" i="4"/>
  <c r="U17" i="4"/>
  <c r="V17" i="4"/>
  <c r="W17" i="4"/>
  <c r="U18" i="4"/>
  <c r="V18" i="4"/>
  <c r="W18" i="4"/>
  <c r="U19" i="4"/>
  <c r="V19" i="4"/>
  <c r="W19" i="4"/>
  <c r="U20" i="4"/>
  <c r="V20" i="4"/>
  <c r="W20" i="4"/>
  <c r="U21" i="4"/>
  <c r="V21" i="4"/>
  <c r="W21" i="4"/>
  <c r="U22" i="4"/>
  <c r="V22" i="4"/>
  <c r="W22" i="4"/>
  <c r="U23" i="4"/>
  <c r="V23" i="4"/>
  <c r="W23" i="4"/>
  <c r="U24" i="4"/>
  <c r="V24" i="4"/>
  <c r="W24" i="4"/>
  <c r="U25" i="4"/>
  <c r="V25" i="4"/>
  <c r="W25" i="4"/>
  <c r="U26" i="4"/>
  <c r="V26" i="4"/>
  <c r="W26" i="4"/>
  <c r="U27" i="4"/>
  <c r="V27" i="4"/>
  <c r="W27" i="4"/>
  <c r="U28" i="4"/>
  <c r="V28" i="4"/>
  <c r="W28" i="4"/>
  <c r="U29" i="4"/>
  <c r="V29" i="4"/>
  <c r="W29" i="4"/>
  <c r="V4" i="4"/>
  <c r="W4" i="4"/>
  <c r="U5" i="3"/>
  <c r="V5" i="3"/>
  <c r="W5" i="3"/>
  <c r="U6" i="3"/>
  <c r="V6" i="3"/>
  <c r="W6" i="3"/>
  <c r="U7" i="3"/>
  <c r="V7" i="3"/>
  <c r="W7" i="3"/>
  <c r="U8" i="3"/>
  <c r="V8" i="3"/>
  <c r="W8" i="3"/>
  <c r="U9" i="3"/>
  <c r="V9" i="3"/>
  <c r="W9" i="3"/>
  <c r="U10" i="3"/>
  <c r="V10" i="3"/>
  <c r="W10" i="3"/>
  <c r="U11" i="3"/>
  <c r="V11" i="3"/>
  <c r="W11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U17" i="3"/>
  <c r="V17" i="3"/>
  <c r="W17" i="3"/>
  <c r="U18" i="3"/>
  <c r="V18" i="3"/>
  <c r="W18" i="3"/>
  <c r="U19" i="3"/>
  <c r="V19" i="3"/>
  <c r="W19" i="3"/>
  <c r="U20" i="3"/>
  <c r="V20" i="3"/>
  <c r="W20" i="3"/>
  <c r="U21" i="3"/>
  <c r="V21" i="3"/>
  <c r="W21" i="3"/>
  <c r="U22" i="3"/>
  <c r="V22" i="3"/>
  <c r="W22" i="3"/>
  <c r="U23" i="3"/>
  <c r="V23" i="3"/>
  <c r="W23" i="3"/>
  <c r="U24" i="3"/>
  <c r="V24" i="3"/>
  <c r="W24" i="3"/>
  <c r="U25" i="3"/>
  <c r="V25" i="3"/>
  <c r="W25" i="3"/>
  <c r="U26" i="3"/>
  <c r="V26" i="3"/>
  <c r="W26" i="3"/>
  <c r="U27" i="3"/>
  <c r="V27" i="3"/>
  <c r="W27" i="3"/>
  <c r="U28" i="3"/>
  <c r="V28" i="3"/>
  <c r="W28" i="3"/>
  <c r="U29" i="3"/>
  <c r="V29" i="3"/>
  <c r="W29" i="3"/>
  <c r="V4" i="3"/>
  <c r="W4" i="3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V4" i="2"/>
  <c r="W4" i="2"/>
  <c r="T5" i="14"/>
  <c r="U5" i="14"/>
  <c r="V5" i="14"/>
  <c r="T6" i="14"/>
  <c r="U6" i="14"/>
  <c r="V6" i="14"/>
  <c r="T7" i="14"/>
  <c r="U7" i="14"/>
  <c r="V7" i="14"/>
  <c r="T8" i="14"/>
  <c r="U8" i="14"/>
  <c r="V8" i="14"/>
  <c r="T9" i="14"/>
  <c r="U9" i="14"/>
  <c r="V9" i="14"/>
  <c r="T10" i="14"/>
  <c r="U10" i="14"/>
  <c r="V10" i="14"/>
  <c r="T11" i="14"/>
  <c r="U11" i="14"/>
  <c r="V11" i="14"/>
  <c r="T12" i="14"/>
  <c r="U12" i="14"/>
  <c r="V12" i="14"/>
  <c r="T13" i="14"/>
  <c r="U13" i="14"/>
  <c r="V13" i="14"/>
  <c r="T14" i="14"/>
  <c r="U14" i="14"/>
  <c r="V14" i="14"/>
  <c r="T15" i="14"/>
  <c r="U15" i="14"/>
  <c r="V15" i="14"/>
  <c r="T16" i="14"/>
  <c r="U16" i="14"/>
  <c r="V16" i="14"/>
  <c r="T17" i="14"/>
  <c r="U17" i="14"/>
  <c r="V17" i="14"/>
  <c r="T18" i="14"/>
  <c r="U18" i="14"/>
  <c r="V18" i="14"/>
  <c r="T19" i="14"/>
  <c r="U19" i="14"/>
  <c r="V19" i="14"/>
  <c r="T20" i="14"/>
  <c r="U20" i="14"/>
  <c r="V20" i="14"/>
  <c r="T21" i="14"/>
  <c r="U21" i="14"/>
  <c r="V21" i="14"/>
  <c r="T22" i="14"/>
  <c r="U22" i="14"/>
  <c r="V22" i="14"/>
  <c r="T23" i="14"/>
  <c r="U23" i="14"/>
  <c r="V23" i="14"/>
  <c r="T24" i="14"/>
  <c r="U24" i="14"/>
  <c r="V24" i="14"/>
  <c r="T25" i="14"/>
  <c r="U25" i="14"/>
  <c r="V25" i="14"/>
  <c r="T26" i="14"/>
  <c r="U26" i="14"/>
  <c r="V26" i="14"/>
  <c r="T27" i="14"/>
  <c r="U27" i="14"/>
  <c r="V27" i="14"/>
  <c r="T28" i="14"/>
  <c r="U28" i="14"/>
  <c r="V28" i="14"/>
  <c r="T29" i="14"/>
  <c r="U29" i="14"/>
  <c r="V29" i="14"/>
  <c r="U4" i="14"/>
  <c r="V4" i="14"/>
  <c r="T5" i="13"/>
  <c r="U5" i="13"/>
  <c r="V5" i="13"/>
  <c r="W5" i="13"/>
  <c r="T6" i="13"/>
  <c r="U6" i="13"/>
  <c r="V6" i="13"/>
  <c r="W6" i="13"/>
  <c r="T7" i="13"/>
  <c r="U7" i="13"/>
  <c r="V7" i="13"/>
  <c r="W7" i="13"/>
  <c r="T8" i="13"/>
  <c r="U8" i="13"/>
  <c r="V8" i="13"/>
  <c r="W8" i="13"/>
  <c r="T9" i="13"/>
  <c r="U9" i="13"/>
  <c r="V9" i="13"/>
  <c r="W9" i="13"/>
  <c r="T10" i="13"/>
  <c r="U10" i="13"/>
  <c r="V10" i="13"/>
  <c r="W10" i="13"/>
  <c r="T11" i="13"/>
  <c r="U11" i="13"/>
  <c r="V11" i="13"/>
  <c r="W11" i="13"/>
  <c r="T12" i="13"/>
  <c r="U12" i="13"/>
  <c r="V12" i="13"/>
  <c r="W12" i="13"/>
  <c r="T13" i="13"/>
  <c r="U13" i="13"/>
  <c r="V13" i="13"/>
  <c r="W13" i="13"/>
  <c r="T14" i="13"/>
  <c r="U14" i="13"/>
  <c r="V14" i="13"/>
  <c r="W14" i="13"/>
  <c r="T15" i="13"/>
  <c r="U15" i="13"/>
  <c r="V15" i="13"/>
  <c r="W15" i="13"/>
  <c r="T16" i="13"/>
  <c r="U16" i="13"/>
  <c r="V16" i="13"/>
  <c r="W16" i="13"/>
  <c r="T17" i="13"/>
  <c r="U17" i="13"/>
  <c r="V17" i="13"/>
  <c r="W17" i="13"/>
  <c r="T18" i="13"/>
  <c r="U18" i="13"/>
  <c r="V18" i="13"/>
  <c r="W18" i="13"/>
  <c r="T19" i="13"/>
  <c r="U19" i="13"/>
  <c r="V19" i="13"/>
  <c r="W19" i="13"/>
  <c r="T20" i="13"/>
  <c r="U20" i="13"/>
  <c r="V20" i="13"/>
  <c r="W20" i="13"/>
  <c r="T21" i="13"/>
  <c r="U21" i="13"/>
  <c r="V21" i="13"/>
  <c r="W21" i="13"/>
  <c r="T22" i="13"/>
  <c r="U22" i="13"/>
  <c r="V22" i="13"/>
  <c r="W22" i="13"/>
  <c r="T23" i="13"/>
  <c r="U23" i="13"/>
  <c r="V23" i="13"/>
  <c r="W23" i="13"/>
  <c r="T24" i="13"/>
  <c r="U24" i="13"/>
  <c r="V24" i="13"/>
  <c r="W24" i="13"/>
  <c r="T25" i="13"/>
  <c r="U25" i="13"/>
  <c r="V25" i="13"/>
  <c r="W25" i="13"/>
  <c r="T26" i="13"/>
  <c r="U26" i="13"/>
  <c r="V26" i="13"/>
  <c r="W26" i="13"/>
  <c r="T27" i="13"/>
  <c r="U27" i="13"/>
  <c r="V27" i="13"/>
  <c r="W27" i="13"/>
  <c r="T28" i="13"/>
  <c r="U28" i="13"/>
  <c r="V28" i="13"/>
  <c r="W28" i="13"/>
  <c r="T29" i="13"/>
  <c r="U29" i="13"/>
  <c r="V29" i="13"/>
  <c r="W29" i="13"/>
  <c r="U4" i="13"/>
  <c r="V4" i="13"/>
  <c r="W4" i="13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" i="18"/>
  <c r="C29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3" i="18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" i="17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" i="16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" i="7"/>
  <c r="B31" i="7" s="1"/>
  <c r="E31" i="7" s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" i="6"/>
  <c r="B31" i="6" s="1"/>
  <c r="E31" i="6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" i="4"/>
  <c r="D28" i="3"/>
  <c r="D29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" i="3"/>
  <c r="D2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" i="2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" i="15"/>
  <c r="C29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3" i="15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" i="14"/>
  <c r="C28" i="14"/>
  <c r="C29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3" i="14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" i="13"/>
  <c r="C27" i="13"/>
  <c r="C28" i="13"/>
  <c r="C29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3" i="13"/>
  <c r="T4" i="6" l="1"/>
  <c r="AC29" i="18"/>
  <c r="AB29" i="18"/>
  <c r="AA29" i="18"/>
  <c r="Z29" i="18"/>
  <c r="Y29" i="18"/>
  <c r="X29" i="18"/>
  <c r="S29" i="18"/>
  <c r="R29" i="18"/>
  <c r="AC28" i="18"/>
  <c r="AB28" i="18"/>
  <c r="AA28" i="18"/>
  <c r="Z28" i="18"/>
  <c r="Y28" i="18"/>
  <c r="X28" i="18"/>
  <c r="S28" i="18"/>
  <c r="R28" i="18"/>
  <c r="AC27" i="18"/>
  <c r="AB27" i="18"/>
  <c r="AA27" i="18"/>
  <c r="Z27" i="18"/>
  <c r="Y27" i="18"/>
  <c r="X27" i="18"/>
  <c r="S27" i="18"/>
  <c r="R27" i="18"/>
  <c r="AC26" i="18"/>
  <c r="AB26" i="18"/>
  <c r="AA26" i="18"/>
  <c r="Z26" i="18"/>
  <c r="Y26" i="18"/>
  <c r="X26" i="18"/>
  <c r="S26" i="18"/>
  <c r="R26" i="18"/>
  <c r="AC25" i="18"/>
  <c r="AB25" i="18"/>
  <c r="AA25" i="18"/>
  <c r="Z25" i="18"/>
  <c r="Y25" i="18"/>
  <c r="X25" i="18"/>
  <c r="S25" i="18"/>
  <c r="R25" i="18"/>
  <c r="AC24" i="18"/>
  <c r="AB24" i="18"/>
  <c r="AA24" i="18"/>
  <c r="Z24" i="18"/>
  <c r="Y24" i="18"/>
  <c r="X24" i="18"/>
  <c r="S24" i="18"/>
  <c r="R24" i="18"/>
  <c r="AC23" i="18"/>
  <c r="AB23" i="18"/>
  <c r="AA23" i="18"/>
  <c r="Z23" i="18"/>
  <c r="Y23" i="18"/>
  <c r="X23" i="18"/>
  <c r="S23" i="18"/>
  <c r="R23" i="18"/>
  <c r="AC22" i="18"/>
  <c r="AB22" i="18"/>
  <c r="AA22" i="18"/>
  <c r="Z22" i="18"/>
  <c r="Y22" i="18"/>
  <c r="X22" i="18"/>
  <c r="S22" i="18"/>
  <c r="R22" i="18"/>
  <c r="AC21" i="18"/>
  <c r="AB21" i="18"/>
  <c r="AA21" i="18"/>
  <c r="Z21" i="18"/>
  <c r="Y21" i="18"/>
  <c r="X21" i="18"/>
  <c r="S21" i="18"/>
  <c r="R21" i="18"/>
  <c r="AC20" i="18"/>
  <c r="AB20" i="18"/>
  <c r="AA20" i="18"/>
  <c r="Z20" i="18"/>
  <c r="Y20" i="18"/>
  <c r="X20" i="18"/>
  <c r="S20" i="18"/>
  <c r="R20" i="18"/>
  <c r="AC19" i="18"/>
  <c r="AB19" i="18"/>
  <c r="AA19" i="18"/>
  <c r="Z19" i="18"/>
  <c r="Y19" i="18"/>
  <c r="X19" i="18"/>
  <c r="S19" i="18"/>
  <c r="R19" i="18"/>
  <c r="AC18" i="18"/>
  <c r="AB18" i="18"/>
  <c r="AA18" i="18"/>
  <c r="Z18" i="18"/>
  <c r="Y18" i="18"/>
  <c r="X18" i="18"/>
  <c r="S18" i="18"/>
  <c r="R18" i="18"/>
  <c r="AC17" i="18"/>
  <c r="AB17" i="18"/>
  <c r="AA17" i="18"/>
  <c r="Z17" i="18"/>
  <c r="Y17" i="18"/>
  <c r="X17" i="18"/>
  <c r="S17" i="18"/>
  <c r="R17" i="18"/>
  <c r="AC16" i="18"/>
  <c r="AB16" i="18"/>
  <c r="AA16" i="18"/>
  <c r="Z16" i="18"/>
  <c r="Y16" i="18"/>
  <c r="X16" i="18"/>
  <c r="S16" i="18"/>
  <c r="R16" i="18"/>
  <c r="AC15" i="18"/>
  <c r="AB15" i="18"/>
  <c r="AA15" i="18"/>
  <c r="Z15" i="18"/>
  <c r="Y15" i="18"/>
  <c r="X15" i="18"/>
  <c r="S15" i="18"/>
  <c r="R15" i="18"/>
  <c r="AC14" i="18"/>
  <c r="AB14" i="18"/>
  <c r="AA14" i="18"/>
  <c r="Z14" i="18"/>
  <c r="Y14" i="18"/>
  <c r="X14" i="18"/>
  <c r="S14" i="18"/>
  <c r="R14" i="18"/>
  <c r="AC13" i="18"/>
  <c r="AB13" i="18"/>
  <c r="AA13" i="18"/>
  <c r="Z13" i="18"/>
  <c r="Y13" i="18"/>
  <c r="X13" i="18"/>
  <c r="S13" i="18"/>
  <c r="R13" i="18"/>
  <c r="AC12" i="18"/>
  <c r="AB12" i="18"/>
  <c r="AA12" i="18"/>
  <c r="Z12" i="18"/>
  <c r="Y12" i="18"/>
  <c r="X12" i="18"/>
  <c r="S12" i="18"/>
  <c r="R12" i="18"/>
  <c r="AC11" i="18"/>
  <c r="AB11" i="18"/>
  <c r="AA11" i="18"/>
  <c r="Z11" i="18"/>
  <c r="Y11" i="18"/>
  <c r="X11" i="18"/>
  <c r="S11" i="18"/>
  <c r="R11" i="18"/>
  <c r="AC10" i="18"/>
  <c r="AB10" i="18"/>
  <c r="AA10" i="18"/>
  <c r="Z10" i="18"/>
  <c r="Y10" i="18"/>
  <c r="X10" i="18"/>
  <c r="S10" i="18"/>
  <c r="R10" i="18"/>
  <c r="AC9" i="18"/>
  <c r="AB9" i="18"/>
  <c r="AA9" i="18"/>
  <c r="Z9" i="18"/>
  <c r="Y9" i="18"/>
  <c r="X9" i="18"/>
  <c r="S9" i="18"/>
  <c r="R9" i="18"/>
  <c r="AC8" i="18"/>
  <c r="AB8" i="18"/>
  <c r="AA8" i="18"/>
  <c r="Z8" i="18"/>
  <c r="Y8" i="18"/>
  <c r="X8" i="18"/>
  <c r="S8" i="18"/>
  <c r="R8" i="18"/>
  <c r="AC7" i="18"/>
  <c r="AB7" i="18"/>
  <c r="AA7" i="18"/>
  <c r="Z7" i="18"/>
  <c r="Y7" i="18"/>
  <c r="X7" i="18"/>
  <c r="S7" i="18"/>
  <c r="R7" i="18"/>
  <c r="AC6" i="18"/>
  <c r="AB6" i="18"/>
  <c r="AA6" i="18"/>
  <c r="Z6" i="18"/>
  <c r="Y6" i="18"/>
  <c r="X6" i="18"/>
  <c r="S6" i="18"/>
  <c r="R6" i="18"/>
  <c r="AC5" i="18"/>
  <c r="AB5" i="18"/>
  <c r="AA5" i="18"/>
  <c r="Z5" i="18"/>
  <c r="Y5" i="18"/>
  <c r="X5" i="18"/>
  <c r="S5" i="18"/>
  <c r="R5" i="18"/>
  <c r="AC4" i="18"/>
  <c r="AB4" i="18"/>
  <c r="AA4" i="18"/>
  <c r="Z4" i="18"/>
  <c r="Y4" i="18"/>
  <c r="X4" i="18"/>
  <c r="T4" i="18"/>
  <c r="S4" i="18"/>
  <c r="R4" i="18"/>
  <c r="AC29" i="17"/>
  <c r="AB29" i="17"/>
  <c r="AA29" i="17"/>
  <c r="Z29" i="17"/>
  <c r="Y29" i="17"/>
  <c r="X29" i="17"/>
  <c r="W29" i="17"/>
  <c r="V29" i="17"/>
  <c r="U29" i="17"/>
  <c r="T29" i="17"/>
  <c r="S29" i="17"/>
  <c r="R29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AC9" i="17"/>
  <c r="AB9" i="17"/>
  <c r="AA9" i="17"/>
  <c r="Z9" i="17"/>
  <c r="Y9" i="17"/>
  <c r="X9" i="17"/>
  <c r="W9" i="17"/>
  <c r="V9" i="17"/>
  <c r="U9" i="17"/>
  <c r="T9" i="17"/>
  <c r="S9" i="17"/>
  <c r="R9" i="17"/>
  <c r="AC8" i="17"/>
  <c r="AB8" i="17"/>
  <c r="AA8" i="17"/>
  <c r="Z8" i="17"/>
  <c r="Y8" i="17"/>
  <c r="X8" i="17"/>
  <c r="W8" i="17"/>
  <c r="V8" i="17"/>
  <c r="U8" i="17"/>
  <c r="T8" i="17"/>
  <c r="S8" i="17"/>
  <c r="R8" i="17"/>
  <c r="AC7" i="17"/>
  <c r="AB7" i="17"/>
  <c r="AA7" i="17"/>
  <c r="Z7" i="17"/>
  <c r="Y7" i="17"/>
  <c r="X7" i="17"/>
  <c r="W7" i="17"/>
  <c r="V7" i="17"/>
  <c r="U7" i="17"/>
  <c r="T7" i="17"/>
  <c r="S7" i="17"/>
  <c r="R7" i="17"/>
  <c r="AC6" i="17"/>
  <c r="AB6" i="17"/>
  <c r="AA6" i="17"/>
  <c r="Z6" i="17"/>
  <c r="Y6" i="17"/>
  <c r="X6" i="17"/>
  <c r="W6" i="17"/>
  <c r="V6" i="17"/>
  <c r="U6" i="17"/>
  <c r="T6" i="17"/>
  <c r="S6" i="17"/>
  <c r="R6" i="17"/>
  <c r="AC5" i="17"/>
  <c r="AB5" i="17"/>
  <c r="AA5" i="17"/>
  <c r="AA31" i="17" s="1"/>
  <c r="Z5" i="17"/>
  <c r="Y5" i="17"/>
  <c r="X5" i="17"/>
  <c r="W5" i="17"/>
  <c r="V5" i="17"/>
  <c r="U5" i="17"/>
  <c r="T5" i="17"/>
  <c r="S5" i="17"/>
  <c r="R5" i="17"/>
  <c r="AC4" i="17"/>
  <c r="AC31" i="17" s="1"/>
  <c r="AB4" i="17"/>
  <c r="AA4" i="17"/>
  <c r="Z4" i="17"/>
  <c r="Y4" i="17"/>
  <c r="X4" i="17"/>
  <c r="W4" i="17"/>
  <c r="W31" i="17" s="1"/>
  <c r="V4" i="17"/>
  <c r="V31" i="17" s="1"/>
  <c r="U4" i="17"/>
  <c r="U31" i="17" s="1"/>
  <c r="T4" i="17"/>
  <c r="S4" i="17"/>
  <c r="R4" i="17"/>
  <c r="AC29" i="16"/>
  <c r="AB29" i="16"/>
  <c r="AA29" i="16"/>
  <c r="Z29" i="16"/>
  <c r="Y29" i="16"/>
  <c r="X29" i="16"/>
  <c r="W29" i="16"/>
  <c r="V29" i="16"/>
  <c r="U29" i="16"/>
  <c r="T29" i="16"/>
  <c r="S29" i="16"/>
  <c r="R29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AC9" i="16"/>
  <c r="AB9" i="16"/>
  <c r="AA9" i="16"/>
  <c r="Z9" i="16"/>
  <c r="Y9" i="16"/>
  <c r="X9" i="16"/>
  <c r="W9" i="16"/>
  <c r="V9" i="16"/>
  <c r="U9" i="16"/>
  <c r="T9" i="16"/>
  <c r="S9" i="16"/>
  <c r="R9" i="16"/>
  <c r="AC8" i="16"/>
  <c r="AB8" i="16"/>
  <c r="AA8" i="16"/>
  <c r="Z8" i="16"/>
  <c r="Y8" i="16"/>
  <c r="X8" i="16"/>
  <c r="W8" i="16"/>
  <c r="V8" i="16"/>
  <c r="U8" i="16"/>
  <c r="T8" i="16"/>
  <c r="S8" i="16"/>
  <c r="R8" i="16"/>
  <c r="AC7" i="16"/>
  <c r="AB7" i="16"/>
  <c r="AA7" i="16"/>
  <c r="Z7" i="16"/>
  <c r="Y7" i="16"/>
  <c r="X7" i="16"/>
  <c r="W7" i="16"/>
  <c r="V7" i="16"/>
  <c r="U7" i="16"/>
  <c r="T7" i="16"/>
  <c r="S7" i="16"/>
  <c r="R7" i="16"/>
  <c r="AC6" i="16"/>
  <c r="AB6" i="16"/>
  <c r="AA6" i="16"/>
  <c r="Z6" i="16"/>
  <c r="Y6" i="16"/>
  <c r="X6" i="16"/>
  <c r="W6" i="16"/>
  <c r="V6" i="16"/>
  <c r="U6" i="16"/>
  <c r="T6" i="16"/>
  <c r="S6" i="16"/>
  <c r="R6" i="16"/>
  <c r="AC5" i="16"/>
  <c r="AB5" i="16"/>
  <c r="AA5" i="16"/>
  <c r="Z5" i="16"/>
  <c r="Y5" i="16"/>
  <c r="X5" i="16"/>
  <c r="W5" i="16"/>
  <c r="V5" i="16"/>
  <c r="U5" i="16"/>
  <c r="T5" i="16"/>
  <c r="S5" i="16"/>
  <c r="R5" i="16"/>
  <c r="AC4" i="16"/>
  <c r="AB4" i="16"/>
  <c r="AA4" i="16"/>
  <c r="Z4" i="16"/>
  <c r="Y4" i="16"/>
  <c r="Y31" i="16" s="1"/>
  <c r="X4" i="16"/>
  <c r="X31" i="16" s="1"/>
  <c r="W4" i="16"/>
  <c r="W31" i="16" s="1"/>
  <c r="V4" i="16"/>
  <c r="U4" i="16"/>
  <c r="T4" i="16"/>
  <c r="S4" i="16"/>
  <c r="R4" i="16"/>
  <c r="AC29" i="15"/>
  <c r="AB29" i="15"/>
  <c r="AA29" i="15"/>
  <c r="Z29" i="15"/>
  <c r="Y29" i="15"/>
  <c r="X29" i="15"/>
  <c r="W29" i="15"/>
  <c r="V29" i="15"/>
  <c r="U29" i="15"/>
  <c r="T29" i="15"/>
  <c r="S29" i="15"/>
  <c r="R29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AC9" i="15"/>
  <c r="AB9" i="15"/>
  <c r="AA9" i="15"/>
  <c r="Z9" i="15"/>
  <c r="Y9" i="15"/>
  <c r="X9" i="15"/>
  <c r="W9" i="15"/>
  <c r="V9" i="15"/>
  <c r="U9" i="15"/>
  <c r="T9" i="15"/>
  <c r="S9" i="15"/>
  <c r="R9" i="15"/>
  <c r="AC8" i="15"/>
  <c r="AB8" i="15"/>
  <c r="AA8" i="15"/>
  <c r="Z8" i="15"/>
  <c r="Y8" i="15"/>
  <c r="X8" i="15"/>
  <c r="W8" i="15"/>
  <c r="V8" i="15"/>
  <c r="U8" i="15"/>
  <c r="T8" i="15"/>
  <c r="S8" i="15"/>
  <c r="R8" i="15"/>
  <c r="AC7" i="15"/>
  <c r="AB7" i="15"/>
  <c r="AA7" i="15"/>
  <c r="Z7" i="15"/>
  <c r="Y7" i="15"/>
  <c r="X7" i="15"/>
  <c r="W7" i="15"/>
  <c r="V7" i="15"/>
  <c r="U7" i="15"/>
  <c r="T7" i="15"/>
  <c r="S7" i="15"/>
  <c r="R7" i="15"/>
  <c r="AC6" i="15"/>
  <c r="AB6" i="15"/>
  <c r="AA6" i="15"/>
  <c r="Z6" i="15"/>
  <c r="Y6" i="15"/>
  <c r="X6" i="15"/>
  <c r="W6" i="15"/>
  <c r="V6" i="15"/>
  <c r="U6" i="15"/>
  <c r="T6" i="15"/>
  <c r="S6" i="15"/>
  <c r="R6" i="15"/>
  <c r="AC5" i="15"/>
  <c r="AB5" i="15"/>
  <c r="AA5" i="15"/>
  <c r="Z5" i="15"/>
  <c r="Y5" i="15"/>
  <c r="X5" i="15"/>
  <c r="W5" i="15"/>
  <c r="V5" i="15"/>
  <c r="U5" i="15"/>
  <c r="T5" i="15"/>
  <c r="S5" i="15"/>
  <c r="R5" i="15"/>
  <c r="AC4" i="15"/>
  <c r="AB4" i="15"/>
  <c r="AA4" i="15"/>
  <c r="Z4" i="15"/>
  <c r="Y4" i="15"/>
  <c r="X4" i="15"/>
  <c r="X31" i="15" s="1"/>
  <c r="W4" i="15"/>
  <c r="W31" i="15" s="1"/>
  <c r="V4" i="15"/>
  <c r="U4" i="15"/>
  <c r="T4" i="15"/>
  <c r="S4" i="15"/>
  <c r="R4" i="15"/>
  <c r="AC29" i="14"/>
  <c r="AB29" i="14"/>
  <c r="AA29" i="14"/>
  <c r="Z29" i="14"/>
  <c r="Y29" i="14"/>
  <c r="X29" i="14"/>
  <c r="W29" i="14"/>
  <c r="S29" i="14"/>
  <c r="R29" i="14"/>
  <c r="AC28" i="14"/>
  <c r="AB28" i="14"/>
  <c r="AA28" i="14"/>
  <c r="Z28" i="14"/>
  <c r="Y28" i="14"/>
  <c r="X28" i="14"/>
  <c r="W28" i="14"/>
  <c r="S28" i="14"/>
  <c r="R28" i="14"/>
  <c r="AC27" i="14"/>
  <c r="AB27" i="14"/>
  <c r="AA27" i="14"/>
  <c r="Z27" i="14"/>
  <c r="Y27" i="14"/>
  <c r="X27" i="14"/>
  <c r="W27" i="14"/>
  <c r="S27" i="14"/>
  <c r="R27" i="14"/>
  <c r="AC26" i="14"/>
  <c r="AB26" i="14"/>
  <c r="AA26" i="14"/>
  <c r="Z26" i="14"/>
  <c r="Y26" i="14"/>
  <c r="X26" i="14"/>
  <c r="W26" i="14"/>
  <c r="S26" i="14"/>
  <c r="R26" i="14"/>
  <c r="AC25" i="14"/>
  <c r="AB25" i="14"/>
  <c r="AA25" i="14"/>
  <c r="Z25" i="14"/>
  <c r="Y25" i="14"/>
  <c r="X25" i="14"/>
  <c r="W25" i="14"/>
  <c r="S25" i="14"/>
  <c r="R25" i="14"/>
  <c r="AC24" i="14"/>
  <c r="AB24" i="14"/>
  <c r="AA24" i="14"/>
  <c r="Z24" i="14"/>
  <c r="Y24" i="14"/>
  <c r="X24" i="14"/>
  <c r="W24" i="14"/>
  <c r="S24" i="14"/>
  <c r="R24" i="14"/>
  <c r="AC23" i="14"/>
  <c r="AB23" i="14"/>
  <c r="AA23" i="14"/>
  <c r="Z23" i="14"/>
  <c r="Y23" i="14"/>
  <c r="X23" i="14"/>
  <c r="W23" i="14"/>
  <c r="S23" i="14"/>
  <c r="R23" i="14"/>
  <c r="AC22" i="14"/>
  <c r="AB22" i="14"/>
  <c r="AA22" i="14"/>
  <c r="Z22" i="14"/>
  <c r="Y22" i="14"/>
  <c r="X22" i="14"/>
  <c r="W22" i="14"/>
  <c r="S22" i="14"/>
  <c r="R22" i="14"/>
  <c r="AC21" i="14"/>
  <c r="AB21" i="14"/>
  <c r="AA21" i="14"/>
  <c r="Z21" i="14"/>
  <c r="Y21" i="14"/>
  <c r="X21" i="14"/>
  <c r="W21" i="14"/>
  <c r="S21" i="14"/>
  <c r="R21" i="14"/>
  <c r="AC20" i="14"/>
  <c r="AB20" i="14"/>
  <c r="AA20" i="14"/>
  <c r="Z20" i="14"/>
  <c r="Y20" i="14"/>
  <c r="X20" i="14"/>
  <c r="W20" i="14"/>
  <c r="S20" i="14"/>
  <c r="R20" i="14"/>
  <c r="AC19" i="14"/>
  <c r="AB19" i="14"/>
  <c r="AA19" i="14"/>
  <c r="Z19" i="14"/>
  <c r="Y19" i="14"/>
  <c r="X19" i="14"/>
  <c r="W19" i="14"/>
  <c r="S19" i="14"/>
  <c r="R19" i="14"/>
  <c r="AC18" i="14"/>
  <c r="AB18" i="14"/>
  <c r="AA18" i="14"/>
  <c r="Z18" i="14"/>
  <c r="Y18" i="14"/>
  <c r="X18" i="14"/>
  <c r="W18" i="14"/>
  <c r="S18" i="14"/>
  <c r="R18" i="14"/>
  <c r="AC17" i="14"/>
  <c r="AB17" i="14"/>
  <c r="AA17" i="14"/>
  <c r="Z17" i="14"/>
  <c r="Y17" i="14"/>
  <c r="X17" i="14"/>
  <c r="W17" i="14"/>
  <c r="S17" i="14"/>
  <c r="R17" i="14"/>
  <c r="AC16" i="14"/>
  <c r="AB16" i="14"/>
  <c r="AA16" i="14"/>
  <c r="Z16" i="14"/>
  <c r="Y16" i="14"/>
  <c r="X16" i="14"/>
  <c r="W16" i="14"/>
  <c r="S16" i="14"/>
  <c r="R16" i="14"/>
  <c r="AC15" i="14"/>
  <c r="AB15" i="14"/>
  <c r="AA15" i="14"/>
  <c r="Z15" i="14"/>
  <c r="Y15" i="14"/>
  <c r="X15" i="14"/>
  <c r="W15" i="14"/>
  <c r="S15" i="14"/>
  <c r="R15" i="14"/>
  <c r="AC14" i="14"/>
  <c r="AB14" i="14"/>
  <c r="AA14" i="14"/>
  <c r="Z14" i="14"/>
  <c r="Y14" i="14"/>
  <c r="X14" i="14"/>
  <c r="W14" i="14"/>
  <c r="S14" i="14"/>
  <c r="R14" i="14"/>
  <c r="AC13" i="14"/>
  <c r="AB13" i="14"/>
  <c r="AA13" i="14"/>
  <c r="Z13" i="14"/>
  <c r="Y13" i="14"/>
  <c r="X13" i="14"/>
  <c r="W13" i="14"/>
  <c r="S13" i="14"/>
  <c r="R13" i="14"/>
  <c r="AC12" i="14"/>
  <c r="AB12" i="14"/>
  <c r="AA12" i="14"/>
  <c r="Z12" i="14"/>
  <c r="Y12" i="14"/>
  <c r="X12" i="14"/>
  <c r="W12" i="14"/>
  <c r="S12" i="14"/>
  <c r="R12" i="14"/>
  <c r="AC11" i="14"/>
  <c r="AB11" i="14"/>
  <c r="AA11" i="14"/>
  <c r="Z11" i="14"/>
  <c r="Y11" i="14"/>
  <c r="X11" i="14"/>
  <c r="W11" i="14"/>
  <c r="S11" i="14"/>
  <c r="R11" i="14"/>
  <c r="AC10" i="14"/>
  <c r="AB10" i="14"/>
  <c r="AA10" i="14"/>
  <c r="Z10" i="14"/>
  <c r="Y10" i="14"/>
  <c r="X10" i="14"/>
  <c r="W10" i="14"/>
  <c r="S10" i="14"/>
  <c r="R10" i="14"/>
  <c r="AC9" i="14"/>
  <c r="AB9" i="14"/>
  <c r="AA9" i="14"/>
  <c r="Z9" i="14"/>
  <c r="Y9" i="14"/>
  <c r="X9" i="14"/>
  <c r="W9" i="14"/>
  <c r="S9" i="14"/>
  <c r="R9" i="14"/>
  <c r="AC8" i="14"/>
  <c r="AB8" i="14"/>
  <c r="AA8" i="14"/>
  <c r="Z8" i="14"/>
  <c r="Y8" i="14"/>
  <c r="X8" i="14"/>
  <c r="W8" i="14"/>
  <c r="S8" i="14"/>
  <c r="R8" i="14"/>
  <c r="AC7" i="14"/>
  <c r="AB7" i="14"/>
  <c r="AA7" i="14"/>
  <c r="Z7" i="14"/>
  <c r="Y7" i="14"/>
  <c r="X7" i="14"/>
  <c r="W7" i="14"/>
  <c r="S7" i="14"/>
  <c r="R7" i="14"/>
  <c r="AC6" i="14"/>
  <c r="AB6" i="14"/>
  <c r="AA6" i="14"/>
  <c r="Z6" i="14"/>
  <c r="Z31" i="14" s="1"/>
  <c r="Y6" i="14"/>
  <c r="X6" i="14"/>
  <c r="W6" i="14"/>
  <c r="S6" i="14"/>
  <c r="R6" i="14"/>
  <c r="AC5" i="14"/>
  <c r="AB5" i="14"/>
  <c r="AA5" i="14"/>
  <c r="Z5" i="14"/>
  <c r="Y5" i="14"/>
  <c r="X5" i="14"/>
  <c r="W5" i="14"/>
  <c r="S5" i="14"/>
  <c r="R5" i="14"/>
  <c r="AC4" i="14"/>
  <c r="AB4" i="14"/>
  <c r="AA4" i="14"/>
  <c r="Z4" i="14"/>
  <c r="Y4" i="14"/>
  <c r="X4" i="14"/>
  <c r="W4" i="14"/>
  <c r="T4" i="14"/>
  <c r="S4" i="14"/>
  <c r="R4" i="14"/>
  <c r="AC29" i="13"/>
  <c r="AB29" i="13"/>
  <c r="AA29" i="13"/>
  <c r="Z29" i="13"/>
  <c r="Y29" i="13"/>
  <c r="X29" i="13"/>
  <c r="S29" i="13"/>
  <c r="R29" i="13"/>
  <c r="AC28" i="13"/>
  <c r="AB28" i="13"/>
  <c r="AA28" i="13"/>
  <c r="Z28" i="13"/>
  <c r="Y28" i="13"/>
  <c r="X28" i="13"/>
  <c r="S28" i="13"/>
  <c r="R28" i="13"/>
  <c r="AC27" i="13"/>
  <c r="AB27" i="13"/>
  <c r="AA27" i="13"/>
  <c r="Z27" i="13"/>
  <c r="Y27" i="13"/>
  <c r="X27" i="13"/>
  <c r="S27" i="13"/>
  <c r="R27" i="13"/>
  <c r="AC26" i="13"/>
  <c r="AB26" i="13"/>
  <c r="AA26" i="13"/>
  <c r="Z26" i="13"/>
  <c r="Y26" i="13"/>
  <c r="X26" i="13"/>
  <c r="S26" i="13"/>
  <c r="R26" i="13"/>
  <c r="AC25" i="13"/>
  <c r="AB25" i="13"/>
  <c r="AA25" i="13"/>
  <c r="Z25" i="13"/>
  <c r="Y25" i="13"/>
  <c r="X25" i="13"/>
  <c r="S25" i="13"/>
  <c r="R25" i="13"/>
  <c r="AC24" i="13"/>
  <c r="AB24" i="13"/>
  <c r="AA24" i="13"/>
  <c r="Z24" i="13"/>
  <c r="Y24" i="13"/>
  <c r="X24" i="13"/>
  <c r="S24" i="13"/>
  <c r="R24" i="13"/>
  <c r="AC23" i="13"/>
  <c r="AB23" i="13"/>
  <c r="AA23" i="13"/>
  <c r="Z23" i="13"/>
  <c r="Y23" i="13"/>
  <c r="X23" i="13"/>
  <c r="S23" i="13"/>
  <c r="R23" i="13"/>
  <c r="AC22" i="13"/>
  <c r="AB22" i="13"/>
  <c r="AA22" i="13"/>
  <c r="Z22" i="13"/>
  <c r="Y22" i="13"/>
  <c r="X22" i="13"/>
  <c r="S22" i="13"/>
  <c r="R22" i="13"/>
  <c r="AC21" i="13"/>
  <c r="AB21" i="13"/>
  <c r="AA21" i="13"/>
  <c r="Z21" i="13"/>
  <c r="Y21" i="13"/>
  <c r="X21" i="13"/>
  <c r="S21" i="13"/>
  <c r="R21" i="13"/>
  <c r="AC20" i="13"/>
  <c r="AB20" i="13"/>
  <c r="AA20" i="13"/>
  <c r="Z20" i="13"/>
  <c r="Y20" i="13"/>
  <c r="X20" i="13"/>
  <c r="S20" i="13"/>
  <c r="R20" i="13"/>
  <c r="AC19" i="13"/>
  <c r="AB19" i="13"/>
  <c r="AA19" i="13"/>
  <c r="Z19" i="13"/>
  <c r="Y19" i="13"/>
  <c r="X19" i="13"/>
  <c r="S19" i="13"/>
  <c r="R19" i="13"/>
  <c r="AC18" i="13"/>
  <c r="AB18" i="13"/>
  <c r="AA18" i="13"/>
  <c r="Z18" i="13"/>
  <c r="Y18" i="13"/>
  <c r="X18" i="13"/>
  <c r="S18" i="13"/>
  <c r="R18" i="13"/>
  <c r="AC17" i="13"/>
  <c r="AB17" i="13"/>
  <c r="AA17" i="13"/>
  <c r="Z17" i="13"/>
  <c r="Y17" i="13"/>
  <c r="X17" i="13"/>
  <c r="S17" i="13"/>
  <c r="R17" i="13"/>
  <c r="AC16" i="13"/>
  <c r="AB16" i="13"/>
  <c r="AA16" i="13"/>
  <c r="Z16" i="13"/>
  <c r="Y16" i="13"/>
  <c r="X16" i="13"/>
  <c r="S16" i="13"/>
  <c r="R16" i="13"/>
  <c r="AC15" i="13"/>
  <c r="AB15" i="13"/>
  <c r="AA15" i="13"/>
  <c r="Z15" i="13"/>
  <c r="Y15" i="13"/>
  <c r="X15" i="13"/>
  <c r="S15" i="13"/>
  <c r="R15" i="13"/>
  <c r="AC14" i="13"/>
  <c r="AB14" i="13"/>
  <c r="AA14" i="13"/>
  <c r="Z14" i="13"/>
  <c r="Y14" i="13"/>
  <c r="X14" i="13"/>
  <c r="S14" i="13"/>
  <c r="R14" i="13"/>
  <c r="AC13" i="13"/>
  <c r="AB13" i="13"/>
  <c r="AA13" i="13"/>
  <c r="Z13" i="13"/>
  <c r="Y13" i="13"/>
  <c r="X13" i="13"/>
  <c r="S13" i="13"/>
  <c r="R13" i="13"/>
  <c r="AC12" i="13"/>
  <c r="AB12" i="13"/>
  <c r="AA12" i="13"/>
  <c r="Z12" i="13"/>
  <c r="Y12" i="13"/>
  <c r="X12" i="13"/>
  <c r="S12" i="13"/>
  <c r="R12" i="13"/>
  <c r="AC11" i="13"/>
  <c r="AB11" i="13"/>
  <c r="AA11" i="13"/>
  <c r="Z11" i="13"/>
  <c r="Y11" i="13"/>
  <c r="X11" i="13"/>
  <c r="S11" i="13"/>
  <c r="R11" i="13"/>
  <c r="AC10" i="13"/>
  <c r="AB10" i="13"/>
  <c r="AA10" i="13"/>
  <c r="Z10" i="13"/>
  <c r="Y10" i="13"/>
  <c r="X10" i="13"/>
  <c r="S10" i="13"/>
  <c r="R10" i="13"/>
  <c r="AC9" i="13"/>
  <c r="AB9" i="13"/>
  <c r="AA9" i="13"/>
  <c r="Z9" i="13"/>
  <c r="Y9" i="13"/>
  <c r="X9" i="13"/>
  <c r="S9" i="13"/>
  <c r="R9" i="13"/>
  <c r="AC8" i="13"/>
  <c r="AB8" i="13"/>
  <c r="AA8" i="13"/>
  <c r="Z8" i="13"/>
  <c r="Y8" i="13"/>
  <c r="X8" i="13"/>
  <c r="S8" i="13"/>
  <c r="R8" i="13"/>
  <c r="AC7" i="13"/>
  <c r="AB7" i="13"/>
  <c r="AA7" i="13"/>
  <c r="Z7" i="13"/>
  <c r="Y7" i="13"/>
  <c r="X7" i="13"/>
  <c r="S7" i="13"/>
  <c r="R7" i="13"/>
  <c r="AC6" i="13"/>
  <c r="AB6" i="13"/>
  <c r="AA6" i="13"/>
  <c r="Z6" i="13"/>
  <c r="Y6" i="13"/>
  <c r="X6" i="13"/>
  <c r="S6" i="13"/>
  <c r="R6" i="13"/>
  <c r="AC5" i="13"/>
  <c r="AB5" i="13"/>
  <c r="AA5" i="13"/>
  <c r="Z5" i="13"/>
  <c r="Y5" i="13"/>
  <c r="X5" i="13"/>
  <c r="S5" i="13"/>
  <c r="R5" i="13"/>
  <c r="AC4" i="13"/>
  <c r="AB4" i="13"/>
  <c r="AA4" i="13"/>
  <c r="Z4" i="13"/>
  <c r="Y4" i="13"/>
  <c r="X4" i="13"/>
  <c r="T4" i="13"/>
  <c r="S4" i="13"/>
  <c r="R4" i="13"/>
  <c r="X31" i="18" l="1"/>
  <c r="AA31" i="16"/>
  <c r="Z31" i="17"/>
  <c r="AB31" i="17"/>
  <c r="AC31" i="16"/>
  <c r="Z31" i="16"/>
  <c r="AB31" i="16"/>
  <c r="Z31" i="15"/>
  <c r="AA31" i="15"/>
  <c r="AC31" i="14"/>
  <c r="AB31" i="14"/>
  <c r="AA31" i="14"/>
  <c r="Y31" i="17"/>
  <c r="Y31" i="14"/>
  <c r="X31" i="17"/>
  <c r="X31" i="14"/>
  <c r="W31" i="14"/>
  <c r="AC31" i="18"/>
  <c r="AA31" i="18"/>
  <c r="AB31" i="18"/>
  <c r="T31" i="18"/>
  <c r="Y31" i="18"/>
  <c r="Z31" i="18"/>
  <c r="X31" i="13"/>
  <c r="Y31" i="13"/>
  <c r="AA31" i="13"/>
  <c r="Z31" i="13"/>
  <c r="AC31" i="13"/>
  <c r="AB31" i="13"/>
  <c r="AB31" i="15"/>
  <c r="AC31" i="15"/>
  <c r="Y31" i="15"/>
  <c r="W31" i="18"/>
  <c r="W31" i="13"/>
  <c r="R31" i="17"/>
  <c r="V31" i="18"/>
  <c r="V31" i="16"/>
  <c r="R31" i="13"/>
  <c r="V31" i="13"/>
  <c r="R31" i="14"/>
  <c r="V31" i="14"/>
  <c r="V31" i="15"/>
  <c r="R31" i="18"/>
  <c r="R31" i="16"/>
  <c r="R31" i="15"/>
  <c r="U31" i="14"/>
  <c r="U31" i="16"/>
  <c r="U31" i="18"/>
  <c r="U31" i="15"/>
  <c r="U31" i="13"/>
  <c r="T31" i="13"/>
  <c r="T31" i="15"/>
  <c r="T31" i="14"/>
  <c r="T31" i="17"/>
  <c r="T31" i="16"/>
  <c r="AC29" i="2"/>
  <c r="AB29" i="2"/>
  <c r="AA29" i="2"/>
  <c r="Z29" i="2"/>
  <c r="Y29" i="2"/>
  <c r="X29" i="2"/>
  <c r="T29" i="2"/>
  <c r="AC28" i="2"/>
  <c r="AB28" i="2"/>
  <c r="AA28" i="2"/>
  <c r="Z28" i="2"/>
  <c r="Y28" i="2"/>
  <c r="X28" i="2"/>
  <c r="T28" i="2"/>
  <c r="AC27" i="2"/>
  <c r="AB27" i="2"/>
  <c r="AA27" i="2"/>
  <c r="Z27" i="2"/>
  <c r="Y27" i="2"/>
  <c r="X27" i="2"/>
  <c r="T27" i="2"/>
  <c r="AC26" i="2"/>
  <c r="AB26" i="2"/>
  <c r="AA26" i="2"/>
  <c r="Z26" i="2"/>
  <c r="Y26" i="2"/>
  <c r="X26" i="2"/>
  <c r="T26" i="2"/>
  <c r="AC25" i="2"/>
  <c r="AB25" i="2"/>
  <c r="AA25" i="2"/>
  <c r="Z25" i="2"/>
  <c r="Y25" i="2"/>
  <c r="X25" i="2"/>
  <c r="T25" i="2"/>
  <c r="AC24" i="2"/>
  <c r="AB24" i="2"/>
  <c r="AA24" i="2"/>
  <c r="Z24" i="2"/>
  <c r="Y24" i="2"/>
  <c r="X24" i="2"/>
  <c r="T24" i="2"/>
  <c r="AC23" i="2"/>
  <c r="AB23" i="2"/>
  <c r="AA23" i="2"/>
  <c r="Z23" i="2"/>
  <c r="Y23" i="2"/>
  <c r="X23" i="2"/>
  <c r="T23" i="2"/>
  <c r="AC22" i="2"/>
  <c r="AB22" i="2"/>
  <c r="AA22" i="2"/>
  <c r="Z22" i="2"/>
  <c r="Y22" i="2"/>
  <c r="X22" i="2"/>
  <c r="T22" i="2"/>
  <c r="AC21" i="2"/>
  <c r="AB21" i="2"/>
  <c r="AA21" i="2"/>
  <c r="Z21" i="2"/>
  <c r="Y21" i="2"/>
  <c r="X21" i="2"/>
  <c r="T21" i="2"/>
  <c r="AC20" i="2"/>
  <c r="AB20" i="2"/>
  <c r="AA20" i="2"/>
  <c r="Z20" i="2"/>
  <c r="Y20" i="2"/>
  <c r="X20" i="2"/>
  <c r="T20" i="2"/>
  <c r="AC19" i="2"/>
  <c r="AB19" i="2"/>
  <c r="AA19" i="2"/>
  <c r="Z19" i="2"/>
  <c r="Y19" i="2"/>
  <c r="X19" i="2"/>
  <c r="T19" i="2"/>
  <c r="AC18" i="2"/>
  <c r="AB18" i="2"/>
  <c r="AA18" i="2"/>
  <c r="Z18" i="2"/>
  <c r="Y18" i="2"/>
  <c r="X18" i="2"/>
  <c r="T18" i="2"/>
  <c r="AC17" i="2"/>
  <c r="AB17" i="2"/>
  <c r="AA17" i="2"/>
  <c r="Z17" i="2"/>
  <c r="Y17" i="2"/>
  <c r="X17" i="2"/>
  <c r="T17" i="2"/>
  <c r="AC16" i="2"/>
  <c r="AB16" i="2"/>
  <c r="AA16" i="2"/>
  <c r="Z16" i="2"/>
  <c r="Y16" i="2"/>
  <c r="X16" i="2"/>
  <c r="T16" i="2"/>
  <c r="AC15" i="2"/>
  <c r="AB15" i="2"/>
  <c r="AA15" i="2"/>
  <c r="Z15" i="2"/>
  <c r="Y15" i="2"/>
  <c r="X15" i="2"/>
  <c r="T15" i="2"/>
  <c r="AC14" i="2"/>
  <c r="AB14" i="2"/>
  <c r="AA14" i="2"/>
  <c r="Z14" i="2"/>
  <c r="Y14" i="2"/>
  <c r="X14" i="2"/>
  <c r="T14" i="2"/>
  <c r="AC13" i="2"/>
  <c r="AB13" i="2"/>
  <c r="AA13" i="2"/>
  <c r="Z13" i="2"/>
  <c r="Y13" i="2"/>
  <c r="X13" i="2"/>
  <c r="T13" i="2"/>
  <c r="AC12" i="2"/>
  <c r="AB12" i="2"/>
  <c r="AA12" i="2"/>
  <c r="Z12" i="2"/>
  <c r="Y12" i="2"/>
  <c r="X12" i="2"/>
  <c r="T12" i="2"/>
  <c r="AC11" i="2"/>
  <c r="AB11" i="2"/>
  <c r="AA11" i="2"/>
  <c r="Z11" i="2"/>
  <c r="Y11" i="2"/>
  <c r="X11" i="2"/>
  <c r="T11" i="2"/>
  <c r="AC10" i="2"/>
  <c r="AB10" i="2"/>
  <c r="AA10" i="2"/>
  <c r="Z10" i="2"/>
  <c r="Y10" i="2"/>
  <c r="X10" i="2"/>
  <c r="T10" i="2"/>
  <c r="AC9" i="2"/>
  <c r="AB9" i="2"/>
  <c r="AA9" i="2"/>
  <c r="Z9" i="2"/>
  <c r="Y9" i="2"/>
  <c r="X9" i="2"/>
  <c r="T9" i="2"/>
  <c r="AC8" i="2"/>
  <c r="AB8" i="2"/>
  <c r="AA8" i="2"/>
  <c r="Z8" i="2"/>
  <c r="Y8" i="2"/>
  <c r="X8" i="2"/>
  <c r="T8" i="2"/>
  <c r="AC7" i="2"/>
  <c r="AB7" i="2"/>
  <c r="AA7" i="2"/>
  <c r="Z7" i="2"/>
  <c r="Y7" i="2"/>
  <c r="X7" i="2"/>
  <c r="T7" i="2"/>
  <c r="AC6" i="2"/>
  <c r="AB6" i="2"/>
  <c r="AA6" i="2"/>
  <c r="Z6" i="2"/>
  <c r="Y6" i="2"/>
  <c r="X6" i="2"/>
  <c r="T6" i="2"/>
  <c r="AC5" i="2"/>
  <c r="AB5" i="2"/>
  <c r="AA5" i="2"/>
  <c r="Z5" i="2"/>
  <c r="Y5" i="2"/>
  <c r="X5" i="2"/>
  <c r="T5" i="2"/>
  <c r="AC4" i="2"/>
  <c r="AB4" i="2"/>
  <c r="AA4" i="2"/>
  <c r="Z4" i="2"/>
  <c r="Y4" i="2"/>
  <c r="X4" i="2"/>
  <c r="U4" i="2"/>
  <c r="T4" i="2"/>
  <c r="AC29" i="3"/>
  <c r="AB29" i="3"/>
  <c r="AA29" i="3"/>
  <c r="Z29" i="3"/>
  <c r="Y29" i="3"/>
  <c r="X29" i="3"/>
  <c r="T29" i="3"/>
  <c r="AC28" i="3"/>
  <c r="AB28" i="3"/>
  <c r="AA28" i="3"/>
  <c r="Z28" i="3"/>
  <c r="Y28" i="3"/>
  <c r="X28" i="3"/>
  <c r="T28" i="3"/>
  <c r="AC27" i="3"/>
  <c r="AB27" i="3"/>
  <c r="AA27" i="3"/>
  <c r="Z27" i="3"/>
  <c r="Y27" i="3"/>
  <c r="X27" i="3"/>
  <c r="T27" i="3"/>
  <c r="AC26" i="3"/>
  <c r="AB26" i="3"/>
  <c r="AA26" i="3"/>
  <c r="Z26" i="3"/>
  <c r="Y26" i="3"/>
  <c r="X26" i="3"/>
  <c r="T26" i="3"/>
  <c r="R26" i="3"/>
  <c r="AC25" i="3"/>
  <c r="AB25" i="3"/>
  <c r="AA25" i="3"/>
  <c r="Z25" i="3"/>
  <c r="Y25" i="3"/>
  <c r="X25" i="3"/>
  <c r="T25" i="3"/>
  <c r="AC24" i="3"/>
  <c r="AB24" i="3"/>
  <c r="AA24" i="3"/>
  <c r="Z24" i="3"/>
  <c r="Y24" i="3"/>
  <c r="X24" i="3"/>
  <c r="T24" i="3"/>
  <c r="R24" i="3"/>
  <c r="AC23" i="3"/>
  <c r="AB23" i="3"/>
  <c r="AA23" i="3"/>
  <c r="Z23" i="3"/>
  <c r="Y23" i="3"/>
  <c r="X23" i="3"/>
  <c r="T23" i="3"/>
  <c r="AC22" i="3"/>
  <c r="AB22" i="3"/>
  <c r="AA22" i="3"/>
  <c r="Z22" i="3"/>
  <c r="Y22" i="3"/>
  <c r="X22" i="3"/>
  <c r="T22" i="3"/>
  <c r="AC21" i="3"/>
  <c r="AB21" i="3"/>
  <c r="AA21" i="3"/>
  <c r="Z21" i="3"/>
  <c r="Y21" i="3"/>
  <c r="X21" i="3"/>
  <c r="T21" i="3"/>
  <c r="AC20" i="3"/>
  <c r="AB20" i="3"/>
  <c r="AA20" i="3"/>
  <c r="Z20" i="3"/>
  <c r="Y20" i="3"/>
  <c r="X20" i="3"/>
  <c r="T20" i="3"/>
  <c r="R20" i="3"/>
  <c r="AC19" i="3"/>
  <c r="AB19" i="3"/>
  <c r="AA19" i="3"/>
  <c r="Z19" i="3"/>
  <c r="Y19" i="3"/>
  <c r="X19" i="3"/>
  <c r="T19" i="3"/>
  <c r="AC18" i="3"/>
  <c r="AB18" i="3"/>
  <c r="AA18" i="3"/>
  <c r="Z18" i="3"/>
  <c r="Y18" i="3"/>
  <c r="X18" i="3"/>
  <c r="T18" i="3"/>
  <c r="R18" i="3"/>
  <c r="AC17" i="3"/>
  <c r="AB17" i="3"/>
  <c r="AA17" i="3"/>
  <c r="Z17" i="3"/>
  <c r="Y17" i="3"/>
  <c r="X17" i="3"/>
  <c r="T17" i="3"/>
  <c r="AC16" i="3"/>
  <c r="AB16" i="3"/>
  <c r="AA16" i="3"/>
  <c r="Z16" i="3"/>
  <c r="Y16" i="3"/>
  <c r="X16" i="3"/>
  <c r="T16" i="3"/>
  <c r="AC15" i="3"/>
  <c r="AB15" i="3"/>
  <c r="AA15" i="3"/>
  <c r="Z15" i="3"/>
  <c r="Y15" i="3"/>
  <c r="X15" i="3"/>
  <c r="T15" i="3"/>
  <c r="AC14" i="3"/>
  <c r="AB14" i="3"/>
  <c r="AA14" i="3"/>
  <c r="Z14" i="3"/>
  <c r="Y14" i="3"/>
  <c r="X14" i="3"/>
  <c r="T14" i="3"/>
  <c r="AC13" i="3"/>
  <c r="AB13" i="3"/>
  <c r="AA13" i="3"/>
  <c r="Z13" i="3"/>
  <c r="Y13" i="3"/>
  <c r="X13" i="3"/>
  <c r="T13" i="3"/>
  <c r="AC12" i="3"/>
  <c r="AB12" i="3"/>
  <c r="AA12" i="3"/>
  <c r="Z12" i="3"/>
  <c r="Y12" i="3"/>
  <c r="X12" i="3"/>
  <c r="T12" i="3"/>
  <c r="R12" i="3"/>
  <c r="AC11" i="3"/>
  <c r="AB11" i="3"/>
  <c r="AA11" i="3"/>
  <c r="Z11" i="3"/>
  <c r="Y11" i="3"/>
  <c r="X11" i="3"/>
  <c r="T11" i="3"/>
  <c r="AC10" i="3"/>
  <c r="AB10" i="3"/>
  <c r="AA10" i="3"/>
  <c r="Z10" i="3"/>
  <c r="Y10" i="3"/>
  <c r="X10" i="3"/>
  <c r="T10" i="3"/>
  <c r="AC9" i="3"/>
  <c r="AB9" i="3"/>
  <c r="AA9" i="3"/>
  <c r="Z9" i="3"/>
  <c r="Y9" i="3"/>
  <c r="X9" i="3"/>
  <c r="T9" i="3"/>
  <c r="AC8" i="3"/>
  <c r="AB8" i="3"/>
  <c r="AA8" i="3"/>
  <c r="Z8" i="3"/>
  <c r="Y8" i="3"/>
  <c r="X8" i="3"/>
  <c r="T8" i="3"/>
  <c r="AC7" i="3"/>
  <c r="AB7" i="3"/>
  <c r="AA7" i="3"/>
  <c r="Z7" i="3"/>
  <c r="Y7" i="3"/>
  <c r="X7" i="3"/>
  <c r="T7" i="3"/>
  <c r="AC6" i="3"/>
  <c r="AB6" i="3"/>
  <c r="AA6" i="3"/>
  <c r="Z6" i="3"/>
  <c r="Y6" i="3"/>
  <c r="X6" i="3"/>
  <c r="T6" i="3"/>
  <c r="AC5" i="3"/>
  <c r="AB5" i="3"/>
  <c r="AA5" i="3"/>
  <c r="Z5" i="3"/>
  <c r="Y5" i="3"/>
  <c r="X5" i="3"/>
  <c r="T5" i="3"/>
  <c r="AC4" i="3"/>
  <c r="AB4" i="3"/>
  <c r="AA4" i="3"/>
  <c r="Z4" i="3"/>
  <c r="Y4" i="3"/>
  <c r="X4" i="3"/>
  <c r="U4" i="3"/>
  <c r="T4" i="3"/>
  <c r="AC29" i="4"/>
  <c r="AB29" i="4"/>
  <c r="AA29" i="4"/>
  <c r="Z29" i="4"/>
  <c r="Y29" i="4"/>
  <c r="X29" i="4"/>
  <c r="T29" i="4"/>
  <c r="AC28" i="4"/>
  <c r="AB28" i="4"/>
  <c r="AA28" i="4"/>
  <c r="Z28" i="4"/>
  <c r="Y28" i="4"/>
  <c r="X28" i="4"/>
  <c r="T28" i="4"/>
  <c r="AC27" i="4"/>
  <c r="AB27" i="4"/>
  <c r="AA27" i="4"/>
  <c r="Z27" i="4"/>
  <c r="Y27" i="4"/>
  <c r="X27" i="4"/>
  <c r="T27" i="4"/>
  <c r="S27" i="4"/>
  <c r="R27" i="4"/>
  <c r="AC26" i="4"/>
  <c r="AB26" i="4"/>
  <c r="AA26" i="4"/>
  <c r="Z26" i="4"/>
  <c r="Y26" i="4"/>
  <c r="X26" i="4"/>
  <c r="T26" i="4"/>
  <c r="R26" i="4"/>
  <c r="AC25" i="4"/>
  <c r="AB25" i="4"/>
  <c r="AA25" i="4"/>
  <c r="Z25" i="4"/>
  <c r="Y25" i="4"/>
  <c r="X25" i="4"/>
  <c r="T25" i="4"/>
  <c r="AC24" i="4"/>
  <c r="AB24" i="4"/>
  <c r="AA24" i="4"/>
  <c r="Z24" i="4"/>
  <c r="Y24" i="4"/>
  <c r="X24" i="4"/>
  <c r="T24" i="4"/>
  <c r="AC23" i="4"/>
  <c r="AB23" i="4"/>
  <c r="AA23" i="4"/>
  <c r="Z23" i="4"/>
  <c r="Y23" i="4"/>
  <c r="X23" i="4"/>
  <c r="T23" i="4"/>
  <c r="S23" i="4"/>
  <c r="R23" i="4"/>
  <c r="AC22" i="4"/>
  <c r="AB22" i="4"/>
  <c r="AA22" i="4"/>
  <c r="Z22" i="4"/>
  <c r="Y22" i="4"/>
  <c r="X22" i="4"/>
  <c r="T22" i="4"/>
  <c r="AC21" i="4"/>
  <c r="AB21" i="4"/>
  <c r="AA21" i="4"/>
  <c r="Z21" i="4"/>
  <c r="Y21" i="4"/>
  <c r="X21" i="4"/>
  <c r="T21" i="4"/>
  <c r="AC20" i="4"/>
  <c r="AB20" i="4"/>
  <c r="AA20" i="4"/>
  <c r="Z20" i="4"/>
  <c r="Y20" i="4"/>
  <c r="X20" i="4"/>
  <c r="T20" i="4"/>
  <c r="AC19" i="4"/>
  <c r="AB19" i="4"/>
  <c r="AA19" i="4"/>
  <c r="Z19" i="4"/>
  <c r="Y19" i="4"/>
  <c r="X19" i="4"/>
  <c r="T19" i="4"/>
  <c r="S19" i="4"/>
  <c r="R19" i="4"/>
  <c r="AC18" i="4"/>
  <c r="AB18" i="4"/>
  <c r="AA18" i="4"/>
  <c r="Z18" i="4"/>
  <c r="Y18" i="4"/>
  <c r="X18" i="4"/>
  <c r="T18" i="4"/>
  <c r="R18" i="4"/>
  <c r="AC17" i="4"/>
  <c r="AB17" i="4"/>
  <c r="AA17" i="4"/>
  <c r="Z17" i="4"/>
  <c r="Y17" i="4"/>
  <c r="X17" i="4"/>
  <c r="T17" i="4"/>
  <c r="AC16" i="4"/>
  <c r="AB16" i="4"/>
  <c r="AA16" i="4"/>
  <c r="Z16" i="4"/>
  <c r="Y16" i="4"/>
  <c r="X16" i="4"/>
  <c r="T16" i="4"/>
  <c r="AC15" i="4"/>
  <c r="AB15" i="4"/>
  <c r="AA15" i="4"/>
  <c r="Z15" i="4"/>
  <c r="Y15" i="4"/>
  <c r="X15" i="4"/>
  <c r="T15" i="4"/>
  <c r="S15" i="4"/>
  <c r="R15" i="4"/>
  <c r="AC14" i="4"/>
  <c r="AB14" i="4"/>
  <c r="AA14" i="4"/>
  <c r="Z14" i="4"/>
  <c r="Y14" i="4"/>
  <c r="X14" i="4"/>
  <c r="T14" i="4"/>
  <c r="AC13" i="4"/>
  <c r="AB13" i="4"/>
  <c r="AA13" i="4"/>
  <c r="Z13" i="4"/>
  <c r="Y13" i="4"/>
  <c r="X13" i="4"/>
  <c r="T13" i="4"/>
  <c r="AC12" i="4"/>
  <c r="AB12" i="4"/>
  <c r="AA12" i="4"/>
  <c r="Z12" i="4"/>
  <c r="Y12" i="4"/>
  <c r="X12" i="4"/>
  <c r="T12" i="4"/>
  <c r="AC11" i="4"/>
  <c r="AB11" i="4"/>
  <c r="AA11" i="4"/>
  <c r="Z11" i="4"/>
  <c r="Y11" i="4"/>
  <c r="X11" i="4"/>
  <c r="T11" i="4"/>
  <c r="S11" i="4"/>
  <c r="R11" i="4"/>
  <c r="AC10" i="4"/>
  <c r="AB10" i="4"/>
  <c r="AA10" i="4"/>
  <c r="Z10" i="4"/>
  <c r="Y10" i="4"/>
  <c r="X10" i="4"/>
  <c r="T10" i="4"/>
  <c r="R10" i="4"/>
  <c r="AC9" i="4"/>
  <c r="AB9" i="4"/>
  <c r="AA9" i="4"/>
  <c r="Z9" i="4"/>
  <c r="Y9" i="4"/>
  <c r="X9" i="4"/>
  <c r="T9" i="4"/>
  <c r="AC8" i="4"/>
  <c r="AB8" i="4"/>
  <c r="AA8" i="4"/>
  <c r="Z8" i="4"/>
  <c r="Y8" i="4"/>
  <c r="X8" i="4"/>
  <c r="T8" i="4"/>
  <c r="AC7" i="4"/>
  <c r="AB7" i="4"/>
  <c r="AA7" i="4"/>
  <c r="Z7" i="4"/>
  <c r="Y7" i="4"/>
  <c r="X7" i="4"/>
  <c r="T7" i="4"/>
  <c r="S7" i="4"/>
  <c r="R7" i="4"/>
  <c r="AC6" i="4"/>
  <c r="AB6" i="4"/>
  <c r="AA6" i="4"/>
  <c r="Z6" i="4"/>
  <c r="Y6" i="4"/>
  <c r="X6" i="4"/>
  <c r="T6" i="4"/>
  <c r="AC5" i="4"/>
  <c r="AB5" i="4"/>
  <c r="AA5" i="4"/>
  <c r="Z5" i="4"/>
  <c r="Y5" i="4"/>
  <c r="X5" i="4"/>
  <c r="T5" i="4"/>
  <c r="AC4" i="4"/>
  <c r="AB4" i="4"/>
  <c r="AA4" i="4"/>
  <c r="Z4" i="4"/>
  <c r="Y4" i="4"/>
  <c r="X4" i="4"/>
  <c r="U4" i="4"/>
  <c r="T4" i="4"/>
  <c r="AC29" i="5"/>
  <c r="AB29" i="5"/>
  <c r="AA29" i="5"/>
  <c r="Z29" i="5"/>
  <c r="Y29" i="5"/>
  <c r="X29" i="5"/>
  <c r="T29" i="5"/>
  <c r="AC28" i="5"/>
  <c r="AB28" i="5"/>
  <c r="AA28" i="5"/>
  <c r="Z28" i="5"/>
  <c r="Y28" i="5"/>
  <c r="X28" i="5"/>
  <c r="T28" i="5"/>
  <c r="R28" i="5"/>
  <c r="AC27" i="5"/>
  <c r="AB27" i="5"/>
  <c r="AA27" i="5"/>
  <c r="Z27" i="5"/>
  <c r="Y27" i="5"/>
  <c r="X27" i="5"/>
  <c r="T27" i="5"/>
  <c r="AC26" i="5"/>
  <c r="AB26" i="5"/>
  <c r="AA26" i="5"/>
  <c r="Z26" i="5"/>
  <c r="Y26" i="5"/>
  <c r="X26" i="5"/>
  <c r="T26" i="5"/>
  <c r="AC25" i="5"/>
  <c r="AB25" i="5"/>
  <c r="AA25" i="5"/>
  <c r="Z25" i="5"/>
  <c r="Y25" i="5"/>
  <c r="X25" i="5"/>
  <c r="T25" i="5"/>
  <c r="S25" i="5"/>
  <c r="AC24" i="5"/>
  <c r="AB24" i="5"/>
  <c r="AA24" i="5"/>
  <c r="Z24" i="5"/>
  <c r="Y24" i="5"/>
  <c r="X24" i="5"/>
  <c r="T24" i="5"/>
  <c r="R24" i="5"/>
  <c r="AC23" i="5"/>
  <c r="AB23" i="5"/>
  <c r="AA23" i="5"/>
  <c r="Z23" i="5"/>
  <c r="Y23" i="5"/>
  <c r="X23" i="5"/>
  <c r="T23" i="5"/>
  <c r="AC22" i="5"/>
  <c r="AB22" i="5"/>
  <c r="AA22" i="5"/>
  <c r="Z22" i="5"/>
  <c r="Y22" i="5"/>
  <c r="X22" i="5"/>
  <c r="T22" i="5"/>
  <c r="AC21" i="5"/>
  <c r="AB21" i="5"/>
  <c r="AA21" i="5"/>
  <c r="Z21" i="5"/>
  <c r="Y21" i="5"/>
  <c r="X21" i="5"/>
  <c r="T21" i="5"/>
  <c r="AC20" i="5"/>
  <c r="AB20" i="5"/>
  <c r="AA20" i="5"/>
  <c r="Z20" i="5"/>
  <c r="Y20" i="5"/>
  <c r="X20" i="5"/>
  <c r="T20" i="5"/>
  <c r="R20" i="5"/>
  <c r="AC19" i="5"/>
  <c r="AB19" i="5"/>
  <c r="AA19" i="5"/>
  <c r="Z19" i="5"/>
  <c r="Y19" i="5"/>
  <c r="X19" i="5"/>
  <c r="T19" i="5"/>
  <c r="AC18" i="5"/>
  <c r="AB18" i="5"/>
  <c r="AA18" i="5"/>
  <c r="Z18" i="5"/>
  <c r="Y18" i="5"/>
  <c r="X18" i="5"/>
  <c r="T18" i="5"/>
  <c r="AC17" i="5"/>
  <c r="AB17" i="5"/>
  <c r="AA17" i="5"/>
  <c r="Z17" i="5"/>
  <c r="Y17" i="5"/>
  <c r="X17" i="5"/>
  <c r="T17" i="5"/>
  <c r="S17" i="5"/>
  <c r="AC16" i="5"/>
  <c r="AB16" i="5"/>
  <c r="AA16" i="5"/>
  <c r="Z16" i="5"/>
  <c r="Y16" i="5"/>
  <c r="X16" i="5"/>
  <c r="T16" i="5"/>
  <c r="R16" i="5"/>
  <c r="AC15" i="5"/>
  <c r="AB15" i="5"/>
  <c r="AA15" i="5"/>
  <c r="Z15" i="5"/>
  <c r="Y15" i="5"/>
  <c r="X15" i="5"/>
  <c r="T15" i="5"/>
  <c r="AC14" i="5"/>
  <c r="AB14" i="5"/>
  <c r="AA14" i="5"/>
  <c r="Z14" i="5"/>
  <c r="Y14" i="5"/>
  <c r="X14" i="5"/>
  <c r="T14" i="5"/>
  <c r="AC13" i="5"/>
  <c r="AB13" i="5"/>
  <c r="AA13" i="5"/>
  <c r="Z13" i="5"/>
  <c r="Y13" i="5"/>
  <c r="X13" i="5"/>
  <c r="T13" i="5"/>
  <c r="R13" i="5"/>
  <c r="AC12" i="5"/>
  <c r="AB12" i="5"/>
  <c r="AA12" i="5"/>
  <c r="Z12" i="5"/>
  <c r="Y12" i="5"/>
  <c r="X12" i="5"/>
  <c r="T12" i="5"/>
  <c r="R12" i="5"/>
  <c r="AC11" i="5"/>
  <c r="AB11" i="5"/>
  <c r="AA11" i="5"/>
  <c r="Z11" i="5"/>
  <c r="Y11" i="5"/>
  <c r="X11" i="5"/>
  <c r="T11" i="5"/>
  <c r="AC10" i="5"/>
  <c r="AB10" i="5"/>
  <c r="AA10" i="5"/>
  <c r="Z10" i="5"/>
  <c r="Y10" i="5"/>
  <c r="X10" i="5"/>
  <c r="T10" i="5"/>
  <c r="AC9" i="5"/>
  <c r="AB9" i="5"/>
  <c r="AA9" i="5"/>
  <c r="Z9" i="5"/>
  <c r="Y9" i="5"/>
  <c r="X9" i="5"/>
  <c r="T9" i="5"/>
  <c r="S9" i="5"/>
  <c r="R9" i="5"/>
  <c r="AC8" i="5"/>
  <c r="AB8" i="5"/>
  <c r="AA8" i="5"/>
  <c r="Z8" i="5"/>
  <c r="Y8" i="5"/>
  <c r="X8" i="5"/>
  <c r="T8" i="5"/>
  <c r="R8" i="5"/>
  <c r="AC7" i="5"/>
  <c r="AB7" i="5"/>
  <c r="AA7" i="5"/>
  <c r="Z7" i="5"/>
  <c r="Y7" i="5"/>
  <c r="X7" i="5"/>
  <c r="T7" i="5"/>
  <c r="AC6" i="5"/>
  <c r="AB6" i="5"/>
  <c r="AA6" i="5"/>
  <c r="Z6" i="5"/>
  <c r="Y6" i="5"/>
  <c r="X6" i="5"/>
  <c r="T6" i="5"/>
  <c r="AC5" i="5"/>
  <c r="AB5" i="5"/>
  <c r="AA5" i="5"/>
  <c r="Z5" i="5"/>
  <c r="Y5" i="5"/>
  <c r="X5" i="5"/>
  <c r="T5" i="5"/>
  <c r="R5" i="5"/>
  <c r="AC4" i="5"/>
  <c r="AB4" i="5"/>
  <c r="AA4" i="5"/>
  <c r="Z4" i="5"/>
  <c r="Y4" i="5"/>
  <c r="X4" i="5"/>
  <c r="U4" i="5"/>
  <c r="T4" i="5"/>
  <c r="R4" i="5"/>
  <c r="AC29" i="6"/>
  <c r="AB29" i="6"/>
  <c r="AA29" i="6"/>
  <c r="Z29" i="6"/>
  <c r="Y29" i="6"/>
  <c r="X29" i="6"/>
  <c r="W29" i="6"/>
  <c r="V29" i="6"/>
  <c r="U29" i="6"/>
  <c r="T29" i="6"/>
  <c r="AC28" i="6"/>
  <c r="AB28" i="6"/>
  <c r="AA28" i="6"/>
  <c r="Z28" i="6"/>
  <c r="Y28" i="6"/>
  <c r="X28" i="6"/>
  <c r="W28" i="6"/>
  <c r="V28" i="6"/>
  <c r="U28" i="6"/>
  <c r="T28" i="6"/>
  <c r="AC27" i="6"/>
  <c r="AB27" i="6"/>
  <c r="AA27" i="6"/>
  <c r="Z27" i="6"/>
  <c r="Y27" i="6"/>
  <c r="X27" i="6"/>
  <c r="W27" i="6"/>
  <c r="V27" i="6"/>
  <c r="U27" i="6"/>
  <c r="T27" i="6"/>
  <c r="AC26" i="6"/>
  <c r="AB26" i="6"/>
  <c r="AA26" i="6"/>
  <c r="Z26" i="6"/>
  <c r="Y26" i="6"/>
  <c r="X26" i="6"/>
  <c r="W26" i="6"/>
  <c r="V26" i="6"/>
  <c r="U26" i="6"/>
  <c r="T26" i="6"/>
  <c r="AC25" i="6"/>
  <c r="AB25" i="6"/>
  <c r="AA25" i="6"/>
  <c r="Z25" i="6"/>
  <c r="Y25" i="6"/>
  <c r="X25" i="6"/>
  <c r="W25" i="6"/>
  <c r="V25" i="6"/>
  <c r="U25" i="6"/>
  <c r="T25" i="6"/>
  <c r="AC24" i="6"/>
  <c r="AB24" i="6"/>
  <c r="AA24" i="6"/>
  <c r="Z24" i="6"/>
  <c r="Y24" i="6"/>
  <c r="X24" i="6"/>
  <c r="W24" i="6"/>
  <c r="V24" i="6"/>
  <c r="U24" i="6"/>
  <c r="T24" i="6"/>
  <c r="AC23" i="6"/>
  <c r="AB23" i="6"/>
  <c r="AA23" i="6"/>
  <c r="Z23" i="6"/>
  <c r="Y23" i="6"/>
  <c r="X23" i="6"/>
  <c r="W23" i="6"/>
  <c r="V23" i="6"/>
  <c r="U23" i="6"/>
  <c r="T23" i="6"/>
  <c r="AC22" i="6"/>
  <c r="AB22" i="6"/>
  <c r="AA22" i="6"/>
  <c r="Z22" i="6"/>
  <c r="Y22" i="6"/>
  <c r="X22" i="6"/>
  <c r="W22" i="6"/>
  <c r="V22" i="6"/>
  <c r="U22" i="6"/>
  <c r="T22" i="6"/>
  <c r="AC21" i="6"/>
  <c r="AB21" i="6"/>
  <c r="AA21" i="6"/>
  <c r="Z21" i="6"/>
  <c r="Y21" i="6"/>
  <c r="X21" i="6"/>
  <c r="W21" i="6"/>
  <c r="V21" i="6"/>
  <c r="U21" i="6"/>
  <c r="T21" i="6"/>
  <c r="AC20" i="6"/>
  <c r="AB20" i="6"/>
  <c r="AA20" i="6"/>
  <c r="Z20" i="6"/>
  <c r="Y20" i="6"/>
  <c r="X20" i="6"/>
  <c r="W20" i="6"/>
  <c r="V20" i="6"/>
  <c r="U20" i="6"/>
  <c r="T20" i="6"/>
  <c r="AC19" i="6"/>
  <c r="AB19" i="6"/>
  <c r="AA19" i="6"/>
  <c r="Z19" i="6"/>
  <c r="Y19" i="6"/>
  <c r="X19" i="6"/>
  <c r="W19" i="6"/>
  <c r="V19" i="6"/>
  <c r="U19" i="6"/>
  <c r="T19" i="6"/>
  <c r="AC18" i="6"/>
  <c r="AB18" i="6"/>
  <c r="AA18" i="6"/>
  <c r="Z18" i="6"/>
  <c r="Y18" i="6"/>
  <c r="X18" i="6"/>
  <c r="W18" i="6"/>
  <c r="V18" i="6"/>
  <c r="U18" i="6"/>
  <c r="T18" i="6"/>
  <c r="AC17" i="6"/>
  <c r="AB17" i="6"/>
  <c r="AA17" i="6"/>
  <c r="Z17" i="6"/>
  <c r="Y17" i="6"/>
  <c r="X17" i="6"/>
  <c r="W17" i="6"/>
  <c r="V17" i="6"/>
  <c r="U17" i="6"/>
  <c r="T17" i="6"/>
  <c r="AC16" i="6"/>
  <c r="AB16" i="6"/>
  <c r="AA16" i="6"/>
  <c r="Z16" i="6"/>
  <c r="Y16" i="6"/>
  <c r="X16" i="6"/>
  <c r="W16" i="6"/>
  <c r="V16" i="6"/>
  <c r="U16" i="6"/>
  <c r="T16" i="6"/>
  <c r="AC15" i="6"/>
  <c r="AB15" i="6"/>
  <c r="AA15" i="6"/>
  <c r="Z15" i="6"/>
  <c r="Y15" i="6"/>
  <c r="X15" i="6"/>
  <c r="W15" i="6"/>
  <c r="V15" i="6"/>
  <c r="U15" i="6"/>
  <c r="T15" i="6"/>
  <c r="AC14" i="6"/>
  <c r="AB14" i="6"/>
  <c r="AA14" i="6"/>
  <c r="Z14" i="6"/>
  <c r="Y14" i="6"/>
  <c r="X14" i="6"/>
  <c r="W14" i="6"/>
  <c r="V14" i="6"/>
  <c r="U14" i="6"/>
  <c r="T14" i="6"/>
  <c r="AC13" i="6"/>
  <c r="AB13" i="6"/>
  <c r="AA13" i="6"/>
  <c r="Z13" i="6"/>
  <c r="Y13" i="6"/>
  <c r="X13" i="6"/>
  <c r="W13" i="6"/>
  <c r="V13" i="6"/>
  <c r="U13" i="6"/>
  <c r="T13" i="6"/>
  <c r="AC12" i="6"/>
  <c r="AB12" i="6"/>
  <c r="AA12" i="6"/>
  <c r="Z12" i="6"/>
  <c r="Y12" i="6"/>
  <c r="X12" i="6"/>
  <c r="W12" i="6"/>
  <c r="V12" i="6"/>
  <c r="U12" i="6"/>
  <c r="T12" i="6"/>
  <c r="AC11" i="6"/>
  <c r="AB11" i="6"/>
  <c r="AA11" i="6"/>
  <c r="Z11" i="6"/>
  <c r="Y11" i="6"/>
  <c r="X11" i="6"/>
  <c r="W11" i="6"/>
  <c r="V11" i="6"/>
  <c r="U11" i="6"/>
  <c r="T11" i="6"/>
  <c r="AC10" i="6"/>
  <c r="AB10" i="6"/>
  <c r="AA10" i="6"/>
  <c r="Z10" i="6"/>
  <c r="Y10" i="6"/>
  <c r="X10" i="6"/>
  <c r="W10" i="6"/>
  <c r="V10" i="6"/>
  <c r="U10" i="6"/>
  <c r="T10" i="6"/>
  <c r="AC9" i="6"/>
  <c r="AB9" i="6"/>
  <c r="AA9" i="6"/>
  <c r="Z9" i="6"/>
  <c r="Y9" i="6"/>
  <c r="X9" i="6"/>
  <c r="W9" i="6"/>
  <c r="V9" i="6"/>
  <c r="U9" i="6"/>
  <c r="T9" i="6"/>
  <c r="AC8" i="6"/>
  <c r="AB8" i="6"/>
  <c r="AA8" i="6"/>
  <c r="Z8" i="6"/>
  <c r="Y8" i="6"/>
  <c r="X8" i="6"/>
  <c r="W8" i="6"/>
  <c r="V8" i="6"/>
  <c r="U8" i="6"/>
  <c r="T8" i="6"/>
  <c r="AC7" i="6"/>
  <c r="AB7" i="6"/>
  <c r="AA7" i="6"/>
  <c r="Z7" i="6"/>
  <c r="Y7" i="6"/>
  <c r="X7" i="6"/>
  <c r="W7" i="6"/>
  <c r="V7" i="6"/>
  <c r="U7" i="6"/>
  <c r="T7" i="6"/>
  <c r="AC6" i="6"/>
  <c r="AB6" i="6"/>
  <c r="AA6" i="6"/>
  <c r="Z6" i="6"/>
  <c r="Y6" i="6"/>
  <c r="X6" i="6"/>
  <c r="W6" i="6"/>
  <c r="V6" i="6"/>
  <c r="U6" i="6"/>
  <c r="T6" i="6"/>
  <c r="AC5" i="6"/>
  <c r="AB5" i="6"/>
  <c r="AA5" i="6"/>
  <c r="Z5" i="6"/>
  <c r="Y5" i="6"/>
  <c r="X5" i="6"/>
  <c r="W5" i="6"/>
  <c r="V5" i="6"/>
  <c r="U5" i="6"/>
  <c r="T5" i="6"/>
  <c r="AC4" i="6"/>
  <c r="AB4" i="6"/>
  <c r="AA4" i="6"/>
  <c r="Z4" i="6"/>
  <c r="Y4" i="6"/>
  <c r="X4" i="6"/>
  <c r="W4" i="6"/>
  <c r="V4" i="6"/>
  <c r="U4" i="6"/>
  <c r="AC29" i="7"/>
  <c r="AB29" i="7"/>
  <c r="AA29" i="7"/>
  <c r="Z29" i="7"/>
  <c r="Y29" i="7"/>
  <c r="X29" i="7"/>
  <c r="T29" i="7"/>
  <c r="AC28" i="7"/>
  <c r="AB28" i="7"/>
  <c r="AA28" i="7"/>
  <c r="Z28" i="7"/>
  <c r="Y28" i="7"/>
  <c r="X28" i="7"/>
  <c r="T28" i="7"/>
  <c r="AC27" i="7"/>
  <c r="AB27" i="7"/>
  <c r="AA27" i="7"/>
  <c r="Z27" i="7"/>
  <c r="Y27" i="7"/>
  <c r="X27" i="7"/>
  <c r="T27" i="7"/>
  <c r="AC26" i="7"/>
  <c r="AB26" i="7"/>
  <c r="AA26" i="7"/>
  <c r="Z26" i="7"/>
  <c r="Y26" i="7"/>
  <c r="X26" i="7"/>
  <c r="T26" i="7"/>
  <c r="AC25" i="7"/>
  <c r="AB25" i="7"/>
  <c r="AA25" i="7"/>
  <c r="Z25" i="7"/>
  <c r="Y25" i="7"/>
  <c r="X25" i="7"/>
  <c r="T25" i="7"/>
  <c r="AC24" i="7"/>
  <c r="AB24" i="7"/>
  <c r="AA24" i="7"/>
  <c r="Z24" i="7"/>
  <c r="Y24" i="7"/>
  <c r="X24" i="7"/>
  <c r="T24" i="7"/>
  <c r="AC23" i="7"/>
  <c r="AB23" i="7"/>
  <c r="AA23" i="7"/>
  <c r="Z23" i="7"/>
  <c r="Y23" i="7"/>
  <c r="X23" i="7"/>
  <c r="T23" i="7"/>
  <c r="S23" i="7"/>
  <c r="AC22" i="7"/>
  <c r="AB22" i="7"/>
  <c r="AA22" i="7"/>
  <c r="Z22" i="7"/>
  <c r="Y22" i="7"/>
  <c r="X22" i="7"/>
  <c r="T22" i="7"/>
  <c r="AC21" i="7"/>
  <c r="AB21" i="7"/>
  <c r="AA21" i="7"/>
  <c r="Z21" i="7"/>
  <c r="Y21" i="7"/>
  <c r="X21" i="7"/>
  <c r="T21" i="7"/>
  <c r="AC20" i="7"/>
  <c r="AB20" i="7"/>
  <c r="AA20" i="7"/>
  <c r="Z20" i="7"/>
  <c r="Y20" i="7"/>
  <c r="X20" i="7"/>
  <c r="T20" i="7"/>
  <c r="AC19" i="7"/>
  <c r="AB19" i="7"/>
  <c r="AA19" i="7"/>
  <c r="Z19" i="7"/>
  <c r="Y19" i="7"/>
  <c r="X19" i="7"/>
  <c r="T19" i="7"/>
  <c r="AC18" i="7"/>
  <c r="AB18" i="7"/>
  <c r="AA18" i="7"/>
  <c r="Z18" i="7"/>
  <c r="Y18" i="7"/>
  <c r="X18" i="7"/>
  <c r="T18" i="7"/>
  <c r="AC17" i="7"/>
  <c r="AB17" i="7"/>
  <c r="AA17" i="7"/>
  <c r="Z17" i="7"/>
  <c r="Y17" i="7"/>
  <c r="X17" i="7"/>
  <c r="T17" i="7"/>
  <c r="AC16" i="7"/>
  <c r="AB16" i="7"/>
  <c r="AA16" i="7"/>
  <c r="Z16" i="7"/>
  <c r="Y16" i="7"/>
  <c r="X16" i="7"/>
  <c r="T16" i="7"/>
  <c r="AC15" i="7"/>
  <c r="AB15" i="7"/>
  <c r="AA15" i="7"/>
  <c r="Z15" i="7"/>
  <c r="Y15" i="7"/>
  <c r="X15" i="7"/>
  <c r="T15" i="7"/>
  <c r="S15" i="7"/>
  <c r="AC14" i="7"/>
  <c r="AB14" i="7"/>
  <c r="AA14" i="7"/>
  <c r="Z14" i="7"/>
  <c r="Y14" i="7"/>
  <c r="X14" i="7"/>
  <c r="T14" i="7"/>
  <c r="AC13" i="7"/>
  <c r="AB13" i="7"/>
  <c r="AA13" i="7"/>
  <c r="Z13" i="7"/>
  <c r="Y13" i="7"/>
  <c r="X13" i="7"/>
  <c r="T13" i="7"/>
  <c r="AC12" i="7"/>
  <c r="AB12" i="7"/>
  <c r="AA12" i="7"/>
  <c r="Z12" i="7"/>
  <c r="Y12" i="7"/>
  <c r="X12" i="7"/>
  <c r="T12" i="7"/>
  <c r="AC11" i="7"/>
  <c r="AB11" i="7"/>
  <c r="AA11" i="7"/>
  <c r="Z11" i="7"/>
  <c r="Y11" i="7"/>
  <c r="X11" i="7"/>
  <c r="T11" i="7"/>
  <c r="AC10" i="7"/>
  <c r="AB10" i="7"/>
  <c r="AA10" i="7"/>
  <c r="Z10" i="7"/>
  <c r="Y10" i="7"/>
  <c r="X10" i="7"/>
  <c r="T10" i="7"/>
  <c r="AC9" i="7"/>
  <c r="AB9" i="7"/>
  <c r="AA9" i="7"/>
  <c r="Z9" i="7"/>
  <c r="Y9" i="7"/>
  <c r="X9" i="7"/>
  <c r="T9" i="7"/>
  <c r="AC8" i="7"/>
  <c r="AB8" i="7"/>
  <c r="AA8" i="7"/>
  <c r="Z8" i="7"/>
  <c r="Y8" i="7"/>
  <c r="X8" i="7"/>
  <c r="T8" i="7"/>
  <c r="AC7" i="7"/>
  <c r="AB7" i="7"/>
  <c r="AA7" i="7"/>
  <c r="Z7" i="7"/>
  <c r="Y7" i="7"/>
  <c r="X7" i="7"/>
  <c r="T7" i="7"/>
  <c r="AC6" i="7"/>
  <c r="AB6" i="7"/>
  <c r="AA6" i="7"/>
  <c r="Z6" i="7"/>
  <c r="Y6" i="7"/>
  <c r="X6" i="7"/>
  <c r="T6" i="7"/>
  <c r="AC5" i="7"/>
  <c r="AB5" i="7"/>
  <c r="AA5" i="7"/>
  <c r="Z5" i="7"/>
  <c r="Y5" i="7"/>
  <c r="X5" i="7"/>
  <c r="T5" i="7"/>
  <c r="AC4" i="7"/>
  <c r="AB4" i="7"/>
  <c r="AA4" i="7"/>
  <c r="Z4" i="7"/>
  <c r="Y4" i="7"/>
  <c r="X4" i="7"/>
  <c r="U4" i="7"/>
  <c r="T4" i="7"/>
  <c r="AC29" i="8"/>
  <c r="AB29" i="8"/>
  <c r="AA29" i="8"/>
  <c r="Z29" i="8"/>
  <c r="Y29" i="8"/>
  <c r="X29" i="8"/>
  <c r="T29" i="8"/>
  <c r="AC28" i="8"/>
  <c r="AB28" i="8"/>
  <c r="AA28" i="8"/>
  <c r="Z28" i="8"/>
  <c r="Y28" i="8"/>
  <c r="X28" i="8"/>
  <c r="T28" i="8"/>
  <c r="S28" i="8"/>
  <c r="AC27" i="8"/>
  <c r="AB27" i="8"/>
  <c r="AA27" i="8"/>
  <c r="Z27" i="8"/>
  <c r="Y27" i="8"/>
  <c r="X27" i="8"/>
  <c r="T27" i="8"/>
  <c r="AC26" i="8"/>
  <c r="AB26" i="8"/>
  <c r="AA26" i="8"/>
  <c r="Z26" i="8"/>
  <c r="Y26" i="8"/>
  <c r="X26" i="8"/>
  <c r="T26" i="8"/>
  <c r="AC25" i="8"/>
  <c r="AB25" i="8"/>
  <c r="AA25" i="8"/>
  <c r="Z25" i="8"/>
  <c r="Y25" i="8"/>
  <c r="X25" i="8"/>
  <c r="T25" i="8"/>
  <c r="AC24" i="8"/>
  <c r="AB24" i="8"/>
  <c r="AA24" i="8"/>
  <c r="Z24" i="8"/>
  <c r="Y24" i="8"/>
  <c r="X24" i="8"/>
  <c r="T24" i="8"/>
  <c r="AC23" i="8"/>
  <c r="AB23" i="8"/>
  <c r="AA23" i="8"/>
  <c r="Z23" i="8"/>
  <c r="Y23" i="8"/>
  <c r="X23" i="8"/>
  <c r="T23" i="8"/>
  <c r="AC22" i="8"/>
  <c r="AB22" i="8"/>
  <c r="AA22" i="8"/>
  <c r="Z22" i="8"/>
  <c r="Y22" i="8"/>
  <c r="X22" i="8"/>
  <c r="T22" i="8"/>
  <c r="AC21" i="8"/>
  <c r="AB21" i="8"/>
  <c r="AA21" i="8"/>
  <c r="Z21" i="8"/>
  <c r="Y21" i="8"/>
  <c r="X21" i="8"/>
  <c r="T21" i="8"/>
  <c r="AC20" i="8"/>
  <c r="AB20" i="8"/>
  <c r="AA20" i="8"/>
  <c r="Z20" i="8"/>
  <c r="Y20" i="8"/>
  <c r="X20" i="8"/>
  <c r="T20" i="8"/>
  <c r="AC19" i="8"/>
  <c r="AB19" i="8"/>
  <c r="AA19" i="8"/>
  <c r="Z19" i="8"/>
  <c r="Y19" i="8"/>
  <c r="X19" i="8"/>
  <c r="T19" i="8"/>
  <c r="AC18" i="8"/>
  <c r="AB18" i="8"/>
  <c r="AA18" i="8"/>
  <c r="Z18" i="8"/>
  <c r="Y18" i="8"/>
  <c r="X18" i="8"/>
  <c r="T18" i="8"/>
  <c r="AC17" i="8"/>
  <c r="AB17" i="8"/>
  <c r="AA17" i="8"/>
  <c r="Z17" i="8"/>
  <c r="Y17" i="8"/>
  <c r="X17" i="8"/>
  <c r="T17" i="8"/>
  <c r="AC16" i="8"/>
  <c r="AB16" i="8"/>
  <c r="AA16" i="8"/>
  <c r="Z16" i="8"/>
  <c r="Y16" i="8"/>
  <c r="X16" i="8"/>
  <c r="T16" i="8"/>
  <c r="AC15" i="8"/>
  <c r="AB15" i="8"/>
  <c r="AA15" i="8"/>
  <c r="Z15" i="8"/>
  <c r="Y15" i="8"/>
  <c r="X15" i="8"/>
  <c r="T15" i="8"/>
  <c r="AC14" i="8"/>
  <c r="AB14" i="8"/>
  <c r="AA14" i="8"/>
  <c r="Z14" i="8"/>
  <c r="Y14" i="8"/>
  <c r="X14" i="8"/>
  <c r="T14" i="8"/>
  <c r="AC13" i="8"/>
  <c r="AB13" i="8"/>
  <c r="AA13" i="8"/>
  <c r="Z13" i="8"/>
  <c r="Y13" i="8"/>
  <c r="X13" i="8"/>
  <c r="T13" i="8"/>
  <c r="AC12" i="8"/>
  <c r="AB12" i="8"/>
  <c r="AA12" i="8"/>
  <c r="Z12" i="8"/>
  <c r="Y12" i="8"/>
  <c r="X12" i="8"/>
  <c r="T12" i="8"/>
  <c r="R12" i="8"/>
  <c r="AC11" i="8"/>
  <c r="AB11" i="8"/>
  <c r="AA11" i="8"/>
  <c r="Z11" i="8"/>
  <c r="Y11" i="8"/>
  <c r="X11" i="8"/>
  <c r="T11" i="8"/>
  <c r="S11" i="8"/>
  <c r="AC10" i="8"/>
  <c r="AB10" i="8"/>
  <c r="AA10" i="8"/>
  <c r="Z10" i="8"/>
  <c r="Y10" i="8"/>
  <c r="X10" i="8"/>
  <c r="T10" i="8"/>
  <c r="AC9" i="8"/>
  <c r="AB9" i="8"/>
  <c r="AA9" i="8"/>
  <c r="Z9" i="8"/>
  <c r="Y9" i="8"/>
  <c r="X9" i="8"/>
  <c r="T9" i="8"/>
  <c r="R9" i="8"/>
  <c r="AC8" i="8"/>
  <c r="AB8" i="8"/>
  <c r="AA8" i="8"/>
  <c r="Z8" i="8"/>
  <c r="Y8" i="8"/>
  <c r="X8" i="8"/>
  <c r="T8" i="8"/>
  <c r="AC7" i="8"/>
  <c r="AB7" i="8"/>
  <c r="AA7" i="8"/>
  <c r="Z7" i="8"/>
  <c r="Y7" i="8"/>
  <c r="X7" i="8"/>
  <c r="T7" i="8"/>
  <c r="AC6" i="8"/>
  <c r="AB6" i="8"/>
  <c r="AA6" i="8"/>
  <c r="Z6" i="8"/>
  <c r="Y6" i="8"/>
  <c r="X6" i="8"/>
  <c r="T6" i="8"/>
  <c r="AC5" i="8"/>
  <c r="AB5" i="8"/>
  <c r="AA5" i="8"/>
  <c r="Z5" i="8"/>
  <c r="Y5" i="8"/>
  <c r="X5" i="8"/>
  <c r="T5" i="8"/>
  <c r="AC4" i="8"/>
  <c r="AB4" i="8"/>
  <c r="AA4" i="8"/>
  <c r="Z4" i="8"/>
  <c r="Y4" i="8"/>
  <c r="X4" i="8"/>
  <c r="U4" i="8"/>
  <c r="T4" i="8"/>
  <c r="AC29" i="9"/>
  <c r="AB29" i="9"/>
  <c r="AA29" i="9"/>
  <c r="Z29" i="9"/>
  <c r="Y29" i="9"/>
  <c r="X29" i="9"/>
  <c r="T29" i="9"/>
  <c r="S29" i="9"/>
  <c r="AC28" i="9"/>
  <c r="AB28" i="9"/>
  <c r="AA28" i="9"/>
  <c r="Z28" i="9"/>
  <c r="Y28" i="9"/>
  <c r="X28" i="9"/>
  <c r="T28" i="9"/>
  <c r="AC27" i="9"/>
  <c r="AB27" i="9"/>
  <c r="AA27" i="9"/>
  <c r="Z27" i="9"/>
  <c r="Y27" i="9"/>
  <c r="X27" i="9"/>
  <c r="T27" i="9"/>
  <c r="AC26" i="9"/>
  <c r="AB26" i="9"/>
  <c r="AA26" i="9"/>
  <c r="Z26" i="9"/>
  <c r="Y26" i="9"/>
  <c r="X26" i="9"/>
  <c r="T26" i="9"/>
  <c r="AC25" i="9"/>
  <c r="AB25" i="9"/>
  <c r="AA25" i="9"/>
  <c r="Z25" i="9"/>
  <c r="Y25" i="9"/>
  <c r="X25" i="9"/>
  <c r="T25" i="9"/>
  <c r="AC24" i="9"/>
  <c r="AB24" i="9"/>
  <c r="AA24" i="9"/>
  <c r="Z24" i="9"/>
  <c r="Y24" i="9"/>
  <c r="X24" i="9"/>
  <c r="T24" i="9"/>
  <c r="AC23" i="9"/>
  <c r="AB23" i="9"/>
  <c r="AA23" i="9"/>
  <c r="Z23" i="9"/>
  <c r="Y23" i="9"/>
  <c r="X23" i="9"/>
  <c r="T23" i="9"/>
  <c r="AC22" i="9"/>
  <c r="AB22" i="9"/>
  <c r="AA22" i="9"/>
  <c r="Z22" i="9"/>
  <c r="Y22" i="9"/>
  <c r="X22" i="9"/>
  <c r="T22" i="9"/>
  <c r="AC21" i="9"/>
  <c r="AB21" i="9"/>
  <c r="AA21" i="9"/>
  <c r="Z21" i="9"/>
  <c r="Y21" i="9"/>
  <c r="X21" i="9"/>
  <c r="T21" i="9"/>
  <c r="AC20" i="9"/>
  <c r="AB20" i="9"/>
  <c r="AA20" i="9"/>
  <c r="Z20" i="9"/>
  <c r="Y20" i="9"/>
  <c r="X20" i="9"/>
  <c r="T20" i="9"/>
  <c r="R20" i="9"/>
  <c r="AC19" i="9"/>
  <c r="AB19" i="9"/>
  <c r="AA19" i="9"/>
  <c r="Z19" i="9"/>
  <c r="Y19" i="9"/>
  <c r="X19" i="9"/>
  <c r="T19" i="9"/>
  <c r="AC18" i="9"/>
  <c r="AB18" i="9"/>
  <c r="AA18" i="9"/>
  <c r="Z18" i="9"/>
  <c r="Y18" i="9"/>
  <c r="X18" i="9"/>
  <c r="T18" i="9"/>
  <c r="AC17" i="9"/>
  <c r="AB17" i="9"/>
  <c r="AA17" i="9"/>
  <c r="Z17" i="9"/>
  <c r="Y17" i="9"/>
  <c r="X17" i="9"/>
  <c r="T17" i="9"/>
  <c r="S17" i="9"/>
  <c r="AC16" i="9"/>
  <c r="AB16" i="9"/>
  <c r="AA16" i="9"/>
  <c r="Z16" i="9"/>
  <c r="Y16" i="9"/>
  <c r="X16" i="9"/>
  <c r="T16" i="9"/>
  <c r="AC15" i="9"/>
  <c r="AB15" i="9"/>
  <c r="AA15" i="9"/>
  <c r="Z15" i="9"/>
  <c r="Y15" i="9"/>
  <c r="X15" i="9"/>
  <c r="T15" i="9"/>
  <c r="AC14" i="9"/>
  <c r="AB14" i="9"/>
  <c r="AA14" i="9"/>
  <c r="Z14" i="9"/>
  <c r="Y14" i="9"/>
  <c r="X14" i="9"/>
  <c r="T14" i="9"/>
  <c r="AC13" i="9"/>
  <c r="AB13" i="9"/>
  <c r="AA13" i="9"/>
  <c r="Z13" i="9"/>
  <c r="Y13" i="9"/>
  <c r="X13" i="9"/>
  <c r="T13" i="9"/>
  <c r="AC12" i="9"/>
  <c r="AB12" i="9"/>
  <c r="AA12" i="9"/>
  <c r="Z12" i="9"/>
  <c r="Y12" i="9"/>
  <c r="X12" i="9"/>
  <c r="T12" i="9"/>
  <c r="AC11" i="9"/>
  <c r="AB11" i="9"/>
  <c r="AA11" i="9"/>
  <c r="Z11" i="9"/>
  <c r="Y11" i="9"/>
  <c r="X11" i="9"/>
  <c r="T11" i="9"/>
  <c r="AC10" i="9"/>
  <c r="AB10" i="9"/>
  <c r="AA10" i="9"/>
  <c r="Z10" i="9"/>
  <c r="Y10" i="9"/>
  <c r="X10" i="9"/>
  <c r="T10" i="9"/>
  <c r="AC9" i="9"/>
  <c r="AB9" i="9"/>
  <c r="AA9" i="9"/>
  <c r="Z9" i="9"/>
  <c r="Y9" i="9"/>
  <c r="X9" i="9"/>
  <c r="T9" i="9"/>
  <c r="AC8" i="9"/>
  <c r="AB8" i="9"/>
  <c r="AA8" i="9"/>
  <c r="Z8" i="9"/>
  <c r="Y8" i="9"/>
  <c r="X8" i="9"/>
  <c r="T8" i="9"/>
  <c r="S8" i="9"/>
  <c r="R8" i="9"/>
  <c r="AC7" i="9"/>
  <c r="AB7" i="9"/>
  <c r="AA7" i="9"/>
  <c r="Z7" i="9"/>
  <c r="Y7" i="9"/>
  <c r="X7" i="9"/>
  <c r="T7" i="9"/>
  <c r="AC6" i="9"/>
  <c r="AB6" i="9"/>
  <c r="AA6" i="9"/>
  <c r="Z6" i="9"/>
  <c r="Y6" i="9"/>
  <c r="X6" i="9"/>
  <c r="T6" i="9"/>
  <c r="AC5" i="9"/>
  <c r="AB5" i="9"/>
  <c r="AA5" i="9"/>
  <c r="Z5" i="9"/>
  <c r="Y5" i="9"/>
  <c r="X5" i="9"/>
  <c r="T5" i="9"/>
  <c r="S5" i="9"/>
  <c r="AC4" i="9"/>
  <c r="AB4" i="9"/>
  <c r="AA4" i="9"/>
  <c r="Z4" i="9"/>
  <c r="Y4" i="9"/>
  <c r="X4" i="9"/>
  <c r="U4" i="9"/>
  <c r="T4" i="9"/>
  <c r="AC29" i="10"/>
  <c r="AB29" i="10"/>
  <c r="AA29" i="10"/>
  <c r="Z29" i="10"/>
  <c r="Y29" i="10"/>
  <c r="X29" i="10"/>
  <c r="W29" i="10"/>
  <c r="V29" i="10"/>
  <c r="U29" i="10"/>
  <c r="T29" i="10"/>
  <c r="R29" i="10"/>
  <c r="AC28" i="10"/>
  <c r="AB28" i="10"/>
  <c r="AA28" i="10"/>
  <c r="Z28" i="10"/>
  <c r="Y28" i="10"/>
  <c r="X28" i="10"/>
  <c r="W28" i="10"/>
  <c r="V28" i="10"/>
  <c r="U28" i="10"/>
  <c r="T28" i="10"/>
  <c r="AC27" i="10"/>
  <c r="AB27" i="10"/>
  <c r="AA27" i="10"/>
  <c r="Z27" i="10"/>
  <c r="Y27" i="10"/>
  <c r="X27" i="10"/>
  <c r="W27" i="10"/>
  <c r="V27" i="10"/>
  <c r="U27" i="10"/>
  <c r="T27" i="10"/>
  <c r="AC26" i="10"/>
  <c r="AB26" i="10"/>
  <c r="AA26" i="10"/>
  <c r="Z26" i="10"/>
  <c r="Y26" i="10"/>
  <c r="X26" i="10"/>
  <c r="W26" i="10"/>
  <c r="V26" i="10"/>
  <c r="U26" i="10"/>
  <c r="T26" i="10"/>
  <c r="AC25" i="10"/>
  <c r="AB25" i="10"/>
  <c r="AA25" i="10"/>
  <c r="Z25" i="10"/>
  <c r="Y25" i="10"/>
  <c r="X25" i="10"/>
  <c r="W25" i="10"/>
  <c r="V25" i="10"/>
  <c r="U25" i="10"/>
  <c r="T25" i="10"/>
  <c r="AC24" i="10"/>
  <c r="AB24" i="10"/>
  <c r="AA24" i="10"/>
  <c r="Z24" i="10"/>
  <c r="Y24" i="10"/>
  <c r="X24" i="10"/>
  <c r="W24" i="10"/>
  <c r="V24" i="10"/>
  <c r="U24" i="10"/>
  <c r="T24" i="10"/>
  <c r="AC23" i="10"/>
  <c r="AB23" i="10"/>
  <c r="AA23" i="10"/>
  <c r="Z23" i="10"/>
  <c r="Y23" i="10"/>
  <c r="X23" i="10"/>
  <c r="W23" i="10"/>
  <c r="V23" i="10"/>
  <c r="U23" i="10"/>
  <c r="T23" i="10"/>
  <c r="R23" i="10"/>
  <c r="AC22" i="10"/>
  <c r="AB22" i="10"/>
  <c r="AA22" i="10"/>
  <c r="Z22" i="10"/>
  <c r="Y22" i="10"/>
  <c r="X22" i="10"/>
  <c r="W22" i="10"/>
  <c r="V22" i="10"/>
  <c r="U22" i="10"/>
  <c r="T22" i="10"/>
  <c r="AC21" i="10"/>
  <c r="AB21" i="10"/>
  <c r="AA21" i="10"/>
  <c r="Z21" i="10"/>
  <c r="Y21" i="10"/>
  <c r="X21" i="10"/>
  <c r="W21" i="10"/>
  <c r="V21" i="10"/>
  <c r="U21" i="10"/>
  <c r="T21" i="10"/>
  <c r="AC20" i="10"/>
  <c r="AB20" i="10"/>
  <c r="AA20" i="10"/>
  <c r="Z20" i="10"/>
  <c r="Y20" i="10"/>
  <c r="X20" i="10"/>
  <c r="W20" i="10"/>
  <c r="V20" i="10"/>
  <c r="U20" i="10"/>
  <c r="T20" i="10"/>
  <c r="AC19" i="10"/>
  <c r="AB19" i="10"/>
  <c r="AA19" i="10"/>
  <c r="Z19" i="10"/>
  <c r="Y19" i="10"/>
  <c r="X19" i="10"/>
  <c r="W19" i="10"/>
  <c r="V19" i="10"/>
  <c r="U19" i="10"/>
  <c r="T19" i="10"/>
  <c r="AC18" i="10"/>
  <c r="AB18" i="10"/>
  <c r="AA18" i="10"/>
  <c r="Z18" i="10"/>
  <c r="Y18" i="10"/>
  <c r="X18" i="10"/>
  <c r="W18" i="10"/>
  <c r="V18" i="10"/>
  <c r="U18" i="10"/>
  <c r="T18" i="10"/>
  <c r="AC17" i="10"/>
  <c r="AB17" i="10"/>
  <c r="AA17" i="10"/>
  <c r="Z17" i="10"/>
  <c r="Y17" i="10"/>
  <c r="X17" i="10"/>
  <c r="W17" i="10"/>
  <c r="V17" i="10"/>
  <c r="U17" i="10"/>
  <c r="T17" i="10"/>
  <c r="AC16" i="10"/>
  <c r="AB16" i="10"/>
  <c r="AA16" i="10"/>
  <c r="Z16" i="10"/>
  <c r="Y16" i="10"/>
  <c r="X16" i="10"/>
  <c r="W16" i="10"/>
  <c r="V16" i="10"/>
  <c r="U16" i="10"/>
  <c r="T16" i="10"/>
  <c r="AC15" i="10"/>
  <c r="AB15" i="10"/>
  <c r="AA15" i="10"/>
  <c r="Z15" i="10"/>
  <c r="Y15" i="10"/>
  <c r="X15" i="10"/>
  <c r="W15" i="10"/>
  <c r="V15" i="10"/>
  <c r="U15" i="10"/>
  <c r="T15" i="10"/>
  <c r="AC14" i="10"/>
  <c r="AB14" i="10"/>
  <c r="AA14" i="10"/>
  <c r="Z14" i="10"/>
  <c r="Y14" i="10"/>
  <c r="X14" i="10"/>
  <c r="W14" i="10"/>
  <c r="V14" i="10"/>
  <c r="U14" i="10"/>
  <c r="T14" i="10"/>
  <c r="AC13" i="10"/>
  <c r="AB13" i="10"/>
  <c r="AA13" i="10"/>
  <c r="Z13" i="10"/>
  <c r="Y13" i="10"/>
  <c r="X13" i="10"/>
  <c r="W13" i="10"/>
  <c r="V13" i="10"/>
  <c r="U13" i="10"/>
  <c r="T13" i="10"/>
  <c r="AC12" i="10"/>
  <c r="AB12" i="10"/>
  <c r="AA12" i="10"/>
  <c r="Z12" i="10"/>
  <c r="Y12" i="10"/>
  <c r="X12" i="10"/>
  <c r="W12" i="10"/>
  <c r="V12" i="10"/>
  <c r="U12" i="10"/>
  <c r="T12" i="10"/>
  <c r="AC11" i="10"/>
  <c r="AB11" i="10"/>
  <c r="AA11" i="10"/>
  <c r="Z11" i="10"/>
  <c r="Y11" i="10"/>
  <c r="X11" i="10"/>
  <c r="W11" i="10"/>
  <c r="V11" i="10"/>
  <c r="U11" i="10"/>
  <c r="T11" i="10"/>
  <c r="AC10" i="10"/>
  <c r="AB10" i="10"/>
  <c r="AA10" i="10"/>
  <c r="Z10" i="10"/>
  <c r="Y10" i="10"/>
  <c r="X10" i="10"/>
  <c r="W10" i="10"/>
  <c r="V10" i="10"/>
  <c r="U10" i="10"/>
  <c r="T10" i="10"/>
  <c r="AC9" i="10"/>
  <c r="AB9" i="10"/>
  <c r="AA9" i="10"/>
  <c r="Z9" i="10"/>
  <c r="Y9" i="10"/>
  <c r="X9" i="10"/>
  <c r="W9" i="10"/>
  <c r="V9" i="10"/>
  <c r="U9" i="10"/>
  <c r="T9" i="10"/>
  <c r="AC8" i="10"/>
  <c r="AB8" i="10"/>
  <c r="AA8" i="10"/>
  <c r="Z8" i="10"/>
  <c r="Y8" i="10"/>
  <c r="X8" i="10"/>
  <c r="W8" i="10"/>
  <c r="V8" i="10"/>
  <c r="U8" i="10"/>
  <c r="T8" i="10"/>
  <c r="AC7" i="10"/>
  <c r="AB7" i="10"/>
  <c r="AA7" i="10"/>
  <c r="Z7" i="10"/>
  <c r="Y7" i="10"/>
  <c r="X7" i="10"/>
  <c r="W7" i="10"/>
  <c r="V7" i="10"/>
  <c r="U7" i="10"/>
  <c r="T7" i="10"/>
  <c r="AC6" i="10"/>
  <c r="AB6" i="10"/>
  <c r="AA6" i="10"/>
  <c r="Z6" i="10"/>
  <c r="Y6" i="10"/>
  <c r="X6" i="10"/>
  <c r="W6" i="10"/>
  <c r="V6" i="10"/>
  <c r="U6" i="10"/>
  <c r="T6" i="10"/>
  <c r="AC5" i="10"/>
  <c r="AB5" i="10"/>
  <c r="AA5" i="10"/>
  <c r="Z5" i="10"/>
  <c r="Y5" i="10"/>
  <c r="X5" i="10"/>
  <c r="W5" i="10"/>
  <c r="V5" i="10"/>
  <c r="U5" i="10"/>
  <c r="T5" i="10"/>
  <c r="AC4" i="10"/>
  <c r="AB4" i="10"/>
  <c r="AA4" i="10"/>
  <c r="Z4" i="10"/>
  <c r="Y4" i="10"/>
  <c r="X4" i="10"/>
  <c r="W4" i="10"/>
  <c r="V4" i="10"/>
  <c r="U4" i="10"/>
  <c r="T4" i="10"/>
  <c r="S29" i="10"/>
  <c r="S28" i="10"/>
  <c r="R28" i="10"/>
  <c r="S27" i="10"/>
  <c r="R27" i="10"/>
  <c r="S26" i="10"/>
  <c r="R26" i="10"/>
  <c r="S25" i="10"/>
  <c r="R25" i="10"/>
  <c r="S24" i="10"/>
  <c r="R24" i="10"/>
  <c r="S23" i="10"/>
  <c r="S22" i="10"/>
  <c r="R22" i="10"/>
  <c r="S21" i="10"/>
  <c r="R21" i="10"/>
  <c r="S20" i="10"/>
  <c r="R20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S19" i="9"/>
  <c r="R19" i="9"/>
  <c r="S18" i="9"/>
  <c r="R18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7" i="9"/>
  <c r="R7" i="9"/>
  <c r="S6" i="9"/>
  <c r="R6" i="9"/>
  <c r="R5" i="9"/>
  <c r="S4" i="9"/>
  <c r="R4" i="9"/>
  <c r="S29" i="8"/>
  <c r="R29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1" i="8"/>
  <c r="S10" i="8"/>
  <c r="R10" i="8"/>
  <c r="S9" i="8"/>
  <c r="S8" i="8"/>
  <c r="R8" i="8"/>
  <c r="S7" i="8"/>
  <c r="R7" i="8"/>
  <c r="S6" i="8"/>
  <c r="R6" i="8"/>
  <c r="S5" i="8"/>
  <c r="R5" i="8"/>
  <c r="S4" i="8"/>
  <c r="R4" i="8"/>
  <c r="S29" i="7"/>
  <c r="R29" i="7"/>
  <c r="S28" i="7"/>
  <c r="R28" i="7"/>
  <c r="S27" i="7"/>
  <c r="R27" i="7"/>
  <c r="S26" i="7"/>
  <c r="R26" i="7"/>
  <c r="S25" i="7"/>
  <c r="R25" i="7"/>
  <c r="S24" i="7"/>
  <c r="R24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29" i="5"/>
  <c r="R29" i="5"/>
  <c r="S28" i="5"/>
  <c r="S27" i="5"/>
  <c r="R27" i="5"/>
  <c r="S26" i="5"/>
  <c r="R26" i="5"/>
  <c r="R25" i="5"/>
  <c r="S24" i="5"/>
  <c r="S23" i="5"/>
  <c r="R23" i="5"/>
  <c r="S22" i="5"/>
  <c r="R22" i="5"/>
  <c r="S21" i="5"/>
  <c r="R21" i="5"/>
  <c r="S20" i="5"/>
  <c r="S19" i="5"/>
  <c r="R19" i="5"/>
  <c r="S18" i="5"/>
  <c r="R18" i="5"/>
  <c r="R17" i="5"/>
  <c r="S16" i="5"/>
  <c r="S15" i="5"/>
  <c r="R15" i="5"/>
  <c r="S14" i="5"/>
  <c r="R14" i="5"/>
  <c r="S13" i="5"/>
  <c r="S12" i="5"/>
  <c r="S11" i="5"/>
  <c r="R11" i="5"/>
  <c r="S10" i="5"/>
  <c r="R10" i="5"/>
  <c r="S8" i="5"/>
  <c r="S7" i="5"/>
  <c r="R7" i="5"/>
  <c r="S6" i="5"/>
  <c r="R6" i="5"/>
  <c r="S5" i="5"/>
  <c r="S4" i="5"/>
  <c r="S29" i="4"/>
  <c r="R29" i="4"/>
  <c r="S28" i="4"/>
  <c r="R28" i="4"/>
  <c r="S26" i="4"/>
  <c r="S25" i="4"/>
  <c r="R25" i="4"/>
  <c r="S24" i="4"/>
  <c r="R24" i="4"/>
  <c r="S22" i="4"/>
  <c r="R22" i="4"/>
  <c r="S21" i="4"/>
  <c r="R21" i="4"/>
  <c r="S20" i="4"/>
  <c r="R20" i="4"/>
  <c r="S18" i="4"/>
  <c r="S17" i="4"/>
  <c r="R17" i="4"/>
  <c r="S16" i="4"/>
  <c r="R16" i="4"/>
  <c r="S14" i="4"/>
  <c r="R14" i="4"/>
  <c r="S13" i="4"/>
  <c r="R13" i="4"/>
  <c r="S12" i="4"/>
  <c r="R12" i="4"/>
  <c r="S10" i="4"/>
  <c r="S9" i="4"/>
  <c r="R9" i="4"/>
  <c r="S8" i="4"/>
  <c r="R8" i="4"/>
  <c r="S6" i="4"/>
  <c r="R6" i="4"/>
  <c r="S5" i="4"/>
  <c r="R5" i="4"/>
  <c r="S4" i="4"/>
  <c r="R4" i="4"/>
  <c r="S29" i="3"/>
  <c r="R29" i="3"/>
  <c r="S28" i="3"/>
  <c r="R28" i="3"/>
  <c r="S27" i="3"/>
  <c r="R27" i="3"/>
  <c r="S26" i="3"/>
  <c r="S25" i="3"/>
  <c r="R25" i="3"/>
  <c r="S24" i="3"/>
  <c r="S23" i="3"/>
  <c r="R23" i="3"/>
  <c r="S22" i="3"/>
  <c r="R22" i="3"/>
  <c r="S21" i="3"/>
  <c r="R21" i="3"/>
  <c r="S20" i="3"/>
  <c r="S19" i="3"/>
  <c r="R19" i="3"/>
  <c r="S18" i="3"/>
  <c r="S17" i="3"/>
  <c r="R17" i="3"/>
  <c r="S16" i="3"/>
  <c r="R16" i="3"/>
  <c r="S15" i="3"/>
  <c r="R15" i="3"/>
  <c r="S14" i="3"/>
  <c r="R14" i="3"/>
  <c r="S13" i="3"/>
  <c r="R13" i="3"/>
  <c r="S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AC31" i="10" l="1"/>
  <c r="AC31" i="6"/>
  <c r="AA31" i="5"/>
  <c r="AB31" i="5"/>
  <c r="R31" i="2"/>
  <c r="AB31" i="2"/>
  <c r="AC31" i="9"/>
  <c r="U31" i="8"/>
  <c r="X31" i="8"/>
  <c r="Z31" i="8"/>
  <c r="AA31" i="8"/>
  <c r="Y31" i="8"/>
  <c r="AB31" i="8"/>
  <c r="AC31" i="8"/>
  <c r="T31" i="8"/>
  <c r="AC31" i="7"/>
  <c r="AC31" i="5"/>
  <c r="AA31" i="4"/>
  <c r="AB31" i="4"/>
  <c r="AC31" i="4"/>
  <c r="AC31" i="3"/>
  <c r="AB31" i="3"/>
  <c r="AC31" i="2"/>
  <c r="W31" i="8"/>
  <c r="W31" i="2"/>
  <c r="V31" i="8"/>
  <c r="R31" i="8"/>
  <c r="T31" i="5"/>
  <c r="T31" i="3"/>
  <c r="T31" i="10"/>
  <c r="U31" i="10"/>
  <c r="V31" i="10"/>
  <c r="X31" i="10"/>
  <c r="Y31" i="10"/>
  <c r="Z31" i="10"/>
  <c r="AA31" i="10"/>
  <c r="AB31" i="10"/>
  <c r="W31" i="10"/>
  <c r="T31" i="9"/>
  <c r="U31" i="9"/>
  <c r="V31" i="9"/>
  <c r="W31" i="9"/>
  <c r="X31" i="9"/>
  <c r="Y31" i="9"/>
  <c r="Z31" i="9"/>
  <c r="AB31" i="9"/>
  <c r="T31" i="7"/>
  <c r="U31" i="7"/>
  <c r="V31" i="7"/>
  <c r="W31" i="7"/>
  <c r="X31" i="7"/>
  <c r="Y31" i="7"/>
  <c r="Z31" i="7"/>
  <c r="T31" i="6"/>
  <c r="U31" i="6"/>
  <c r="V31" i="6"/>
  <c r="W31" i="6"/>
  <c r="X31" i="6"/>
  <c r="Y31" i="6"/>
  <c r="Z31" i="6"/>
  <c r="AB31" i="6"/>
  <c r="U31" i="5"/>
  <c r="V31" i="5"/>
  <c r="W31" i="5"/>
  <c r="X31" i="5"/>
  <c r="Y31" i="5"/>
  <c r="Z31" i="5"/>
  <c r="R31" i="4"/>
  <c r="T31" i="4"/>
  <c r="U31" i="4"/>
  <c r="V31" i="4"/>
  <c r="W31" i="4"/>
  <c r="X31" i="4"/>
  <c r="Y31" i="4"/>
  <c r="V31" i="3"/>
  <c r="W31" i="3"/>
  <c r="X31" i="3"/>
  <c r="Y31" i="3"/>
  <c r="AA31" i="3"/>
  <c r="U31" i="3"/>
  <c r="T31" i="2"/>
  <c r="U31" i="2"/>
  <c r="V31" i="2"/>
  <c r="X31" i="2"/>
  <c r="Y31" i="2"/>
  <c r="AA31" i="2"/>
  <c r="Z31" i="2"/>
  <c r="R31" i="10"/>
  <c r="R31" i="9"/>
  <c r="AA31" i="9"/>
  <c r="AB31" i="7"/>
  <c r="R31" i="7"/>
  <c r="AA31" i="7"/>
  <c r="R31" i="6"/>
  <c r="AA31" i="6"/>
  <c r="R31" i="5"/>
  <c r="Z31" i="4"/>
  <c r="R31" i="3"/>
  <c r="Z31" i="3"/>
</calcChain>
</file>

<file path=xl/sharedStrings.xml><?xml version="1.0" encoding="utf-8"?>
<sst xmlns="http://schemas.openxmlformats.org/spreadsheetml/2006/main" count="1512" uniqueCount="194">
  <si>
    <t>Enzymes</t>
  </si>
  <si>
    <t>Original(set optimized values at 280)</t>
  </si>
  <si>
    <t>Ci=129</t>
  </si>
  <si>
    <t>Ci=176</t>
  </si>
  <si>
    <t>(Fix PR enzyme minima only with other enzyme levels from previous optimization)</t>
  </si>
  <si>
    <t>Eio</t>
  </si>
  <si>
    <t>Photo</t>
  </si>
  <si>
    <t>run 500 gen?</t>
  </si>
  <si>
    <t>A</t>
  </si>
  <si>
    <t>Rubisco</t>
  </si>
  <si>
    <t>V1</t>
  </si>
  <si>
    <t>Phosphoglycerate kinase</t>
  </si>
  <si>
    <t>V2</t>
  </si>
  <si>
    <t>Glyceraldehyde-3-phosphate dehydrogenase (NADP+)</t>
    <phoneticPr fontId="0" type="noConversion"/>
  </si>
  <si>
    <t>V3</t>
  </si>
  <si>
    <t>Fructose-bisphosphate aldolase</t>
  </si>
  <si>
    <t>V5</t>
  </si>
  <si>
    <t>Fructose-bisphosphatases</t>
  </si>
  <si>
    <t>V6</t>
  </si>
  <si>
    <t>Transketolas</t>
  </si>
  <si>
    <t>V7</t>
  </si>
  <si>
    <t>V8</t>
  </si>
  <si>
    <t>Sedoheptulose-bisphosphatase</t>
  </si>
  <si>
    <t>V9</t>
  </si>
  <si>
    <t>V10</t>
  </si>
  <si>
    <t>Phosphoribulokinase</t>
  </si>
  <si>
    <t>V13</t>
  </si>
  <si>
    <t>Glucose-1-phosphate adenylyltransferase</t>
  </si>
  <si>
    <t>V23</t>
  </si>
  <si>
    <t>ATP synthase</t>
  </si>
  <si>
    <t>V16</t>
  </si>
  <si>
    <t>Phosphoglycolate phosphatase</t>
  </si>
  <si>
    <t>V112</t>
  </si>
  <si>
    <t>Glycerate kinase</t>
  </si>
  <si>
    <t>V113</t>
  </si>
  <si>
    <t>(S)-2-hydroxy-acid oxidase &amp;Catalase(CAT, EC1.11.1.6)</t>
  </si>
  <si>
    <t>V121</t>
  </si>
  <si>
    <t>Serine-glyoxylate transaminase</t>
  </si>
  <si>
    <t>V122</t>
  </si>
  <si>
    <t>Glycerate dehydrogenase</t>
  </si>
  <si>
    <t>V123</t>
  </si>
  <si>
    <t>Glycine transaminase</t>
  </si>
  <si>
    <t>V124</t>
  </si>
  <si>
    <t>glycine dehydrogenase (aminomethyl-transferring)</t>
  </si>
  <si>
    <t>V131</t>
  </si>
  <si>
    <t>Fructose-bisphosphate aldolase (C)</t>
  </si>
  <si>
    <t>V51</t>
  </si>
  <si>
    <t>Fructose-bisphosphatase (C)</t>
  </si>
  <si>
    <t>V52</t>
  </si>
  <si>
    <t>UTP-glucose-1-phosphate uridylyltransferase</t>
  </si>
  <si>
    <t>V55</t>
  </si>
  <si>
    <t>Sucrose-phosphate synthase</t>
  </si>
  <si>
    <t>V56</t>
  </si>
  <si>
    <t>Sucrose-phosphate phosphatase</t>
  </si>
  <si>
    <t>V57</t>
  </si>
  <si>
    <t>Fructose-2,6-bisphosphate 2-phosphatase</t>
  </si>
  <si>
    <t>V58</t>
  </si>
  <si>
    <t>6-phosphofructo-2-kinase</t>
  </si>
  <si>
    <t>V59</t>
  </si>
  <si>
    <t>Jmax</t>
  </si>
  <si>
    <t xml:space="preserve">   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</si>
  <si>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</si>
  <si>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</si>
  <si>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</si>
  <si>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</si>
  <si>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</si>
  <si>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</si>
  <si>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</si>
  <si>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</si>
  <si>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</si>
  <si>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</si>
  <si>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Vmax11</t>
  </si>
  <si>
    <t>Kau</t>
  </si>
  <si>
    <t>Kua</t>
  </si>
  <si>
    <t>Kf</t>
  </si>
  <si>
    <t xml:space="preserve">Kd </t>
  </si>
  <si>
    <t>K15</t>
  </si>
  <si>
    <t>K16</t>
  </si>
  <si>
    <t xml:space="preserve">V2M </t>
  </si>
  <si>
    <t>kA_d</t>
  </si>
  <si>
    <t>kA_f</t>
  </si>
  <si>
    <t>kA_U</t>
  </si>
  <si>
    <t>kU_A</t>
  </si>
  <si>
    <t>kU_d</t>
  </si>
  <si>
    <t>kU_f</t>
  </si>
  <si>
    <t>k1</t>
  </si>
  <si>
    <t>k_r1</t>
  </si>
  <si>
    <t>kz</t>
  </si>
  <si>
    <t>k12</t>
  </si>
  <si>
    <t>k23</t>
  </si>
  <si>
    <t>k30</t>
  </si>
  <si>
    <t>k01</t>
  </si>
  <si>
    <t>k2</t>
  </si>
  <si>
    <t>kAB1</t>
  </si>
  <si>
    <t>kBA1</t>
  </si>
  <si>
    <t>kAB2</t>
  </si>
  <si>
    <t>kBA2</t>
  </si>
  <si>
    <t>k3</t>
  </si>
  <si>
    <t>k_r3</t>
  </si>
  <si>
    <t>k_pq_oxy</t>
  </si>
  <si>
    <t>Original(Ci=280)</t>
  </si>
  <si>
    <t>(Fix PR enzyme minima and input enzyme levels from 129 optimization)</t>
  </si>
  <si>
    <t>Equation/Description</t>
  </si>
  <si>
    <t>1500 gen</t>
  </si>
  <si>
    <t>unoptimized(Einput7)</t>
  </si>
  <si>
    <t>ori_adj rice</t>
  </si>
  <si>
    <t>Kcat</t>
  </si>
  <si>
    <t>MW</t>
  </si>
  <si>
    <t xml:space="preserve">Protein content </t>
  </si>
  <si>
    <t>1/s</t>
  </si>
  <si>
    <t>g/mol</t>
  </si>
  <si>
    <t>mg m-2</t>
  </si>
  <si>
    <t>RuBP+CO2&lt;-&gt;2PGA</t>
  </si>
  <si>
    <t>PGA+ATP &lt;-&gt; ADP + DPGA</t>
  </si>
  <si>
    <t>DPGA+NADPH &lt;-&gt;GAP + OP+NADP</t>
  </si>
  <si>
    <t>GAP+DHAP &lt;-&gt;FBP</t>
  </si>
  <si>
    <t>FBP&lt;-&gt;F6P+OP</t>
  </si>
  <si>
    <t>F6P+GAP&lt;-&gt;E4P+Xu5P</t>
  </si>
  <si>
    <t>E4P+DHAP&lt;-&gt;SBP</t>
  </si>
  <si>
    <t>SBP&lt;-&gt;S7P+OP</t>
  </si>
  <si>
    <t>S7P+GAP&lt;-&gt;Ri5P+Xu5P</t>
  </si>
  <si>
    <t>Ru5P+ATP&lt;-&gt;RuBP+ADP</t>
  </si>
  <si>
    <t>ADPG+Gn&lt;-&gt;G(n+1)+ADP</t>
  </si>
  <si>
    <t>ADP+Pi&lt;-&gt;ATP</t>
  </si>
  <si>
    <t>PGlycolate--&gt;Pi+Glycolate</t>
  </si>
  <si>
    <t>Gcea+ATP&lt;--&gt;ADP + PGA</t>
  </si>
  <si>
    <t>Glycolate +O2&lt;--&gt;H2O2+Glyoxylate</t>
  </si>
  <si>
    <t>Glyoxylate + Serine&lt;--&gt; Hydroxypyruvate + Glycine</t>
  </si>
  <si>
    <t>Hydroxypyruvate + NAD &lt;--&gt; NADH + Glycerate</t>
  </si>
  <si>
    <t>Glyoxylate + Glu &lt;--&gt; KG + Glycine</t>
  </si>
  <si>
    <t>NAD+Glycine &lt;--&gt; CO2+ NADH + NH3</t>
  </si>
  <si>
    <t>DHAP+GAP &lt;--&gt;FBP</t>
  </si>
  <si>
    <t>FBP &lt;--&gt;F6P + Pi</t>
  </si>
  <si>
    <t>G1P+UTP&lt;--&gt;OPOP+UDPG</t>
  </si>
  <si>
    <t>UDPG+F6P&lt;--&gt;SUCP + UDP</t>
  </si>
  <si>
    <t>SUCP&lt;--&gt;Pi + SUC</t>
  </si>
  <si>
    <t>F26BP&lt;--&gt;F6P + Pi</t>
  </si>
  <si>
    <t>F6P + ATP&lt; --&gt;ADP + F26BP</t>
  </si>
  <si>
    <t>maximum rate of electron transport</t>
  </si>
  <si>
    <t>formation of ISP.QH2 complex</t>
  </si>
  <si>
    <t>ISP.QH2--&gt;QH(semi) + ISPH(red)</t>
  </si>
  <si>
    <t>QH. + cytbL --&gt; Q + cytbL- + H+</t>
  </si>
  <si>
    <t>cytbL- + cytbH --&gt; cytbL + cytbH-</t>
  </si>
  <si>
    <t>CytbH- + Q --&gt; cytbH + Q-</t>
  </si>
  <si>
    <t>CytbH- + Q- --&gt; cytbH + Q2-</t>
  </si>
  <si>
    <t>Q binding to Qi site</t>
  </si>
  <si>
    <t>ISPH + CytC1 --&gt; ISPH(ox) + CytC1+</t>
  </si>
  <si>
    <t>electron transport from cytc1 to cytc2</t>
  </si>
  <si>
    <t>electron transport from cytc2 to P700</t>
  </si>
  <si>
    <t>maximum rate of ATP synthesis</t>
  </si>
  <si>
    <t>exciton transfer from peripheral antenna to core antenna</t>
  </si>
  <si>
    <t>exciton transfer from core antenna to peripheral antenna</t>
  </si>
  <si>
    <t>fluorescence emission</t>
  </si>
  <si>
    <t>heat dissipation</t>
  </si>
  <si>
    <t>primary charge separation in PSI</t>
  </si>
  <si>
    <t>electron tranfer from electron acceptor of PSI to Fd</t>
  </si>
  <si>
    <t>maximum rate of NADPH formation</t>
  </si>
  <si>
    <t>heat dissipation from peripheral antenna</t>
  </si>
  <si>
    <t>fluorescence emission from peripheral antenna</t>
  </si>
  <si>
    <t>heat dissipation from core antenna</t>
  </si>
  <si>
    <t>fluorescence emission from core antenna</t>
  </si>
  <si>
    <t>primary charge separation for open reaction center</t>
  </si>
  <si>
    <t>charge recombination for open reaction center</t>
  </si>
  <si>
    <t>tyrosine oxidation</t>
  </si>
  <si>
    <t>S1 to S2 transition</t>
  </si>
  <si>
    <t>S2 to S3 transition</t>
  </si>
  <si>
    <t>S3 to S0 transition</t>
  </si>
  <si>
    <t>S0 to S1 transition</t>
  </si>
  <si>
    <t>QA reduction by Pheo-</t>
  </si>
  <si>
    <t>QAQB--&gt;QAQB-</t>
  </si>
  <si>
    <t>QAQB- --&gt;QAQB</t>
  </si>
  <si>
    <t>QAQB- --&gt; QAQB2-</t>
  </si>
  <si>
    <t>QAQB2- --&gt; QAQB-</t>
  </si>
  <si>
    <t>exchange of PQ and QBH2</t>
  </si>
  <si>
    <t>exchange of QB and PQH2</t>
  </si>
  <si>
    <t>PQH2 oxidation</t>
  </si>
  <si>
    <t>Ci</t>
  </si>
  <si>
    <r>
      <t>Vmax (</t>
    </r>
    <r>
      <rPr>
        <sz val="11"/>
        <rFont val="Calibri"/>
        <family val="2"/>
      </rPr>
      <t>µmol m-2 s-1)</t>
    </r>
  </si>
  <si>
    <t>Protein contant (mg m-2)</t>
  </si>
  <si>
    <t>Average</t>
  </si>
  <si>
    <t>STD</t>
  </si>
  <si>
    <r>
      <t>g</t>
    </r>
    <r>
      <rPr>
        <vertAlign val="subscript"/>
        <sz val="11"/>
        <rFont val="Calibri"/>
        <family val="2"/>
        <scheme val="minor"/>
      </rPr>
      <t>sw</t>
    </r>
    <r>
      <rPr>
        <sz val="11"/>
        <rFont val="Calibri"/>
        <family val="2"/>
        <scheme val="minor"/>
      </rPr>
      <t xml:space="preserve"> (mmol m-2 s-1)</t>
    </r>
  </si>
  <si>
    <t>WUE</t>
  </si>
  <si>
    <t>sum</t>
  </si>
  <si>
    <t>Enzyme</t>
  </si>
  <si>
    <t>Orig</t>
  </si>
  <si>
    <t>Opt</t>
  </si>
  <si>
    <t>Diff</t>
  </si>
  <si>
    <t>% Change</t>
  </si>
  <si>
    <t>Fructose-bisphosphatase</t>
  </si>
  <si>
    <t>Transketolase</t>
  </si>
  <si>
    <t>Glyceraldehyde-3-phosphate dehydrogenase (NADP+)</t>
  </si>
  <si>
    <t>(S)-2-hydroxy-acid oxidase &amp; Catalase (CAT, EC1.11.1.6)</t>
  </si>
  <si>
    <t>Glycine dehydrogenase (aminomethyl-transferring)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</si>
</sst>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8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Times New Roman"/>
      <family val="1"/>
    </font>
    <font>
      <sz val="11"/>
      <color rgb="FF9C0006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6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3" fillId="2" borderId="0" xfId="0" applyFont="1" applyFill="1"/>
    <xf numFmtId="0" fontId="3" fillId="0" borderId="1" xfId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3" fillId="3" borderId="0" xfId="0" applyFont="1" applyFill="1" applyAlignment="1">
      <alignment horizontal="left" vertical="center"/>
    </xf>
    <xf numFmtId="0" fontId="0" fillId="3" borderId="0" xfId="0" applyFill="1"/>
    <xf numFmtId="0" fontId="6" fillId="4" borderId="0" xfId="2"/>
    <xf numFmtId="0" fontId="0" fillId="0" borderId="2" xfId="0" applyBorder="1"/>
    <xf numFmtId="0" fontId="3" fillId="0" borderId="0" xfId="0" applyFont="1" applyAlignment="1">
      <alignment horizontal="center"/>
    </xf>
  </cellXfs>
  <cellStyles count="3">
    <cellStyle name="Bad" xfId="2" builtinId="27"/>
    <cellStyle name="Normal" xfId="0" builtinId="0"/>
    <cellStyle name="常规 2" xfId="1" xr:uid="{AD44FACB-E8DB-4595-B7FB-8C17F5FA9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B577-0874-434C-8BE1-72ED7B917C08}">
  <dimension ref="A1:I71"/>
  <sheetViews>
    <sheetView workbookViewId="0">
      <selection activeCell="E7" sqref="E7"/>
    </sheetView>
  </sheetViews>
  <sheetFormatPr defaultRowHeight="14.4" x14ac:dyDescent="0.3"/>
  <cols>
    <col min="1" max="1" width="60.6640625" customWidth="1"/>
    <col min="2" max="2" width="3.6640625" customWidth="1"/>
    <col min="4" max="4" width="26.88671875" customWidth="1"/>
    <col min="5" max="5" width="16.5546875" customWidth="1"/>
  </cols>
  <sheetData>
    <row r="1" spans="1:6" x14ac:dyDescent="0.3">
      <c r="A1" t="s">
        <v>0</v>
      </c>
    </row>
    <row r="2" spans="1:6" x14ac:dyDescent="0.3">
      <c r="D2" t="s">
        <v>1</v>
      </c>
      <c r="E2" t="s">
        <v>2</v>
      </c>
      <c r="F2" t="s">
        <v>3</v>
      </c>
    </row>
    <row r="3" spans="1:6" x14ac:dyDescent="0.3">
      <c r="E3" s="13" t="s">
        <v>4</v>
      </c>
    </row>
    <row r="4" spans="1:6" x14ac:dyDescent="0.3">
      <c r="B4" t="s">
        <v>5</v>
      </c>
      <c r="C4" t="s">
        <v>6</v>
      </c>
      <c r="D4" t="s">
        <v>7</v>
      </c>
    </row>
    <row r="5" spans="1:6" x14ac:dyDescent="0.3">
      <c r="C5" t="s">
        <v>8</v>
      </c>
      <c r="D5" s="14"/>
      <c r="E5" s="14">
        <v>25.6144957605981</v>
      </c>
      <c r="F5" s="14">
        <v>32.537815917483101</v>
      </c>
    </row>
    <row r="6" spans="1:6" x14ac:dyDescent="0.3">
      <c r="A6" t="s">
        <v>9</v>
      </c>
      <c r="B6">
        <v>1</v>
      </c>
      <c r="C6" t="s">
        <v>10</v>
      </c>
      <c r="D6" s="14">
        <v>180.13261779999999</v>
      </c>
      <c r="E6" s="14">
        <v>235.712158455371</v>
      </c>
      <c r="F6" s="14">
        <v>218.965634171972</v>
      </c>
    </row>
    <row r="7" spans="1:6" x14ac:dyDescent="0.3">
      <c r="A7" t="s">
        <v>11</v>
      </c>
      <c r="B7">
        <v>2</v>
      </c>
      <c r="C7" t="s">
        <v>12</v>
      </c>
      <c r="D7" s="14">
        <v>1334.809657</v>
      </c>
      <c r="E7" s="14">
        <v>840.76362131466499</v>
      </c>
      <c r="F7" s="14">
        <v>1345.59846077769</v>
      </c>
    </row>
    <row r="8" spans="1:6" x14ac:dyDescent="0.3">
      <c r="A8" t="s">
        <v>13</v>
      </c>
      <c r="B8">
        <v>3</v>
      </c>
      <c r="C8" t="s">
        <v>14</v>
      </c>
      <c r="D8" s="14">
        <v>127.0378123</v>
      </c>
      <c r="E8" s="14">
        <v>121.212562779671</v>
      </c>
      <c r="F8" s="14">
        <v>124.234029464133</v>
      </c>
    </row>
    <row r="9" spans="1:6" x14ac:dyDescent="0.3">
      <c r="A9" s="3" t="s">
        <v>15</v>
      </c>
      <c r="B9">
        <v>4</v>
      </c>
      <c r="C9" t="s">
        <v>16</v>
      </c>
      <c r="D9" s="14">
        <v>390.11147679999999</v>
      </c>
      <c r="E9" s="14">
        <v>132.03932341724999</v>
      </c>
      <c r="F9" s="14">
        <v>342.57127170089001</v>
      </c>
    </row>
    <row r="10" spans="1:6" x14ac:dyDescent="0.3">
      <c r="A10" s="3" t="s">
        <v>17</v>
      </c>
      <c r="B10">
        <v>5</v>
      </c>
      <c r="C10" t="s">
        <v>18</v>
      </c>
      <c r="D10" s="14">
        <v>53.162390530000003</v>
      </c>
      <c r="E10" s="14">
        <v>34.817311948148202</v>
      </c>
      <c r="F10" s="14">
        <v>50.186501686424499</v>
      </c>
    </row>
    <row r="11" spans="1:6" x14ac:dyDescent="0.3">
      <c r="A11" s="3" t="s">
        <v>19</v>
      </c>
      <c r="B11">
        <v>6</v>
      </c>
      <c r="C11" t="s">
        <v>20</v>
      </c>
      <c r="D11" s="14">
        <v>181.17846130000001</v>
      </c>
      <c r="E11" s="14">
        <v>92.441100757072803</v>
      </c>
      <c r="F11" s="14">
        <v>162.818172735606</v>
      </c>
    </row>
    <row r="12" spans="1:6" x14ac:dyDescent="0.3">
      <c r="A12" s="3" t="s">
        <v>15</v>
      </c>
      <c r="B12">
        <v>7</v>
      </c>
      <c r="C12" t="s">
        <v>21</v>
      </c>
      <c r="D12" s="14">
        <v>390.11147679999999</v>
      </c>
      <c r="E12" s="14">
        <v>0</v>
      </c>
      <c r="F12" s="14">
        <v>0</v>
      </c>
    </row>
    <row r="13" spans="1:6" x14ac:dyDescent="0.3">
      <c r="A13" s="3" t="s">
        <v>22</v>
      </c>
      <c r="B13">
        <v>8</v>
      </c>
      <c r="C13" t="s">
        <v>23</v>
      </c>
      <c r="D13" s="14">
        <v>90.461007190000004</v>
      </c>
      <c r="E13" s="14">
        <v>59.589591935253601</v>
      </c>
      <c r="F13" s="14">
        <v>84.652302567710905</v>
      </c>
    </row>
    <row r="14" spans="1:6" x14ac:dyDescent="0.3">
      <c r="A14" s="3" t="s">
        <v>19</v>
      </c>
      <c r="B14">
        <v>9</v>
      </c>
      <c r="C14" t="s">
        <v>24</v>
      </c>
      <c r="D14" s="14">
        <v>181.17846130000001</v>
      </c>
      <c r="E14" s="14">
        <v>0</v>
      </c>
      <c r="F14" s="14">
        <v>0</v>
      </c>
    </row>
    <row r="15" spans="1:6" x14ac:dyDescent="0.3">
      <c r="A15" s="3" t="s">
        <v>25</v>
      </c>
      <c r="B15">
        <v>10</v>
      </c>
      <c r="C15" t="s">
        <v>26</v>
      </c>
      <c r="D15" s="14">
        <v>1675.1575069999999</v>
      </c>
      <c r="E15" s="14">
        <v>1009.77983995328</v>
      </c>
      <c r="F15" s="14">
        <v>1617.81878617848</v>
      </c>
    </row>
    <row r="16" spans="1:6" x14ac:dyDescent="0.3">
      <c r="A16" s="3" t="s">
        <v>27</v>
      </c>
      <c r="B16">
        <v>11</v>
      </c>
      <c r="C16" t="s">
        <v>28</v>
      </c>
      <c r="D16" s="14">
        <v>9.9323999999999995</v>
      </c>
      <c r="E16" s="14">
        <v>6.2062441155579799</v>
      </c>
      <c r="F16" s="14">
        <v>9.0891001762073795</v>
      </c>
    </row>
    <row r="17" spans="1:6" x14ac:dyDescent="0.3">
      <c r="A17" s="3" t="s">
        <v>29</v>
      </c>
      <c r="B17">
        <v>12</v>
      </c>
      <c r="C17" t="s">
        <v>30</v>
      </c>
      <c r="D17" s="14">
        <v>186</v>
      </c>
      <c r="E17" s="14">
        <v>17.179333143905499</v>
      </c>
      <c r="F17" s="14">
        <v>13.480010479007101</v>
      </c>
    </row>
    <row r="18" spans="1:6" x14ac:dyDescent="0.3">
      <c r="A18" s="12" t="s">
        <v>31</v>
      </c>
      <c r="B18">
        <v>13</v>
      </c>
      <c r="C18" s="13" t="s">
        <v>32</v>
      </c>
      <c r="D18" s="14">
        <v>57.214051990000002</v>
      </c>
      <c r="E18" s="14">
        <v>37.3912521165079</v>
      </c>
      <c r="F18" s="14">
        <v>45.423431760656499</v>
      </c>
    </row>
    <row r="19" spans="1:6" x14ac:dyDescent="0.3">
      <c r="A19" s="12" t="s">
        <v>33</v>
      </c>
      <c r="B19">
        <v>14</v>
      </c>
      <c r="C19" s="13" t="s">
        <v>34</v>
      </c>
      <c r="D19" s="14">
        <v>85.622931750000006</v>
      </c>
      <c r="E19" s="14">
        <v>55.4440989874929</v>
      </c>
      <c r="F19" s="14">
        <v>101.899258451878</v>
      </c>
    </row>
    <row r="20" spans="1:6" x14ac:dyDescent="0.3">
      <c r="A20" s="12" t="s">
        <v>35</v>
      </c>
      <c r="B20">
        <v>15</v>
      </c>
      <c r="C20" s="13" t="s">
        <v>36</v>
      </c>
      <c r="D20" s="14">
        <v>18.481871770000001</v>
      </c>
      <c r="E20" s="14">
        <v>22.614129998659202</v>
      </c>
      <c r="F20" s="14">
        <v>18.632305448764601</v>
      </c>
    </row>
    <row r="21" spans="1:6" x14ac:dyDescent="0.3">
      <c r="A21" s="12" t="s">
        <v>37</v>
      </c>
      <c r="B21">
        <v>16</v>
      </c>
      <c r="C21" s="13" t="s">
        <v>38</v>
      </c>
      <c r="D21" s="14">
        <v>21.36987821</v>
      </c>
      <c r="E21" s="14">
        <v>28.1972434153429</v>
      </c>
      <c r="F21" s="14">
        <v>24.1280034344848</v>
      </c>
    </row>
    <row r="22" spans="1:6" x14ac:dyDescent="0.3">
      <c r="A22" s="12" t="s">
        <v>39</v>
      </c>
      <c r="B22">
        <v>17</v>
      </c>
      <c r="C22" s="13" t="s">
        <v>40</v>
      </c>
      <c r="D22" s="14">
        <v>144.85845699999999</v>
      </c>
      <c r="E22" s="14">
        <v>102.929277502522</v>
      </c>
      <c r="F22" s="14">
        <v>61.434889035769999</v>
      </c>
    </row>
    <row r="23" spans="1:6" x14ac:dyDescent="0.3">
      <c r="A23" s="12" t="s">
        <v>41</v>
      </c>
      <c r="B23">
        <v>18</v>
      </c>
      <c r="C23" s="13" t="s">
        <v>42</v>
      </c>
      <c r="D23" s="14">
        <v>17.144200959999999</v>
      </c>
      <c r="E23" s="14">
        <v>30.3462611040596</v>
      </c>
      <c r="F23" s="14">
        <v>23.7139769347223</v>
      </c>
    </row>
    <row r="24" spans="1:6" x14ac:dyDescent="0.3">
      <c r="A24" s="12" t="s">
        <v>43</v>
      </c>
      <c r="B24">
        <v>19</v>
      </c>
      <c r="C24" s="13" t="s">
        <v>44</v>
      </c>
      <c r="D24" s="14">
        <v>7.9261846760000001</v>
      </c>
      <c r="E24" s="14">
        <v>13.4286819851065</v>
      </c>
      <c r="F24" s="14">
        <v>11.5295127106785</v>
      </c>
    </row>
    <row r="25" spans="1:6" x14ac:dyDescent="0.3">
      <c r="A25" s="3" t="s">
        <v>45</v>
      </c>
      <c r="B25">
        <v>20</v>
      </c>
      <c r="C25" t="s">
        <v>46</v>
      </c>
      <c r="D25" s="14">
        <v>9.1363941499999992</v>
      </c>
      <c r="E25" s="14">
        <v>12.098462329757099</v>
      </c>
      <c r="F25" s="14">
        <v>7.5196725093895598</v>
      </c>
    </row>
    <row r="26" spans="1:6" x14ac:dyDescent="0.3">
      <c r="A26" s="3" t="s">
        <v>47</v>
      </c>
      <c r="B26">
        <v>21</v>
      </c>
      <c r="C26" t="s">
        <v>48</v>
      </c>
      <c r="D26" s="14">
        <v>3.6949488810000002</v>
      </c>
      <c r="E26" s="14">
        <v>4.6553600384728497</v>
      </c>
      <c r="F26" s="14">
        <v>3.3368955111514702</v>
      </c>
    </row>
    <row r="27" spans="1:6" x14ac:dyDescent="0.3">
      <c r="A27" s="3" t="s">
        <v>49</v>
      </c>
      <c r="B27">
        <v>22</v>
      </c>
      <c r="C27" t="s">
        <v>50</v>
      </c>
      <c r="D27" s="14">
        <v>27.693415900000002</v>
      </c>
      <c r="E27" s="14">
        <v>31.919643339008498</v>
      </c>
      <c r="F27" s="14">
        <v>27.384623715898901</v>
      </c>
    </row>
    <row r="28" spans="1:6" x14ac:dyDescent="0.3">
      <c r="A28" s="3" t="s">
        <v>51</v>
      </c>
      <c r="B28">
        <v>23</v>
      </c>
      <c r="C28" t="s">
        <v>52</v>
      </c>
      <c r="D28" s="14">
        <v>1.350724139</v>
      </c>
      <c r="E28" s="14">
        <v>1.1568990969494699</v>
      </c>
      <c r="F28" s="14">
        <v>1.4139252629586001</v>
      </c>
    </row>
    <row r="29" spans="1:6" x14ac:dyDescent="0.3">
      <c r="A29" s="3" t="s">
        <v>53</v>
      </c>
      <c r="B29">
        <v>24</v>
      </c>
      <c r="C29" t="s">
        <v>54</v>
      </c>
      <c r="D29" s="14">
        <v>16.506669280000001</v>
      </c>
      <c r="E29" s="14">
        <v>10.8713079510654</v>
      </c>
      <c r="F29" s="14">
        <v>14.4527613075494</v>
      </c>
    </row>
    <row r="30" spans="1:6" x14ac:dyDescent="0.3">
      <c r="A30" s="3" t="s">
        <v>55</v>
      </c>
      <c r="B30">
        <v>25</v>
      </c>
      <c r="C30" t="s">
        <v>56</v>
      </c>
      <c r="D30" s="14">
        <v>1.2354252379999999</v>
      </c>
      <c r="E30" s="14">
        <v>1.1637213229532599</v>
      </c>
      <c r="F30" s="14">
        <v>1.05575326117896</v>
      </c>
    </row>
    <row r="31" spans="1:6" x14ac:dyDescent="0.3">
      <c r="A31" s="3" t="s">
        <v>57</v>
      </c>
      <c r="B31">
        <v>26</v>
      </c>
      <c r="C31" t="s">
        <v>58</v>
      </c>
      <c r="D31" s="14">
        <v>0.85281531160000001</v>
      </c>
      <c r="E31" s="14">
        <v>0.401568715109695</v>
      </c>
      <c r="F31" s="14">
        <v>0.71626131100532098</v>
      </c>
    </row>
    <row r="32" spans="1:6" x14ac:dyDescent="0.3">
      <c r="C32" t="s">
        <v>59</v>
      </c>
      <c r="D32">
        <v>180</v>
      </c>
      <c r="E32" t="s">
        <v>60</v>
      </c>
    </row>
    <row r="33" spans="3:5" x14ac:dyDescent="0.3">
      <c r="C33" t="s">
        <v>61</v>
      </c>
      <c r="D33">
        <v>1000000</v>
      </c>
      <c r="E33" t="s">
        <v>60</v>
      </c>
    </row>
    <row r="34" spans="3:5" x14ac:dyDescent="0.3">
      <c r="C34" t="s">
        <v>62</v>
      </c>
      <c r="D34">
        <v>500</v>
      </c>
      <c r="E34" t="s">
        <v>60</v>
      </c>
    </row>
    <row r="35" spans="3:5" x14ac:dyDescent="0.3">
      <c r="C35" t="s">
        <v>63</v>
      </c>
      <c r="D35">
        <v>50000000</v>
      </c>
      <c r="E35" t="s">
        <v>60</v>
      </c>
    </row>
    <row r="36" spans="3:5" x14ac:dyDescent="0.3">
      <c r="C36" t="s">
        <v>64</v>
      </c>
      <c r="D36">
        <v>50000000</v>
      </c>
      <c r="E36" t="s">
        <v>60</v>
      </c>
    </row>
    <row r="37" spans="3:5" x14ac:dyDescent="0.3">
      <c r="C37" t="s">
        <v>65</v>
      </c>
      <c r="D37">
        <v>50000000</v>
      </c>
      <c r="E37" t="s">
        <v>60</v>
      </c>
    </row>
    <row r="38" spans="3:5" x14ac:dyDescent="0.3">
      <c r="C38" t="s">
        <v>66</v>
      </c>
      <c r="D38">
        <v>50000000</v>
      </c>
      <c r="E38" t="s">
        <v>60</v>
      </c>
    </row>
    <row r="39" spans="3:5" x14ac:dyDescent="0.3">
      <c r="C39" t="s">
        <v>67</v>
      </c>
      <c r="D39">
        <v>10000</v>
      </c>
      <c r="E39" t="s">
        <v>60</v>
      </c>
    </row>
    <row r="40" spans="3:5" x14ac:dyDescent="0.3">
      <c r="C40" t="s">
        <v>68</v>
      </c>
      <c r="D40">
        <v>1000</v>
      </c>
      <c r="E40" t="s">
        <v>60</v>
      </c>
    </row>
    <row r="41" spans="3:5" x14ac:dyDescent="0.3">
      <c r="C41" t="s">
        <v>69</v>
      </c>
      <c r="D41">
        <v>8300000</v>
      </c>
      <c r="E41" t="s">
        <v>60</v>
      </c>
    </row>
    <row r="42" spans="3:5" x14ac:dyDescent="0.3">
      <c r="C42" t="s">
        <v>70</v>
      </c>
      <c r="D42">
        <v>800000000</v>
      </c>
      <c r="E42" t="s">
        <v>60</v>
      </c>
    </row>
    <row r="43" spans="3:5" x14ac:dyDescent="0.3">
      <c r="C43" t="s">
        <v>71</v>
      </c>
      <c r="D43">
        <v>6</v>
      </c>
      <c r="E43" t="s">
        <v>60</v>
      </c>
    </row>
    <row r="44" spans="3:5" x14ac:dyDescent="0.3">
      <c r="C44" t="s">
        <v>72</v>
      </c>
      <c r="D44">
        <v>10000000000</v>
      </c>
      <c r="E44" t="s">
        <v>60</v>
      </c>
    </row>
    <row r="45" spans="3:5" x14ac:dyDescent="0.3">
      <c r="C45" t="s">
        <v>73</v>
      </c>
      <c r="D45">
        <v>10000000000</v>
      </c>
      <c r="E45" t="s">
        <v>60</v>
      </c>
    </row>
    <row r="46" spans="3:5" x14ac:dyDescent="0.3">
      <c r="C46" t="s">
        <v>74</v>
      </c>
      <c r="D46">
        <v>6300000</v>
      </c>
      <c r="E46" t="s">
        <v>60</v>
      </c>
    </row>
    <row r="47" spans="3:5" x14ac:dyDescent="0.3">
      <c r="C47" t="s">
        <v>75</v>
      </c>
      <c r="D47">
        <v>200000000</v>
      </c>
      <c r="E47" t="s">
        <v>60</v>
      </c>
    </row>
    <row r="48" spans="3:5" x14ac:dyDescent="0.3">
      <c r="C48" t="s">
        <v>76</v>
      </c>
      <c r="D48">
        <v>10000000000</v>
      </c>
      <c r="E48" t="s">
        <v>60</v>
      </c>
    </row>
    <row r="49" spans="3:9" x14ac:dyDescent="0.3">
      <c r="C49" t="s">
        <v>77</v>
      </c>
      <c r="D49">
        <v>100000</v>
      </c>
      <c r="E49" t="s">
        <v>60</v>
      </c>
    </row>
    <row r="50" spans="3:9" x14ac:dyDescent="0.3">
      <c r="C50" t="s">
        <v>78</v>
      </c>
      <c r="D50">
        <v>27.8</v>
      </c>
      <c r="E50" t="s">
        <v>60</v>
      </c>
    </row>
    <row r="51" spans="3:9" x14ac:dyDescent="0.3">
      <c r="C51" t="s">
        <v>79</v>
      </c>
      <c r="D51">
        <v>200000000</v>
      </c>
      <c r="E51" t="s">
        <v>60</v>
      </c>
    </row>
    <row r="52" spans="3:9" x14ac:dyDescent="0.3">
      <c r="C52" t="s">
        <v>80</v>
      </c>
      <c r="D52">
        <v>1260000</v>
      </c>
      <c r="E52" t="s">
        <v>60</v>
      </c>
    </row>
    <row r="53" spans="3:9" x14ac:dyDescent="0.3">
      <c r="C53" t="s">
        <v>81</v>
      </c>
      <c r="D53">
        <v>10000000000</v>
      </c>
      <c r="E53" t="s">
        <v>60</v>
      </c>
    </row>
    <row r="54" spans="3:9" x14ac:dyDescent="0.3">
      <c r="C54" t="s">
        <v>82</v>
      </c>
      <c r="D54">
        <v>10000000000</v>
      </c>
      <c r="E54" t="s">
        <v>60</v>
      </c>
      <c r="I54" s="2"/>
    </row>
    <row r="55" spans="3:9" x14ac:dyDescent="0.3">
      <c r="C55" t="s">
        <v>83</v>
      </c>
      <c r="D55">
        <v>200000000</v>
      </c>
      <c r="E55" t="s">
        <v>60</v>
      </c>
    </row>
    <row r="56" spans="3:9" x14ac:dyDescent="0.3">
      <c r="C56" t="s">
        <v>84</v>
      </c>
      <c r="D56">
        <v>1260000</v>
      </c>
      <c r="E56" t="s">
        <v>60</v>
      </c>
    </row>
    <row r="57" spans="3:9" x14ac:dyDescent="0.3">
      <c r="C57" t="s">
        <v>85</v>
      </c>
      <c r="D57" s="2">
        <v>250000000000</v>
      </c>
      <c r="E57" t="s">
        <v>60</v>
      </c>
    </row>
    <row r="58" spans="3:9" x14ac:dyDescent="0.3">
      <c r="C58" t="s">
        <v>86</v>
      </c>
      <c r="D58">
        <v>300000000</v>
      </c>
      <c r="E58" t="s">
        <v>60</v>
      </c>
    </row>
    <row r="59" spans="3:9" x14ac:dyDescent="0.3">
      <c r="C59" t="s">
        <v>87</v>
      </c>
      <c r="D59">
        <v>5000000</v>
      </c>
      <c r="E59" t="s">
        <v>60</v>
      </c>
    </row>
    <row r="60" spans="3:9" x14ac:dyDescent="0.3">
      <c r="C60" t="s">
        <v>88</v>
      </c>
      <c r="D60">
        <v>30000</v>
      </c>
      <c r="E60" t="s">
        <v>60</v>
      </c>
    </row>
    <row r="61" spans="3:9" x14ac:dyDescent="0.3">
      <c r="C61" t="s">
        <v>89</v>
      </c>
      <c r="D61">
        <v>10000</v>
      </c>
      <c r="E61" t="s">
        <v>60</v>
      </c>
    </row>
    <row r="62" spans="3:9" x14ac:dyDescent="0.3">
      <c r="C62" t="s">
        <v>90</v>
      </c>
      <c r="D62">
        <v>3000</v>
      </c>
      <c r="E62" t="s">
        <v>60</v>
      </c>
    </row>
    <row r="63" spans="3:9" x14ac:dyDescent="0.3">
      <c r="C63" t="s">
        <v>91</v>
      </c>
      <c r="D63">
        <v>500</v>
      </c>
      <c r="E63" t="s">
        <v>60</v>
      </c>
    </row>
    <row r="64" spans="3:9" x14ac:dyDescent="0.3">
      <c r="C64" t="s">
        <v>92</v>
      </c>
      <c r="D64">
        <v>2000000000</v>
      </c>
      <c r="E64" t="s">
        <v>60</v>
      </c>
    </row>
    <row r="65" spans="3:5" x14ac:dyDescent="0.3">
      <c r="C65" t="s">
        <v>93</v>
      </c>
      <c r="D65">
        <v>2500</v>
      </c>
      <c r="E65" t="s">
        <v>60</v>
      </c>
    </row>
    <row r="66" spans="3:5" x14ac:dyDescent="0.3">
      <c r="C66" t="s">
        <v>94</v>
      </c>
      <c r="D66">
        <v>200</v>
      </c>
      <c r="E66" t="s">
        <v>60</v>
      </c>
    </row>
    <row r="67" spans="3:5" x14ac:dyDescent="0.3">
      <c r="C67" t="s">
        <v>95</v>
      </c>
      <c r="D67">
        <v>3300</v>
      </c>
      <c r="E67" t="s">
        <v>60</v>
      </c>
    </row>
    <row r="68" spans="3:5" x14ac:dyDescent="0.3">
      <c r="C68" t="s">
        <v>96</v>
      </c>
      <c r="D68">
        <v>250</v>
      </c>
      <c r="E68" t="s">
        <v>60</v>
      </c>
    </row>
    <row r="69" spans="3:5" x14ac:dyDescent="0.3">
      <c r="C69" t="s">
        <v>97</v>
      </c>
      <c r="D69">
        <v>800</v>
      </c>
      <c r="E69" t="s">
        <v>60</v>
      </c>
    </row>
    <row r="70" spans="3:5" x14ac:dyDescent="0.3">
      <c r="C70" t="s">
        <v>98</v>
      </c>
      <c r="D70">
        <v>80</v>
      </c>
    </row>
    <row r="71" spans="3:5" x14ac:dyDescent="0.3">
      <c r="C71" t="s">
        <v>99</v>
      </c>
      <c r="D71">
        <v>500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DCE1-50FE-401E-92EC-74F76E9B6671}">
  <dimension ref="A1:AC57"/>
  <sheetViews>
    <sheetView zoomScale="80" zoomScaleNormal="80" workbookViewId="0">
      <selection activeCell="E31" sqref="A31:E31"/>
    </sheetView>
  </sheetViews>
  <sheetFormatPr defaultColWidth="9.109375" defaultRowHeight="14.4" x14ac:dyDescent="0.3"/>
  <cols>
    <col min="1" max="1" width="26.5546875" style="4" customWidth="1"/>
    <col min="2" max="18" width="9.109375" style="4"/>
    <col min="19" max="19" width="8.6640625" style="4" customWidth="1"/>
    <col min="20" max="16384" width="9.109375" style="4"/>
  </cols>
  <sheetData>
    <row r="1" spans="1:29" x14ac:dyDescent="0.3">
      <c r="A1" s="4" t="s">
        <v>176</v>
      </c>
      <c r="B1" s="4">
        <v>280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5"/>
      <c r="B3" s="5" t="s">
        <v>8</v>
      </c>
      <c r="C3" s="6">
        <f>AVERAGE(E3:N3)</f>
        <v>41.588417196961217</v>
      </c>
      <c r="D3" s="6">
        <f>STDEV(E3:N3)</f>
        <v>1.9707502885901642E-3</v>
      </c>
      <c r="E3" s="4">
        <v>41.585622951668803</v>
      </c>
      <c r="F3" s="4">
        <v>41.586419945594798</v>
      </c>
      <c r="G3" s="4">
        <v>41.586504001287899</v>
      </c>
      <c r="H3" s="4">
        <v>41.589739565856704</v>
      </c>
      <c r="I3" s="4">
        <v>41.590321766173901</v>
      </c>
      <c r="J3" s="4">
        <v>41.589744448140898</v>
      </c>
      <c r="K3">
        <v>41.590353896423601</v>
      </c>
      <c r="L3">
        <v>41.586095750166201</v>
      </c>
      <c r="M3">
        <v>41.589740797583197</v>
      </c>
      <c r="N3">
        <v>41.589628846716202</v>
      </c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190.04761070913551</v>
      </c>
      <c r="D4" s="6">
        <f t="shared" ref="D4:D29" si="1">STDEV(E4:N4)</f>
        <v>0.13838507661410204</v>
      </c>
      <c r="E4" s="4">
        <v>190.027224764279</v>
      </c>
      <c r="F4" s="4">
        <v>189.730087687354</v>
      </c>
      <c r="G4" s="4">
        <v>190.135138718013</v>
      </c>
      <c r="H4" s="4">
        <v>190.19319204247699</v>
      </c>
      <c r="I4" s="4">
        <v>190.145721552873</v>
      </c>
      <c r="J4" s="4">
        <v>190.01547669892599</v>
      </c>
      <c r="K4">
        <v>190.09414804835899</v>
      </c>
      <c r="L4">
        <v>189.91433974816701</v>
      </c>
      <c r="M4">
        <v>190.06682907056501</v>
      </c>
      <c r="N4">
        <v>190.15394876034199</v>
      </c>
      <c r="P4" s="8">
        <v>16</v>
      </c>
      <c r="Q4" s="8">
        <v>588000</v>
      </c>
      <c r="R4" s="4">
        <f>C4/$P4*$Q4/1000</f>
        <v>6984.2496935607296</v>
      </c>
      <c r="S4" s="4">
        <f t="shared" ref="S4:AC19" si="2">D4/$P4*$Q4/1000</f>
        <v>5.0856515655682495</v>
      </c>
      <c r="T4" s="4">
        <f t="shared" si="2"/>
        <v>6983.5005100872531</v>
      </c>
      <c r="U4" s="4">
        <f t="shared" si="2"/>
        <v>6972.5807225102599</v>
      </c>
      <c r="V4" s="4">
        <f t="shared" si="2"/>
        <v>6987.4663478869779</v>
      </c>
      <c r="W4" s="4">
        <f t="shared" si="2"/>
        <v>6989.5998075610296</v>
      </c>
      <c r="X4" s="4">
        <f t="shared" si="2"/>
        <v>6987.8552670680829</v>
      </c>
      <c r="Y4" s="4">
        <f t="shared" si="2"/>
        <v>6983.0687686855299</v>
      </c>
      <c r="Z4" s="4">
        <f t="shared" si="2"/>
        <v>6985.959940777193</v>
      </c>
      <c r="AA4" s="4">
        <f t="shared" si="2"/>
        <v>6979.3519857451374</v>
      </c>
      <c r="AB4" s="4">
        <f t="shared" si="2"/>
        <v>6984.9559683432644</v>
      </c>
      <c r="AC4" s="4">
        <f t="shared" si="2"/>
        <v>6988.157616942568</v>
      </c>
    </row>
    <row r="5" spans="1:29" ht="15.6" x14ac:dyDescent="0.3">
      <c r="A5" s="5" t="s">
        <v>11</v>
      </c>
      <c r="B5" s="5" t="s">
        <v>12</v>
      </c>
      <c r="C5" s="6">
        <f t="shared" si="0"/>
        <v>1711.4120494400729</v>
      </c>
      <c r="D5" s="6">
        <f t="shared" si="1"/>
        <v>45.848072994306101</v>
      </c>
      <c r="E5" s="4">
        <v>1683.7006874095</v>
      </c>
      <c r="F5" s="4">
        <v>1759.6125368089999</v>
      </c>
      <c r="G5" s="4">
        <v>1675.8015789220999</v>
      </c>
      <c r="H5" s="4">
        <v>1804.3863404752601</v>
      </c>
      <c r="I5" s="4">
        <v>1656.2658875465299</v>
      </c>
      <c r="J5" s="4">
        <v>1724.42690011882</v>
      </c>
      <c r="K5">
        <v>1698.19696024775</v>
      </c>
      <c r="L5">
        <v>1732.3536929207301</v>
      </c>
      <c r="M5">
        <v>1713.63928185945</v>
      </c>
      <c r="N5">
        <v>1665.7366280915901</v>
      </c>
      <c r="P5" s="9">
        <v>540</v>
      </c>
      <c r="Q5" s="9">
        <v>45000</v>
      </c>
      <c r="R5" s="4">
        <f t="shared" ref="R5:AC29" si="3">C5/$P5*$Q5/1000</f>
        <v>142.61767078667273</v>
      </c>
      <c r="S5" s="4">
        <f t="shared" si="2"/>
        <v>3.8206727495255079</v>
      </c>
      <c r="T5" s="4">
        <f t="shared" si="2"/>
        <v>140.30839061745834</v>
      </c>
      <c r="U5" s="4">
        <f t="shared" si="2"/>
        <v>146.63437806741666</v>
      </c>
      <c r="V5" s="4">
        <f t="shared" si="2"/>
        <v>139.65013157684163</v>
      </c>
      <c r="W5" s="4">
        <f t="shared" si="2"/>
        <v>150.36552837293834</v>
      </c>
      <c r="X5" s="4">
        <f t="shared" si="2"/>
        <v>138.02215729554416</v>
      </c>
      <c r="Y5" s="4">
        <f t="shared" si="2"/>
        <v>143.70224167656835</v>
      </c>
      <c r="Z5" s="4">
        <f t="shared" si="2"/>
        <v>141.51641335397917</v>
      </c>
      <c r="AA5" s="4">
        <f t="shared" si="2"/>
        <v>144.36280774339417</v>
      </c>
      <c r="AB5" s="4">
        <f t="shared" si="2"/>
        <v>142.80327348828749</v>
      </c>
      <c r="AC5" s="4">
        <f t="shared" si="2"/>
        <v>138.81138567429917</v>
      </c>
    </row>
    <row r="6" spans="1:29" ht="15.6" x14ac:dyDescent="0.3">
      <c r="A6" s="5" t="s">
        <v>13</v>
      </c>
      <c r="B6" s="5" t="s">
        <v>14</v>
      </c>
      <c r="C6" s="6">
        <f t="shared" si="0"/>
        <v>129.53090770746888</v>
      </c>
      <c r="D6" s="6">
        <f t="shared" si="1"/>
        <v>1.4060696379197231</v>
      </c>
      <c r="E6" s="4">
        <v>131.149006774653</v>
      </c>
      <c r="F6" s="4">
        <v>131.342495455765</v>
      </c>
      <c r="G6" s="4">
        <v>128.49224631764901</v>
      </c>
      <c r="H6" s="4">
        <v>128.88964314179401</v>
      </c>
      <c r="I6" s="4">
        <v>130.06530585696899</v>
      </c>
      <c r="J6" s="4">
        <v>127.802141906336</v>
      </c>
      <c r="K6">
        <v>131.440545824987</v>
      </c>
      <c r="L6">
        <v>128.12330534161401</v>
      </c>
      <c r="M6">
        <v>129.68841520790599</v>
      </c>
      <c r="N6">
        <v>128.31597124701599</v>
      </c>
      <c r="P6" s="9">
        <v>50</v>
      </c>
      <c r="Q6" s="9">
        <v>180000</v>
      </c>
      <c r="R6" s="4">
        <f t="shared" si="3"/>
        <v>466.31126774688801</v>
      </c>
      <c r="S6" s="4">
        <f t="shared" si="2"/>
        <v>5.0618506965110024</v>
      </c>
      <c r="T6" s="4">
        <f t="shared" si="2"/>
        <v>472.13642438875081</v>
      </c>
      <c r="U6" s="4">
        <f t="shared" si="2"/>
        <v>472.83298364075404</v>
      </c>
      <c r="V6" s="4">
        <f t="shared" si="2"/>
        <v>462.57208674353643</v>
      </c>
      <c r="W6" s="4">
        <f t="shared" si="2"/>
        <v>464.00271531045843</v>
      </c>
      <c r="X6" s="4">
        <f t="shared" si="2"/>
        <v>468.23510108508833</v>
      </c>
      <c r="Y6" s="4">
        <f t="shared" si="2"/>
        <v>460.08771086280962</v>
      </c>
      <c r="Z6" s="4">
        <f t="shared" si="2"/>
        <v>473.18596496995315</v>
      </c>
      <c r="AA6" s="4">
        <f t="shared" si="2"/>
        <v>461.24389922981049</v>
      </c>
      <c r="AB6" s="4">
        <f t="shared" si="2"/>
        <v>466.8782947484616</v>
      </c>
      <c r="AC6" s="4">
        <f t="shared" si="2"/>
        <v>461.93749648925757</v>
      </c>
    </row>
    <row r="7" spans="1:29" ht="15.6" x14ac:dyDescent="0.3">
      <c r="A7" s="1" t="s">
        <v>15</v>
      </c>
      <c r="B7" s="5" t="s">
        <v>16</v>
      </c>
      <c r="C7" s="6">
        <f t="shared" si="0"/>
        <v>721.9696240775603</v>
      </c>
      <c r="D7" s="6">
        <f t="shared" si="1"/>
        <v>11.215936333524265</v>
      </c>
      <c r="E7" s="4">
        <v>704.43655594409802</v>
      </c>
      <c r="F7" s="4">
        <v>720.49975839368994</v>
      </c>
      <c r="G7" s="4">
        <v>722.81835865032804</v>
      </c>
      <c r="H7" s="4">
        <v>730.45592111966403</v>
      </c>
      <c r="I7" s="4">
        <v>726.67931927164204</v>
      </c>
      <c r="J7" s="4">
        <v>708.860638485256</v>
      </c>
      <c r="K7">
        <v>709.52981146241996</v>
      </c>
      <c r="L7">
        <v>739.91130368943197</v>
      </c>
      <c r="M7">
        <v>727.902116682322</v>
      </c>
      <c r="N7">
        <v>728.60245707675006</v>
      </c>
      <c r="P7" s="10">
        <v>65</v>
      </c>
      <c r="Q7" s="10">
        <v>70000</v>
      </c>
      <c r="R7" s="4">
        <f t="shared" si="3"/>
        <v>777.50574900660342</v>
      </c>
      <c r="S7" s="4">
        <f t="shared" si="2"/>
        <v>12.078700666872287</v>
      </c>
      <c r="T7" s="4">
        <f t="shared" si="2"/>
        <v>758.62398332441319</v>
      </c>
      <c r="U7" s="4">
        <f t="shared" si="2"/>
        <v>775.9228167316661</v>
      </c>
      <c r="V7" s="4">
        <f t="shared" si="2"/>
        <v>778.41977085419944</v>
      </c>
      <c r="W7" s="4">
        <f t="shared" si="2"/>
        <v>786.64483812886897</v>
      </c>
      <c r="X7" s="4">
        <f t="shared" si="2"/>
        <v>782.57772844638373</v>
      </c>
      <c r="Y7" s="4">
        <f t="shared" si="2"/>
        <v>763.38837990719867</v>
      </c>
      <c r="Z7" s="4">
        <f t="shared" si="2"/>
        <v>764.10902772875988</v>
      </c>
      <c r="AA7" s="4">
        <f t="shared" si="2"/>
        <v>796.82755781938829</v>
      </c>
      <c r="AB7" s="4">
        <f t="shared" si="2"/>
        <v>783.89458719634683</v>
      </c>
      <c r="AC7" s="4">
        <f t="shared" si="2"/>
        <v>784.64879992880776</v>
      </c>
    </row>
    <row r="8" spans="1:29" ht="15.6" x14ac:dyDescent="0.3">
      <c r="A8" s="1" t="s">
        <v>17</v>
      </c>
      <c r="B8" s="5" t="s">
        <v>18</v>
      </c>
      <c r="C8" s="6">
        <f t="shared" si="0"/>
        <v>81.915602599997186</v>
      </c>
      <c r="D8" s="6">
        <f t="shared" si="1"/>
        <v>2.2484183279724417</v>
      </c>
      <c r="E8" s="4">
        <v>82.007643718925607</v>
      </c>
      <c r="F8" s="4">
        <v>79.694443655350696</v>
      </c>
      <c r="G8" s="4">
        <v>83.388033623009207</v>
      </c>
      <c r="H8" s="4">
        <v>78.595597986916403</v>
      </c>
      <c r="I8" s="4">
        <v>81.5587546495466</v>
      </c>
      <c r="J8" s="4">
        <v>86.787608384499705</v>
      </c>
      <c r="K8">
        <v>82.189818053494605</v>
      </c>
      <c r="L8">
        <v>80.206390361568197</v>
      </c>
      <c r="M8">
        <v>82.136164401030001</v>
      </c>
      <c r="N8">
        <v>82.591571165630995</v>
      </c>
      <c r="P8" s="10">
        <v>22</v>
      </c>
      <c r="Q8" s="10">
        <v>160000</v>
      </c>
      <c r="R8" s="4">
        <f t="shared" si="3"/>
        <v>595.7498370908886</v>
      </c>
      <c r="S8" s="4">
        <f t="shared" si="2"/>
        <v>16.35213329434503</v>
      </c>
      <c r="T8" s="4">
        <f t="shared" si="2"/>
        <v>596.41922704673175</v>
      </c>
      <c r="U8" s="4">
        <f t="shared" si="2"/>
        <v>579.59595385709599</v>
      </c>
      <c r="V8" s="4">
        <f t="shared" si="2"/>
        <v>606.45842634915789</v>
      </c>
      <c r="W8" s="4">
        <f t="shared" si="2"/>
        <v>571.60434899575569</v>
      </c>
      <c r="X8" s="4">
        <f t="shared" si="2"/>
        <v>593.15457926942975</v>
      </c>
      <c r="Y8" s="4">
        <f t="shared" si="2"/>
        <v>631.18260643272504</v>
      </c>
      <c r="Z8" s="4">
        <f t="shared" si="2"/>
        <v>597.74413129814263</v>
      </c>
      <c r="AA8" s="4">
        <f t="shared" si="2"/>
        <v>583.31920262958693</v>
      </c>
      <c r="AB8" s="4">
        <f t="shared" si="2"/>
        <v>597.35392291658172</v>
      </c>
      <c r="AC8" s="4">
        <f t="shared" si="2"/>
        <v>600.66597211368003</v>
      </c>
    </row>
    <row r="9" spans="1:29" ht="15.6" x14ac:dyDescent="0.3">
      <c r="A9" s="1" t="s">
        <v>19</v>
      </c>
      <c r="B9" s="5" t="s">
        <v>20</v>
      </c>
      <c r="C9" s="6">
        <f t="shared" si="0"/>
        <v>279.76507377813198</v>
      </c>
      <c r="D9" s="6">
        <f t="shared" si="1"/>
        <v>4.8865899322023898</v>
      </c>
      <c r="E9" s="4">
        <v>280.76736891586199</v>
      </c>
      <c r="F9" s="4">
        <v>269.03095820530001</v>
      </c>
      <c r="G9" s="4">
        <v>283.66914050007199</v>
      </c>
      <c r="H9" s="4">
        <v>282.36568515058798</v>
      </c>
      <c r="I9" s="4">
        <v>285.964883012803</v>
      </c>
      <c r="J9" s="4">
        <v>281.61596874778002</v>
      </c>
      <c r="K9">
        <v>276.83318436836697</v>
      </c>
      <c r="L9">
        <v>280.00111065743403</v>
      </c>
      <c r="M9">
        <v>275.24438586580101</v>
      </c>
      <c r="N9">
        <v>282.15805235731301</v>
      </c>
      <c r="P9" s="10">
        <v>69</v>
      </c>
      <c r="Q9" s="10">
        <v>160000</v>
      </c>
      <c r="R9" s="4">
        <f t="shared" si="3"/>
        <v>648.7306058623351</v>
      </c>
      <c r="S9" s="4">
        <f t="shared" si="2"/>
        <v>11.331223031193947</v>
      </c>
      <c r="T9" s="4">
        <f t="shared" si="2"/>
        <v>651.05476850054959</v>
      </c>
      <c r="U9" s="4">
        <f t="shared" si="2"/>
        <v>623.8399030847537</v>
      </c>
      <c r="V9" s="4">
        <f t="shared" si="2"/>
        <v>657.78351420306558</v>
      </c>
      <c r="W9" s="4">
        <f t="shared" si="2"/>
        <v>654.76100904484178</v>
      </c>
      <c r="X9" s="4">
        <f t="shared" si="2"/>
        <v>663.10697510215198</v>
      </c>
      <c r="Y9" s="4">
        <f t="shared" si="2"/>
        <v>653.02253622673629</v>
      </c>
      <c r="Z9" s="4">
        <f t="shared" si="2"/>
        <v>641.93202172374959</v>
      </c>
      <c r="AA9" s="4">
        <f t="shared" si="2"/>
        <v>649.2779377563686</v>
      </c>
      <c r="AB9" s="4">
        <f t="shared" si="2"/>
        <v>638.24785128301687</v>
      </c>
      <c r="AC9" s="4">
        <f t="shared" si="2"/>
        <v>654.27954169811721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>
        <v>0</v>
      </c>
      <c r="L10">
        <v>0</v>
      </c>
      <c r="M10">
        <v>0</v>
      </c>
      <c r="N10">
        <v>0</v>
      </c>
      <c r="P10" s="10">
        <v>65</v>
      </c>
      <c r="Q10" s="10">
        <v>70000</v>
      </c>
      <c r="R10" s="4">
        <f t="shared" si="3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126.10910570744917</v>
      </c>
      <c r="D11" s="6">
        <f t="shared" si="1"/>
        <v>6.4437695571965037</v>
      </c>
      <c r="E11" s="4">
        <v>131.46809713821901</v>
      </c>
      <c r="F11" s="4">
        <v>126.50143677595401</v>
      </c>
      <c r="G11" s="4">
        <v>118.61364588764501</v>
      </c>
      <c r="H11" s="4">
        <v>123.097736463122</v>
      </c>
      <c r="I11" s="4">
        <v>122.802050641875</v>
      </c>
      <c r="J11" s="4">
        <v>139.57539236201299</v>
      </c>
      <c r="K11">
        <v>124.03488042146</v>
      </c>
      <c r="L11">
        <v>121.286252905418</v>
      </c>
      <c r="M11">
        <v>132.26972990512101</v>
      </c>
      <c r="N11">
        <v>121.44183457366501</v>
      </c>
      <c r="P11" s="10">
        <v>81</v>
      </c>
      <c r="Q11" s="10">
        <v>66000</v>
      </c>
      <c r="R11" s="4">
        <f t="shared" si="3"/>
        <v>102.75556761347711</v>
      </c>
      <c r="S11" s="4">
        <f t="shared" si="2"/>
        <v>5.2504788984564099</v>
      </c>
      <c r="T11" s="4">
        <f t="shared" si="2"/>
        <v>107.122153223734</v>
      </c>
      <c r="U11" s="4">
        <f t="shared" si="2"/>
        <v>103.07524478040696</v>
      </c>
      <c r="V11" s="4">
        <f t="shared" si="2"/>
        <v>96.648155908451486</v>
      </c>
      <c r="W11" s="4">
        <f t="shared" si="2"/>
        <v>100.30185934032164</v>
      </c>
      <c r="X11" s="4">
        <f t="shared" si="2"/>
        <v>100.06093015263889</v>
      </c>
      <c r="Y11" s="4">
        <f t="shared" si="2"/>
        <v>113.72809748015874</v>
      </c>
      <c r="Z11" s="4">
        <f t="shared" si="2"/>
        <v>101.06545812118964</v>
      </c>
      <c r="AA11" s="4">
        <f t="shared" si="2"/>
        <v>98.825835700710954</v>
      </c>
      <c r="AB11" s="4">
        <f t="shared" si="2"/>
        <v>107.77533547824675</v>
      </c>
      <c r="AC11" s="4">
        <f t="shared" si="2"/>
        <v>98.952605948912222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>
        <v>0</v>
      </c>
      <c r="L12">
        <v>0</v>
      </c>
      <c r="M12">
        <v>0</v>
      </c>
      <c r="N12">
        <v>0</v>
      </c>
      <c r="P12" s="10">
        <v>69</v>
      </c>
      <c r="Q12" s="10">
        <v>160000</v>
      </c>
      <c r="R12" s="4">
        <f t="shared" si="3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2627.4298917658271</v>
      </c>
      <c r="D13" s="6">
        <f t="shared" si="1"/>
        <v>86.964365688324875</v>
      </c>
      <c r="E13" s="4">
        <v>2604.19530107637</v>
      </c>
      <c r="F13" s="4">
        <v>2803.20227078581</v>
      </c>
      <c r="G13" s="4">
        <v>2565.9043685408501</v>
      </c>
      <c r="H13" s="4">
        <v>2660.6717382992001</v>
      </c>
      <c r="I13" s="4">
        <v>2582.9283199953802</v>
      </c>
      <c r="J13" s="4">
        <v>2494.1362710714202</v>
      </c>
      <c r="K13">
        <v>2731.9561288673099</v>
      </c>
      <c r="L13">
        <v>2610.6410066139501</v>
      </c>
      <c r="M13">
        <v>2620.3104761059299</v>
      </c>
      <c r="N13">
        <v>2600.35303630205</v>
      </c>
      <c r="P13" s="10">
        <v>615</v>
      </c>
      <c r="Q13" s="10">
        <v>96000</v>
      </c>
      <c r="R13" s="4">
        <f t="shared" si="3"/>
        <v>410.13539773905592</v>
      </c>
      <c r="S13" s="4">
        <f t="shared" si="2"/>
        <v>13.574925375738516</v>
      </c>
      <c r="T13" s="4">
        <f t="shared" si="2"/>
        <v>406.50853480216506</v>
      </c>
      <c r="U13" s="4">
        <f t="shared" si="2"/>
        <v>437.57303739095568</v>
      </c>
      <c r="V13" s="4">
        <f t="shared" si="2"/>
        <v>400.53141362588883</v>
      </c>
      <c r="W13" s="4">
        <f t="shared" si="2"/>
        <v>415.32436890524099</v>
      </c>
      <c r="X13" s="4">
        <f t="shared" si="2"/>
        <v>403.18881092610809</v>
      </c>
      <c r="Y13" s="4">
        <f t="shared" si="2"/>
        <v>389.32858865505096</v>
      </c>
      <c r="Z13" s="4">
        <f t="shared" si="2"/>
        <v>426.45168840855575</v>
      </c>
      <c r="AA13" s="4">
        <f t="shared" si="2"/>
        <v>407.51469371534824</v>
      </c>
      <c r="AB13" s="4">
        <f t="shared" si="2"/>
        <v>409.02407431897439</v>
      </c>
      <c r="AC13" s="4">
        <f t="shared" si="2"/>
        <v>405.90876664227125</v>
      </c>
    </row>
    <row r="14" spans="1:29" ht="15.6" x14ac:dyDescent="0.3">
      <c r="A14" s="1" t="s">
        <v>27</v>
      </c>
      <c r="B14" s="5" t="s">
        <v>28</v>
      </c>
      <c r="C14" s="6">
        <f t="shared" si="0"/>
        <v>6.3716580861836452</v>
      </c>
      <c r="D14" s="6">
        <f t="shared" si="1"/>
        <v>1.2623207772104099</v>
      </c>
      <c r="E14" s="4">
        <v>9.3425334753590903</v>
      </c>
      <c r="F14" s="4">
        <v>6.6838878186338402</v>
      </c>
      <c r="G14" s="4">
        <v>5.9003290826393497</v>
      </c>
      <c r="H14" s="4">
        <v>4.7162648029088201</v>
      </c>
      <c r="I14" s="4">
        <v>5.9605642869794302</v>
      </c>
      <c r="J14" s="4">
        <v>6.0944830807214299</v>
      </c>
      <c r="K14">
        <v>5.9526046813448197</v>
      </c>
      <c r="L14">
        <v>5.9660384098250097</v>
      </c>
      <c r="M14">
        <v>7.5000674485418104</v>
      </c>
      <c r="N14">
        <v>5.5998077748828496</v>
      </c>
      <c r="P14" s="10">
        <v>546</v>
      </c>
      <c r="Q14" s="10">
        <v>210000</v>
      </c>
      <c r="R14" s="4">
        <f t="shared" si="3"/>
        <v>2.4506377254552483</v>
      </c>
      <c r="S14" s="4">
        <f t="shared" si="2"/>
        <v>0.48550799123477306</v>
      </c>
      <c r="T14" s="4">
        <f t="shared" si="2"/>
        <v>3.5932821059073423</v>
      </c>
      <c r="U14" s="4">
        <f t="shared" si="2"/>
        <v>2.5707260840899386</v>
      </c>
      <c r="V14" s="4">
        <f t="shared" si="2"/>
        <v>2.2693573394766728</v>
      </c>
      <c r="W14" s="4">
        <f t="shared" si="2"/>
        <v>1.813948001118777</v>
      </c>
      <c r="X14" s="4">
        <f t="shared" si="2"/>
        <v>2.2925247257613193</v>
      </c>
      <c r="Y14" s="4">
        <f t="shared" si="2"/>
        <v>2.3440319541236265</v>
      </c>
      <c r="Z14" s="4">
        <f t="shared" si="2"/>
        <v>2.2894633389787766</v>
      </c>
      <c r="AA14" s="4">
        <f t="shared" si="2"/>
        <v>2.2946301576250034</v>
      </c>
      <c r="AB14" s="4">
        <f t="shared" si="2"/>
        <v>2.8846413263622348</v>
      </c>
      <c r="AC14" s="4">
        <f t="shared" si="2"/>
        <v>2.1537722211087886</v>
      </c>
    </row>
    <row r="15" spans="1:29" ht="15.6" x14ac:dyDescent="0.3">
      <c r="A15" s="1" t="s">
        <v>29</v>
      </c>
      <c r="B15" s="5" t="s">
        <v>30</v>
      </c>
      <c r="C15" s="6">
        <f t="shared" si="0"/>
        <v>14.091289639067728</v>
      </c>
      <c r="D15" s="6">
        <f t="shared" si="1"/>
        <v>2.9074353174704739</v>
      </c>
      <c r="E15" s="4">
        <v>18.293275567397298</v>
      </c>
      <c r="F15" s="4">
        <v>19.325685327044901</v>
      </c>
      <c r="G15" s="4">
        <v>11.5690903050525</v>
      </c>
      <c r="H15" s="4">
        <v>11.2973167647817</v>
      </c>
      <c r="I15" s="4">
        <v>12.826548418046899</v>
      </c>
      <c r="J15" s="4">
        <v>14.961863672101201</v>
      </c>
      <c r="K15">
        <v>12.692027684173301</v>
      </c>
      <c r="L15">
        <v>15.7830310141824</v>
      </c>
      <c r="M15">
        <v>12.977465242197299</v>
      </c>
      <c r="N15">
        <v>11.186592395699799</v>
      </c>
      <c r="P15" s="10">
        <v>216</v>
      </c>
      <c r="Q15" s="10">
        <v>325000</v>
      </c>
      <c r="R15" s="4">
        <f t="shared" si="3"/>
        <v>21.202171910634316</v>
      </c>
      <c r="S15" s="4">
        <f t="shared" si="2"/>
        <v>4.3746133248977035</v>
      </c>
      <c r="T15" s="4">
        <f t="shared" si="2"/>
        <v>27.524604441685746</v>
      </c>
      <c r="U15" s="4">
        <f t="shared" si="2"/>
        <v>29.077998755970338</v>
      </c>
      <c r="V15" s="4">
        <f t="shared" si="2"/>
        <v>17.407196060842882</v>
      </c>
      <c r="W15" s="4">
        <f t="shared" si="2"/>
        <v>16.998277539602096</v>
      </c>
      <c r="X15" s="4">
        <f t="shared" si="2"/>
        <v>19.299204795672416</v>
      </c>
      <c r="Y15" s="4">
        <f t="shared" si="2"/>
        <v>22.512063395522638</v>
      </c>
      <c r="Z15" s="4">
        <f t="shared" si="2"/>
        <v>19.096800913686678</v>
      </c>
      <c r="AA15" s="4">
        <f t="shared" si="2"/>
        <v>23.747616109302221</v>
      </c>
      <c r="AB15" s="4">
        <f t="shared" si="2"/>
        <v>19.526278720898713</v>
      </c>
      <c r="AC15" s="4">
        <f t="shared" si="2"/>
        <v>16.831678373159424</v>
      </c>
    </row>
    <row r="16" spans="1:29" ht="15.6" x14ac:dyDescent="0.3">
      <c r="A16" s="1" t="s">
        <v>31</v>
      </c>
      <c r="B16" s="5" t="s">
        <v>32</v>
      </c>
      <c r="C16" s="6">
        <f t="shared" si="0"/>
        <v>54.328950904389728</v>
      </c>
      <c r="D16" s="6">
        <f t="shared" si="1"/>
        <v>9.1007970029436063</v>
      </c>
      <c r="E16" s="4">
        <v>48.965656236173601</v>
      </c>
      <c r="F16" s="4">
        <v>69.111082207212206</v>
      </c>
      <c r="G16" s="4">
        <v>41.828161917511203</v>
      </c>
      <c r="H16" s="4">
        <v>48.321727643603197</v>
      </c>
      <c r="I16" s="4">
        <v>58.372513774473603</v>
      </c>
      <c r="J16" s="4">
        <v>44.570208123096002</v>
      </c>
      <c r="K16">
        <v>55.690203896846199</v>
      </c>
      <c r="L16">
        <v>51.449868961190901</v>
      </c>
      <c r="M16">
        <v>57.447458203163201</v>
      </c>
      <c r="N16">
        <v>67.532628080627106</v>
      </c>
      <c r="P16" s="10">
        <v>292</v>
      </c>
      <c r="Q16" s="10">
        <v>100000</v>
      </c>
      <c r="R16" s="4">
        <f t="shared" si="3"/>
        <v>18.605805104243061</v>
      </c>
      <c r="S16" s="4">
        <f t="shared" si="2"/>
        <v>3.1167113023779476</v>
      </c>
      <c r="T16" s="4">
        <f t="shared" si="2"/>
        <v>16.769060354853973</v>
      </c>
      <c r="U16" s="4">
        <f t="shared" si="2"/>
        <v>23.668178838086373</v>
      </c>
      <c r="V16" s="4">
        <f t="shared" si="2"/>
        <v>14.324712985449043</v>
      </c>
      <c r="W16" s="4">
        <f t="shared" si="2"/>
        <v>16.548536864247673</v>
      </c>
      <c r="X16" s="4">
        <f t="shared" si="2"/>
        <v>19.990586909066305</v>
      </c>
      <c r="Y16" s="4">
        <f t="shared" si="2"/>
        <v>15.263769905169864</v>
      </c>
      <c r="Z16" s="4">
        <f t="shared" si="2"/>
        <v>19.071987635906233</v>
      </c>
      <c r="AA16" s="4">
        <f t="shared" si="2"/>
        <v>17.619818137394144</v>
      </c>
      <c r="AB16" s="4">
        <f t="shared" si="2"/>
        <v>19.67378705587781</v>
      </c>
      <c r="AC16" s="4">
        <f t="shared" si="2"/>
        <v>23.127612356379146</v>
      </c>
    </row>
    <row r="17" spans="1:29" ht="15.6" x14ac:dyDescent="0.3">
      <c r="A17" s="1" t="s">
        <v>33</v>
      </c>
      <c r="B17" s="5" t="s">
        <v>34</v>
      </c>
      <c r="C17" s="6">
        <f t="shared" si="0"/>
        <v>131.6945705381938</v>
      </c>
      <c r="D17" s="6">
        <f t="shared" si="1"/>
        <v>4.3565505909263065</v>
      </c>
      <c r="E17" s="4">
        <v>129.08122726128801</v>
      </c>
      <c r="F17" s="4">
        <v>131.270884884737</v>
      </c>
      <c r="G17" s="4">
        <v>134.77929241982301</v>
      </c>
      <c r="H17" s="4">
        <v>140.81788898874899</v>
      </c>
      <c r="I17" s="4">
        <v>126.036652808377</v>
      </c>
      <c r="J17" s="4">
        <v>128.26629779966001</v>
      </c>
      <c r="K17">
        <v>131.23235922294199</v>
      </c>
      <c r="L17">
        <v>132.35690043266899</v>
      </c>
      <c r="M17">
        <v>135.198898949377</v>
      </c>
      <c r="N17">
        <v>127.905302614316</v>
      </c>
      <c r="P17" s="10">
        <v>200</v>
      </c>
      <c r="Q17" s="10">
        <v>47000</v>
      </c>
      <c r="R17" s="4">
        <f t="shared" si="3"/>
        <v>30.948224076475544</v>
      </c>
      <c r="S17" s="4">
        <f t="shared" si="2"/>
        <v>1.0237893888676821</v>
      </c>
      <c r="T17" s="4">
        <f t="shared" si="2"/>
        <v>30.334088406402682</v>
      </c>
      <c r="U17" s="4">
        <f t="shared" si="2"/>
        <v>30.848657947913193</v>
      </c>
      <c r="V17" s="4">
        <f t="shared" si="2"/>
        <v>31.673133718658406</v>
      </c>
      <c r="W17" s="4">
        <f t="shared" si="2"/>
        <v>33.092203912356013</v>
      </c>
      <c r="X17" s="4">
        <f t="shared" si="2"/>
        <v>29.618613409968592</v>
      </c>
      <c r="Y17" s="4">
        <f t="shared" si="2"/>
        <v>30.142579982920104</v>
      </c>
      <c r="Z17" s="4">
        <f t="shared" si="2"/>
        <v>30.839604417391364</v>
      </c>
      <c r="AA17" s="4">
        <f t="shared" si="2"/>
        <v>31.103871601677213</v>
      </c>
      <c r="AB17" s="4">
        <f t="shared" si="2"/>
        <v>31.771741253103595</v>
      </c>
      <c r="AC17" s="4">
        <f t="shared" si="2"/>
        <v>30.05774611436426</v>
      </c>
    </row>
    <row r="18" spans="1:29" ht="15.6" x14ac:dyDescent="0.3">
      <c r="A18" s="1" t="s">
        <v>35</v>
      </c>
      <c r="B18" s="5" t="s">
        <v>36</v>
      </c>
      <c r="C18" s="6">
        <f t="shared" si="0"/>
        <v>24.704208525644411</v>
      </c>
      <c r="D18" s="6">
        <f t="shared" si="1"/>
        <v>2.9324867389977194</v>
      </c>
      <c r="E18" s="4">
        <v>24.4787779287979</v>
      </c>
      <c r="F18" s="4">
        <v>25.0545790947893</v>
      </c>
      <c r="G18" s="4">
        <v>22.622296404630902</v>
      </c>
      <c r="H18" s="4">
        <v>31.373527223945398</v>
      </c>
      <c r="I18" s="4">
        <v>23.350305004757001</v>
      </c>
      <c r="J18" s="4">
        <v>22.345938819148699</v>
      </c>
      <c r="K18">
        <v>23.4117093421061</v>
      </c>
      <c r="L18">
        <v>22.691625464840801</v>
      </c>
      <c r="M18">
        <v>23.343127651521399</v>
      </c>
      <c r="N18">
        <v>28.370198321906599</v>
      </c>
      <c r="P18" s="10">
        <v>437</v>
      </c>
      <c r="Q18" s="10">
        <v>300000</v>
      </c>
      <c r="R18" s="4">
        <f t="shared" si="3"/>
        <v>16.959410887170076</v>
      </c>
      <c r="S18" s="4">
        <f t="shared" si="2"/>
        <v>2.0131487910739492</v>
      </c>
      <c r="T18" s="4">
        <f t="shared" si="2"/>
        <v>16.804653040364691</v>
      </c>
      <c r="U18" s="4">
        <f t="shared" si="2"/>
        <v>17.199939882006387</v>
      </c>
      <c r="V18" s="4">
        <f t="shared" si="2"/>
        <v>15.530180598144783</v>
      </c>
      <c r="W18" s="4">
        <f t="shared" si="2"/>
        <v>21.537890542754276</v>
      </c>
      <c r="X18" s="4">
        <f t="shared" si="2"/>
        <v>16.029957669169566</v>
      </c>
      <c r="Y18" s="4">
        <f t="shared" si="2"/>
        <v>15.340461431909862</v>
      </c>
      <c r="Z18" s="4">
        <f t="shared" si="2"/>
        <v>16.072111676503045</v>
      </c>
      <c r="AA18" s="4">
        <f t="shared" si="2"/>
        <v>15.577774918655011</v>
      </c>
      <c r="AB18" s="4">
        <f t="shared" si="2"/>
        <v>16.025030424385399</v>
      </c>
      <c r="AC18" s="4">
        <f t="shared" si="2"/>
        <v>19.476108687807734</v>
      </c>
    </row>
    <row r="19" spans="1:29" ht="15.6" x14ac:dyDescent="0.3">
      <c r="A19" s="1" t="s">
        <v>37</v>
      </c>
      <c r="B19" s="5" t="s">
        <v>38</v>
      </c>
      <c r="C19" s="6">
        <f t="shared" si="0"/>
        <v>30.504011768940636</v>
      </c>
      <c r="D19" s="6">
        <f t="shared" si="1"/>
        <v>1.0275699788815464</v>
      </c>
      <c r="E19" s="4">
        <v>30.7620004123143</v>
      </c>
      <c r="F19" s="4">
        <v>29.448841018290899</v>
      </c>
      <c r="G19" s="4">
        <v>29.814732050364501</v>
      </c>
      <c r="H19" s="4">
        <v>29.744562963659298</v>
      </c>
      <c r="I19" s="4">
        <v>30.189134740951499</v>
      </c>
      <c r="J19" s="4">
        <v>30.040580291805401</v>
      </c>
      <c r="K19">
        <v>32.341683200731403</v>
      </c>
      <c r="L19">
        <v>31.7752028905639</v>
      </c>
      <c r="M19">
        <v>31.451848227617901</v>
      </c>
      <c r="N19">
        <v>29.471531893107301</v>
      </c>
      <c r="P19" s="10">
        <v>97</v>
      </c>
      <c r="Q19" s="10">
        <v>105000</v>
      </c>
      <c r="R19" s="4">
        <f t="shared" si="3"/>
        <v>33.019806554007907</v>
      </c>
      <c r="S19" s="4">
        <f t="shared" si="2"/>
        <v>1.1123180183769317</v>
      </c>
      <c r="T19" s="4">
        <f t="shared" si="2"/>
        <v>33.299072611268059</v>
      </c>
      <c r="U19" s="4">
        <f t="shared" si="2"/>
        <v>31.877611411552003</v>
      </c>
      <c r="V19" s="4">
        <f t="shared" si="2"/>
        <v>32.273679023590439</v>
      </c>
      <c r="W19" s="4">
        <f t="shared" si="2"/>
        <v>32.197722795713673</v>
      </c>
      <c r="X19" s="4">
        <f t="shared" si="2"/>
        <v>32.678960286596983</v>
      </c>
      <c r="Y19" s="4">
        <f t="shared" si="2"/>
        <v>32.518153924119247</v>
      </c>
      <c r="Z19" s="4">
        <f t="shared" si="2"/>
        <v>35.009038516255643</v>
      </c>
      <c r="AA19" s="4">
        <f t="shared" si="2"/>
        <v>34.395838180507312</v>
      </c>
      <c r="AB19" s="4">
        <f t="shared" si="2"/>
        <v>34.045815091751336</v>
      </c>
      <c r="AC19" s="4">
        <f t="shared" si="2"/>
        <v>31.9021736987244</v>
      </c>
    </row>
    <row r="20" spans="1:29" ht="15.6" x14ac:dyDescent="0.3">
      <c r="A20" s="1" t="s">
        <v>39</v>
      </c>
      <c r="B20" s="5" t="s">
        <v>40</v>
      </c>
      <c r="C20" s="6">
        <f t="shared" si="0"/>
        <v>363.87474804545406</v>
      </c>
      <c r="D20" s="6">
        <f t="shared" si="1"/>
        <v>59.696885224425969</v>
      </c>
      <c r="E20" s="4">
        <v>359.13418377517598</v>
      </c>
      <c r="F20" s="4">
        <v>372.68457450220097</v>
      </c>
      <c r="G20" s="4">
        <v>468.79668118840101</v>
      </c>
      <c r="H20" s="4">
        <v>311.81572657491199</v>
      </c>
      <c r="I20" s="4">
        <v>316.40633434090802</v>
      </c>
      <c r="J20" s="4">
        <v>352.65723892862599</v>
      </c>
      <c r="K20">
        <v>355.52716028202099</v>
      </c>
      <c r="L20">
        <v>469.77704624305397</v>
      </c>
      <c r="M20">
        <v>315.066169875073</v>
      </c>
      <c r="N20">
        <v>316.882364744168</v>
      </c>
      <c r="P20" s="10">
        <v>1629</v>
      </c>
      <c r="Q20" s="10">
        <v>90000</v>
      </c>
      <c r="R20" s="4">
        <f t="shared" si="3"/>
        <v>20.103577240080334</v>
      </c>
      <c r="S20" s="4">
        <f t="shared" si="3"/>
        <v>3.2981704543881745</v>
      </c>
      <c r="T20" s="4">
        <f t="shared" si="3"/>
        <v>19.841667611888177</v>
      </c>
      <c r="U20" s="4">
        <f t="shared" si="3"/>
        <v>20.590307983547017</v>
      </c>
      <c r="V20" s="4">
        <f t="shared" si="3"/>
        <v>25.900369126430991</v>
      </c>
      <c r="W20" s="4">
        <f t="shared" si="3"/>
        <v>17.227388208558672</v>
      </c>
      <c r="X20" s="4">
        <f t="shared" si="3"/>
        <v>17.481012947011497</v>
      </c>
      <c r="Y20" s="4">
        <f t="shared" si="3"/>
        <v>19.483825355172705</v>
      </c>
      <c r="Z20" s="4">
        <f t="shared" si="3"/>
        <v>19.64238454596801</v>
      </c>
      <c r="AA20" s="4">
        <f t="shared" si="3"/>
        <v>25.954532941605194</v>
      </c>
      <c r="AB20" s="4">
        <f t="shared" si="3"/>
        <v>17.406970711330004</v>
      </c>
      <c r="AC20" s="4">
        <f t="shared" si="3"/>
        <v>17.507312969291046</v>
      </c>
    </row>
    <row r="21" spans="1:29" ht="15.6" x14ac:dyDescent="0.3">
      <c r="A21" s="1" t="s">
        <v>41</v>
      </c>
      <c r="B21" s="5" t="s">
        <v>42</v>
      </c>
      <c r="C21" s="6">
        <f t="shared" si="0"/>
        <v>29.51380959058314</v>
      </c>
      <c r="D21" s="6">
        <f t="shared" si="1"/>
        <v>1.6835390259483984</v>
      </c>
      <c r="E21" s="4">
        <v>33.662926301386499</v>
      </c>
      <c r="F21" s="4">
        <v>31.2670617187209</v>
      </c>
      <c r="G21" s="4">
        <v>28.753853989946499</v>
      </c>
      <c r="H21" s="4">
        <v>28.603068741614599</v>
      </c>
      <c r="I21" s="4">
        <v>29.573703608998301</v>
      </c>
      <c r="J21" s="4">
        <v>28.599713078674899</v>
      </c>
      <c r="K21">
        <v>28.923836555266401</v>
      </c>
      <c r="L21">
        <v>28.628297275538898</v>
      </c>
      <c r="M21">
        <v>28.435231310049801</v>
      </c>
      <c r="N21">
        <v>28.690403325634598</v>
      </c>
      <c r="P21" s="10">
        <v>54</v>
      </c>
      <c r="Q21" s="10">
        <v>90000</v>
      </c>
      <c r="R21" s="4">
        <f t="shared" si="3"/>
        <v>49.189682650971896</v>
      </c>
      <c r="S21" s="4">
        <f t="shared" si="3"/>
        <v>2.805898376580664</v>
      </c>
      <c r="T21" s="4">
        <f t="shared" si="3"/>
        <v>56.104877168977495</v>
      </c>
      <c r="U21" s="4">
        <f t="shared" si="3"/>
        <v>52.111769531201503</v>
      </c>
      <c r="V21" s="4">
        <f t="shared" si="3"/>
        <v>47.923089983244175</v>
      </c>
      <c r="W21" s="4">
        <f t="shared" si="3"/>
        <v>47.67178123602433</v>
      </c>
      <c r="X21" s="4">
        <f t="shared" si="3"/>
        <v>49.289506014997158</v>
      </c>
      <c r="Y21" s="4">
        <f t="shared" si="3"/>
        <v>47.666188464458166</v>
      </c>
      <c r="Z21" s="4">
        <f t="shared" si="3"/>
        <v>48.206394258777337</v>
      </c>
      <c r="AA21" s="4">
        <f t="shared" si="3"/>
        <v>47.713828792564833</v>
      </c>
      <c r="AB21" s="4">
        <f t="shared" si="3"/>
        <v>47.392052183416332</v>
      </c>
      <c r="AC21" s="4">
        <f t="shared" si="3"/>
        <v>47.817338876057661</v>
      </c>
    </row>
    <row r="22" spans="1:29" ht="15.6" x14ac:dyDescent="0.3">
      <c r="A22" s="1" t="s">
        <v>43</v>
      </c>
      <c r="B22" s="5" t="s">
        <v>44</v>
      </c>
      <c r="C22" s="6">
        <f t="shared" si="0"/>
        <v>7.2777219439780749</v>
      </c>
      <c r="D22" s="6">
        <f t="shared" si="1"/>
        <v>1.9354365599398543E-2</v>
      </c>
      <c r="E22" s="4">
        <v>7.30048130746267</v>
      </c>
      <c r="F22" s="4">
        <v>7.3105944533895597</v>
      </c>
      <c r="G22" s="4">
        <v>7.2793528203010496</v>
      </c>
      <c r="H22" s="4">
        <v>7.2830998070639099</v>
      </c>
      <c r="I22" s="4">
        <v>7.2508085792050396</v>
      </c>
      <c r="J22" s="4">
        <v>7.2871819322893696</v>
      </c>
      <c r="K22">
        <v>7.2750595061274597</v>
      </c>
      <c r="L22">
        <v>7.2541440218824302</v>
      </c>
      <c r="M22">
        <v>7.2586351840602301</v>
      </c>
      <c r="N22">
        <v>7.2778618279990299</v>
      </c>
      <c r="P22" s="10">
        <v>18</v>
      </c>
      <c r="Q22" s="10">
        <v>270000</v>
      </c>
      <c r="R22" s="4">
        <f t="shared" si="3"/>
        <v>109.16582915967112</v>
      </c>
      <c r="S22" s="4">
        <f t="shared" si="3"/>
        <v>0.29031548399097817</v>
      </c>
      <c r="T22" s="4">
        <f t="shared" si="3"/>
        <v>109.50721961194006</v>
      </c>
      <c r="U22" s="4">
        <f t="shared" si="3"/>
        <v>109.65891680084339</v>
      </c>
      <c r="V22" s="4">
        <f t="shared" si="3"/>
        <v>109.19029230451574</v>
      </c>
      <c r="W22" s="4">
        <f t="shared" si="3"/>
        <v>109.24649710595865</v>
      </c>
      <c r="X22" s="4">
        <f t="shared" si="3"/>
        <v>108.76212868807559</v>
      </c>
      <c r="Y22" s="4">
        <f t="shared" si="3"/>
        <v>109.30772898434054</v>
      </c>
      <c r="Z22" s="4">
        <f t="shared" si="3"/>
        <v>109.12589259191189</v>
      </c>
      <c r="AA22" s="4">
        <f t="shared" si="3"/>
        <v>108.81216032823646</v>
      </c>
      <c r="AB22" s="4">
        <f t="shared" si="3"/>
        <v>108.87952776090346</v>
      </c>
      <c r="AC22" s="4">
        <f t="shared" si="3"/>
        <v>109.16792741998546</v>
      </c>
    </row>
    <row r="23" spans="1:29" ht="15.6" x14ac:dyDescent="0.3">
      <c r="A23" s="1" t="s">
        <v>45</v>
      </c>
      <c r="B23" s="5" t="s">
        <v>46</v>
      </c>
      <c r="C23" s="6">
        <f t="shared" si="0"/>
        <v>8.7999082398936199</v>
      </c>
      <c r="D23" s="6">
        <f t="shared" si="1"/>
        <v>2.1493187821216608</v>
      </c>
      <c r="E23" s="4">
        <v>8.0846687147843905</v>
      </c>
      <c r="F23" s="4">
        <v>8.0574127438266601</v>
      </c>
      <c r="G23" s="4">
        <v>12.357076826597799</v>
      </c>
      <c r="H23" s="4">
        <v>10.3817532450282</v>
      </c>
      <c r="I23" s="4">
        <v>7.7391293892226001</v>
      </c>
      <c r="J23" s="4">
        <v>6.9712281761016399</v>
      </c>
      <c r="K23">
        <v>7.1770196199254297</v>
      </c>
      <c r="L23">
        <v>11.5639056386785</v>
      </c>
      <c r="M23">
        <v>9.9247013145025598</v>
      </c>
      <c r="N23">
        <v>5.7421867302684202</v>
      </c>
      <c r="P23" s="10">
        <v>65</v>
      </c>
      <c r="Q23" s="10">
        <v>70000</v>
      </c>
      <c r="R23" s="4">
        <f t="shared" si="3"/>
        <v>9.4768242583469764</v>
      </c>
      <c r="S23" s="4">
        <f t="shared" si="3"/>
        <v>2.3146509961310193</v>
      </c>
      <c r="T23" s="4">
        <f t="shared" si="3"/>
        <v>8.706566308229343</v>
      </c>
      <c r="U23" s="4">
        <f t="shared" si="3"/>
        <v>8.6772137241210192</v>
      </c>
      <c r="V23" s="4">
        <f t="shared" si="3"/>
        <v>13.307621197874552</v>
      </c>
      <c r="W23" s="4">
        <f t="shared" si="3"/>
        <v>11.180349648491909</v>
      </c>
      <c r="X23" s="4">
        <f t="shared" si="3"/>
        <v>8.3344470345474146</v>
      </c>
      <c r="Y23" s="4">
        <f t="shared" si="3"/>
        <v>7.5074764973402273</v>
      </c>
      <c r="Z23" s="4">
        <f t="shared" si="3"/>
        <v>7.7290980522273856</v>
      </c>
      <c r="AA23" s="4">
        <f t="shared" si="3"/>
        <v>12.453436841653771</v>
      </c>
      <c r="AB23" s="4">
        <f t="shared" si="3"/>
        <v>10.688139877156603</v>
      </c>
      <c r="AC23" s="4">
        <f t="shared" si="3"/>
        <v>6.1838934018275298</v>
      </c>
    </row>
    <row r="24" spans="1:29" ht="15.6" x14ac:dyDescent="0.3">
      <c r="A24" s="1" t="s">
        <v>47</v>
      </c>
      <c r="B24" s="5" t="s">
        <v>48</v>
      </c>
      <c r="C24" s="6">
        <f t="shared" si="0"/>
        <v>2.111583342274848</v>
      </c>
      <c r="D24" s="6">
        <f t="shared" si="1"/>
        <v>0.14366686126834255</v>
      </c>
      <c r="E24" s="4">
        <v>2.3034646496228799</v>
      </c>
      <c r="F24" s="4">
        <v>2.23945707201112</v>
      </c>
      <c r="G24" s="4">
        <v>1.9157174880610599</v>
      </c>
      <c r="H24" s="4">
        <v>1.943497863245</v>
      </c>
      <c r="I24" s="4">
        <v>2.1412946580198899</v>
      </c>
      <c r="J24" s="4">
        <v>2.05017249560232</v>
      </c>
      <c r="K24">
        <v>2.0286475043706398</v>
      </c>
      <c r="L24">
        <v>1.99889703532963</v>
      </c>
      <c r="M24">
        <v>2.1979277586805401</v>
      </c>
      <c r="N24">
        <v>2.2967568978054</v>
      </c>
      <c r="P24" s="10">
        <v>22</v>
      </c>
      <c r="Q24" s="10">
        <v>160000</v>
      </c>
      <c r="R24" s="4">
        <f t="shared" si="3"/>
        <v>15.356969761998895</v>
      </c>
      <c r="S24" s="4">
        <f t="shared" si="3"/>
        <v>1.0448499001334004</v>
      </c>
      <c r="T24" s="4">
        <f t="shared" si="3"/>
        <v>16.752470179075488</v>
      </c>
      <c r="U24" s="4">
        <f t="shared" si="3"/>
        <v>16.286960523717237</v>
      </c>
      <c r="V24" s="4">
        <f t="shared" si="3"/>
        <v>13.932490822262253</v>
      </c>
      <c r="W24" s="4">
        <f t="shared" si="3"/>
        <v>14.134529914509089</v>
      </c>
      <c r="X24" s="4">
        <f t="shared" si="3"/>
        <v>15.573052058326473</v>
      </c>
      <c r="Y24" s="4">
        <f t="shared" si="3"/>
        <v>14.910345422562328</v>
      </c>
      <c r="Z24" s="4">
        <f t="shared" si="3"/>
        <v>14.75380003178647</v>
      </c>
      <c r="AA24" s="4">
        <f t="shared" si="3"/>
        <v>14.53743298421549</v>
      </c>
      <c r="AB24" s="4">
        <f t="shared" si="3"/>
        <v>15.984929154040293</v>
      </c>
      <c r="AC24" s="4">
        <f t="shared" si="3"/>
        <v>16.703686529493819</v>
      </c>
    </row>
    <row r="25" spans="1:29" ht="15.6" x14ac:dyDescent="0.3">
      <c r="A25" s="1" t="s">
        <v>49</v>
      </c>
      <c r="B25" s="5" t="s">
        <v>50</v>
      </c>
      <c r="C25" s="6">
        <f t="shared" si="0"/>
        <v>16.384981726031931</v>
      </c>
      <c r="D25" s="6">
        <f t="shared" si="1"/>
        <v>4.2414086596492195</v>
      </c>
      <c r="E25" s="4">
        <v>13.167979469174799</v>
      </c>
      <c r="F25" s="4">
        <v>15.1307321713255</v>
      </c>
      <c r="G25" s="4">
        <v>22.180195067868301</v>
      </c>
      <c r="H25" s="4">
        <v>19.9188198002572</v>
      </c>
      <c r="I25" s="4">
        <v>10.947993053284801</v>
      </c>
      <c r="J25" s="4">
        <v>15.657534716462299</v>
      </c>
      <c r="K25">
        <v>23.439244444511498</v>
      </c>
      <c r="L25">
        <v>13.559138779047</v>
      </c>
      <c r="M25">
        <v>12.4946119242625</v>
      </c>
      <c r="N25">
        <v>17.3535678341254</v>
      </c>
      <c r="P25" s="10">
        <v>400</v>
      </c>
      <c r="Q25" s="10">
        <v>53000</v>
      </c>
      <c r="R25" s="4">
        <f t="shared" si="3"/>
        <v>2.1710100786992306</v>
      </c>
      <c r="S25" s="4">
        <f t="shared" si="3"/>
        <v>0.56198664740352156</v>
      </c>
      <c r="T25" s="4">
        <f t="shared" si="3"/>
        <v>1.7447572796656607</v>
      </c>
      <c r="U25" s="4">
        <f t="shared" si="3"/>
        <v>2.0048220127006289</v>
      </c>
      <c r="V25" s="4">
        <f t="shared" si="3"/>
        <v>2.9388758464925493</v>
      </c>
      <c r="W25" s="4">
        <f t="shared" si="3"/>
        <v>2.639243623534079</v>
      </c>
      <c r="X25" s="4">
        <f t="shared" si="3"/>
        <v>1.450609079560236</v>
      </c>
      <c r="Y25" s="4">
        <f t="shared" si="3"/>
        <v>2.074623349931255</v>
      </c>
      <c r="Z25" s="4">
        <f t="shared" si="3"/>
        <v>3.1056998888977732</v>
      </c>
      <c r="AA25" s="4">
        <f t="shared" si="3"/>
        <v>1.7965858882237276</v>
      </c>
      <c r="AB25" s="4">
        <f t="shared" si="3"/>
        <v>1.6555360799647814</v>
      </c>
      <c r="AC25" s="4">
        <f t="shared" si="3"/>
        <v>2.2993477380216154</v>
      </c>
    </row>
    <row r="26" spans="1:29" ht="15.6" x14ac:dyDescent="0.3">
      <c r="A26" s="1" t="s">
        <v>51</v>
      </c>
      <c r="B26" s="5" t="s">
        <v>52</v>
      </c>
      <c r="C26" s="6">
        <f t="shared" si="0"/>
        <v>1.0702546731436058</v>
      </c>
      <c r="D26" s="6">
        <f t="shared" si="1"/>
        <v>0.12362340535155261</v>
      </c>
      <c r="E26" s="4">
        <v>1.2460388282655599</v>
      </c>
      <c r="F26" s="4">
        <v>1.2581326525467</v>
      </c>
      <c r="G26" s="4">
        <v>0.93358221132434005</v>
      </c>
      <c r="H26" s="4">
        <v>0.96967325767355905</v>
      </c>
      <c r="I26" s="4">
        <v>1.08025232124274</v>
      </c>
      <c r="J26" s="4">
        <v>1.0138913905003299</v>
      </c>
      <c r="K26">
        <v>0.95499785324907405</v>
      </c>
      <c r="L26">
        <v>1.05975742970178</v>
      </c>
      <c r="M26">
        <v>0.98167731330265695</v>
      </c>
      <c r="N26">
        <v>1.2045434736293199</v>
      </c>
      <c r="P26" s="10">
        <v>640</v>
      </c>
      <c r="Q26" s="10">
        <v>480000</v>
      </c>
      <c r="R26" s="4">
        <f t="shared" si="3"/>
        <v>0.80269100485770439</v>
      </c>
      <c r="S26" s="4">
        <f t="shared" si="3"/>
        <v>9.2717554013664466E-2</v>
      </c>
      <c r="T26" s="4">
        <f t="shared" si="3"/>
        <v>0.93452912119916998</v>
      </c>
      <c r="U26" s="4">
        <f t="shared" si="3"/>
        <v>0.94359948941002503</v>
      </c>
      <c r="V26" s="4">
        <f t="shared" si="3"/>
        <v>0.70018665849325501</v>
      </c>
      <c r="W26" s="4">
        <f t="shared" si="3"/>
        <v>0.72725494325516937</v>
      </c>
      <c r="X26" s="4">
        <f t="shared" si="3"/>
        <v>0.81018924093205502</v>
      </c>
      <c r="Y26" s="4">
        <f t="shared" si="3"/>
        <v>0.76041854287524746</v>
      </c>
      <c r="Z26" s="4">
        <f t="shared" si="3"/>
        <v>0.71624838993680551</v>
      </c>
      <c r="AA26" s="4">
        <f t="shared" si="3"/>
        <v>0.79481807227633494</v>
      </c>
      <c r="AB26" s="4">
        <f t="shared" si="3"/>
        <v>0.73625798497699269</v>
      </c>
      <c r="AC26" s="4">
        <f t="shared" si="3"/>
        <v>0.90340760522198993</v>
      </c>
    </row>
    <row r="27" spans="1:29" ht="15.6" x14ac:dyDescent="0.3">
      <c r="A27" s="1" t="s">
        <v>53</v>
      </c>
      <c r="B27" s="5" t="s">
        <v>54</v>
      </c>
      <c r="C27" s="6">
        <f t="shared" si="0"/>
        <v>14.797010683553463</v>
      </c>
      <c r="D27" s="6">
        <f t="shared" si="1"/>
        <v>3.8861667117800556</v>
      </c>
      <c r="E27" s="4">
        <v>14.3419661854059</v>
      </c>
      <c r="F27" s="4">
        <v>11.7124403656365</v>
      </c>
      <c r="G27" s="4">
        <v>23.523015023299799</v>
      </c>
      <c r="H27" s="4">
        <v>13.975248606747099</v>
      </c>
      <c r="I27" s="4">
        <v>9.5921168442192606</v>
      </c>
      <c r="J27" s="4">
        <v>16.344361774312699</v>
      </c>
      <c r="K27">
        <v>12.854916422462299</v>
      </c>
      <c r="L27">
        <v>13.0352497705335</v>
      </c>
      <c r="M27">
        <v>14.2302715107583</v>
      </c>
      <c r="N27">
        <v>18.3605203321593</v>
      </c>
      <c r="P27" s="10">
        <v>2500</v>
      </c>
      <c r="Q27" s="10">
        <v>120000</v>
      </c>
      <c r="R27" s="4">
        <f t="shared" si="3"/>
        <v>0.71025651281056612</v>
      </c>
      <c r="S27" s="4">
        <f t="shared" si="3"/>
        <v>0.18653600216544269</v>
      </c>
      <c r="T27" s="4">
        <f t="shared" si="3"/>
        <v>0.68841437689948326</v>
      </c>
      <c r="U27" s="4">
        <f t="shared" si="3"/>
        <v>0.56219713755055201</v>
      </c>
      <c r="V27" s="4">
        <f t="shared" si="3"/>
        <v>1.1291047211183904</v>
      </c>
      <c r="W27" s="4">
        <f t="shared" si="3"/>
        <v>0.67081193312386078</v>
      </c>
      <c r="X27" s="4">
        <f t="shared" si="3"/>
        <v>0.46042160852252456</v>
      </c>
      <c r="Y27" s="4">
        <f t="shared" si="3"/>
        <v>0.78452936516700955</v>
      </c>
      <c r="Z27" s="4">
        <f t="shared" si="3"/>
        <v>0.61703598827819028</v>
      </c>
      <c r="AA27" s="4">
        <f t="shared" si="3"/>
        <v>0.62569198898560796</v>
      </c>
      <c r="AB27" s="4">
        <f t="shared" si="3"/>
        <v>0.68305303251639837</v>
      </c>
      <c r="AC27" s="4">
        <f t="shared" si="3"/>
        <v>0.88130497594364632</v>
      </c>
    </row>
    <row r="28" spans="1:29" ht="15.6" x14ac:dyDescent="0.3">
      <c r="A28" s="1" t="s">
        <v>55</v>
      </c>
      <c r="B28" s="5" t="s">
        <v>56</v>
      </c>
      <c r="C28" s="6">
        <f t="shared" si="0"/>
        <v>1.724224560542222</v>
      </c>
      <c r="D28" s="6">
        <f t="shared" si="1"/>
        <v>0.41281606103461793</v>
      </c>
      <c r="E28" s="4">
        <v>1.4788408409448499</v>
      </c>
      <c r="F28" s="4">
        <v>2.0484018643564901</v>
      </c>
      <c r="G28" s="4">
        <v>2.4722069257031398</v>
      </c>
      <c r="H28" s="4">
        <v>1.4435873776133401</v>
      </c>
      <c r="I28" s="4">
        <v>1.51704839539785</v>
      </c>
      <c r="J28" s="4">
        <v>2.0986819682559799</v>
      </c>
      <c r="K28">
        <v>1.63799205297456</v>
      </c>
      <c r="L28">
        <v>1.9969559577095199</v>
      </c>
      <c r="M28">
        <v>1.44794466536207</v>
      </c>
      <c r="N28">
        <v>1.1005855571044201</v>
      </c>
      <c r="P28" s="10">
        <v>1550</v>
      </c>
      <c r="Q28" s="10">
        <v>390000</v>
      </c>
      <c r="R28" s="4">
        <f t="shared" si="3"/>
        <v>0.43383714749126873</v>
      </c>
      <c r="S28" s="4">
        <f t="shared" si="3"/>
        <v>0.10386984761516194</v>
      </c>
      <c r="T28" s="4">
        <f t="shared" si="3"/>
        <v>0.37209543739902678</v>
      </c>
      <c r="U28" s="4">
        <f t="shared" si="3"/>
        <v>0.51540434006389113</v>
      </c>
      <c r="V28" s="4">
        <f t="shared" si="3"/>
        <v>0.62203916195111264</v>
      </c>
      <c r="W28" s="4">
        <f t="shared" si="3"/>
        <v>0.36322521114142109</v>
      </c>
      <c r="X28" s="4">
        <f t="shared" si="3"/>
        <v>0.38170895110010422</v>
      </c>
      <c r="Y28" s="4">
        <f t="shared" si="3"/>
        <v>0.52805546298053685</v>
      </c>
      <c r="Z28" s="4">
        <f t="shared" si="3"/>
        <v>0.41213993590972797</v>
      </c>
      <c r="AA28" s="4">
        <f t="shared" si="3"/>
        <v>0.50245988613336301</v>
      </c>
      <c r="AB28" s="4">
        <f t="shared" si="3"/>
        <v>0.36432156096206919</v>
      </c>
      <c r="AC28" s="4">
        <f t="shared" si="3"/>
        <v>0.27692152727143476</v>
      </c>
    </row>
    <row r="29" spans="1:29" ht="15.6" x14ac:dyDescent="0.3">
      <c r="A29" s="1" t="s">
        <v>57</v>
      </c>
      <c r="B29" s="5" t="s">
        <v>58</v>
      </c>
      <c r="C29" s="6">
        <f t="shared" si="0"/>
        <v>0.69344608390769491</v>
      </c>
      <c r="D29" s="6">
        <f t="shared" si="1"/>
        <v>0.22551861012848823</v>
      </c>
      <c r="E29" s="4">
        <v>0.85772666896582195</v>
      </c>
      <c r="F29" s="4">
        <v>1.1384995719123601</v>
      </c>
      <c r="G29" s="4">
        <v>0.74199569041039903</v>
      </c>
      <c r="H29" s="4">
        <v>0.467533644794069</v>
      </c>
      <c r="I29" s="4">
        <v>0.420546160105988</v>
      </c>
      <c r="J29" s="4">
        <v>0.60125807147308696</v>
      </c>
      <c r="K29">
        <v>0.71821427271571303</v>
      </c>
      <c r="L29">
        <v>0.428329589813228</v>
      </c>
      <c r="M29">
        <v>0.852134506419437</v>
      </c>
      <c r="N29">
        <v>0.70822266246684595</v>
      </c>
      <c r="P29" s="10">
        <v>9240</v>
      </c>
      <c r="Q29" s="11">
        <v>66000</v>
      </c>
      <c r="R29" s="4">
        <f t="shared" si="3"/>
        <v>4.9531863136263923E-3</v>
      </c>
      <c r="S29" s="4">
        <f t="shared" si="3"/>
        <v>1.6108472152034873E-3</v>
      </c>
      <c r="T29" s="4">
        <f t="shared" si="3"/>
        <v>6.1266190640415852E-3</v>
      </c>
      <c r="U29" s="4">
        <f t="shared" si="3"/>
        <v>8.1321397993740011E-3</v>
      </c>
      <c r="V29" s="4">
        <f t="shared" si="3"/>
        <v>5.2999692172171356E-3</v>
      </c>
      <c r="W29" s="4">
        <f t="shared" si="3"/>
        <v>3.3395260342433501E-3</v>
      </c>
      <c r="X29" s="4">
        <f t="shared" si="3"/>
        <v>3.0039011436142002E-3</v>
      </c>
      <c r="Y29" s="4">
        <f t="shared" si="3"/>
        <v>4.2947005105220494E-3</v>
      </c>
      <c r="Z29" s="4">
        <f t="shared" si="3"/>
        <v>5.130101947969379E-3</v>
      </c>
      <c r="AA29" s="4">
        <f t="shared" si="3"/>
        <v>3.0594970700944858E-3</v>
      </c>
      <c r="AB29" s="4">
        <f t="shared" si="3"/>
        <v>6.0866750458531214E-3</v>
      </c>
      <c r="AC29" s="4">
        <f t="shared" si="3"/>
        <v>5.0587333033346137E-3</v>
      </c>
    </row>
    <row r="31" spans="1:29" ht="15.6" x14ac:dyDescent="0.35">
      <c r="A31" s="4" t="s">
        <v>181</v>
      </c>
      <c r="B31" s="4">
        <f>C3/(400-B1)</f>
        <v>0.34657014330801011</v>
      </c>
      <c r="D31" s="4" t="s">
        <v>182</v>
      </c>
      <c r="E31" s="4">
        <f>C3/B31</f>
        <v>120.00000000000001</v>
      </c>
      <c r="Q31" s="4" t="s">
        <v>183</v>
      </c>
      <c r="R31" s="4">
        <f>SUM(R4:R29)</f>
        <v>10458.657476665874</v>
      </c>
      <c r="T31" s="4">
        <f t="shared" ref="T31:AC31" si="4">SUM(T4:T29)</f>
        <v>10458.657476665874</v>
      </c>
      <c r="U31" s="4">
        <f t="shared" si="4"/>
        <v>10458.657476665881</v>
      </c>
      <c r="V31" s="4">
        <f t="shared" si="4"/>
        <v>10458.657476665887</v>
      </c>
      <c r="W31" s="4">
        <f t="shared" si="4"/>
        <v>10458.65747666588</v>
      </c>
      <c r="X31" s="4">
        <f t="shared" si="4"/>
        <v>10458.657476665878</v>
      </c>
      <c r="Y31" s="4">
        <f t="shared" si="4"/>
        <v>10458.657476665881</v>
      </c>
      <c r="Z31" s="4">
        <f t="shared" si="4"/>
        <v>10458.657476665889</v>
      </c>
      <c r="AA31" s="4">
        <f t="shared" si="4"/>
        <v>10458.65747666587</v>
      </c>
      <c r="AB31" s="4">
        <f t="shared" si="4"/>
        <v>10458.657476665876</v>
      </c>
      <c r="AC31" s="4">
        <f t="shared" si="4"/>
        <v>10458.657476665872</v>
      </c>
    </row>
    <row r="33" spans="1:5" ht="15.6" x14ac:dyDescent="0.3">
      <c r="A33" s="4" t="s">
        <v>184</v>
      </c>
      <c r="B33" s="5" t="s">
        <v>185</v>
      </c>
      <c r="C33" t="s">
        <v>186</v>
      </c>
      <c r="D33" t="s">
        <v>187</v>
      </c>
      <c r="E33" t="s">
        <v>188</v>
      </c>
    </row>
    <row r="34" spans="1:5" ht="15.6" x14ac:dyDescent="0.3">
      <c r="A34" s="1" t="s">
        <v>15</v>
      </c>
      <c r="B34" s="4">
        <v>67.036307692307687</v>
      </c>
      <c r="C34" s="4">
        <v>767.27340002803965</v>
      </c>
      <c r="D34" s="4">
        <f t="shared" ref="D34:D57" si="5">C34-B34</f>
        <v>700.23709233573197</v>
      </c>
      <c r="E34" s="4">
        <f t="shared" ref="E34:E57" si="6">D34/B34*100</f>
        <v>1044.5639332490907</v>
      </c>
    </row>
    <row r="35" spans="1:5" ht="15.6" x14ac:dyDescent="0.3">
      <c r="A35" s="1" t="s">
        <v>22</v>
      </c>
      <c r="B35" s="4">
        <v>13.488444444444442</v>
      </c>
      <c r="C35" s="4">
        <v>105.09869900207049</v>
      </c>
      <c r="D35" s="4">
        <f t="shared" si="5"/>
        <v>91.61025455762605</v>
      </c>
      <c r="E35" s="4">
        <f t="shared" si="6"/>
        <v>679.17583035572397</v>
      </c>
    </row>
    <row r="36" spans="1:5" ht="15.6" x14ac:dyDescent="0.3">
      <c r="A36" s="1" t="s">
        <v>25</v>
      </c>
      <c r="B36" s="4">
        <v>86.364971707317096</v>
      </c>
      <c r="C36" s="4">
        <v>422.04078609656045</v>
      </c>
      <c r="D36" s="4">
        <f t="shared" si="5"/>
        <v>335.67581438924333</v>
      </c>
      <c r="E36" s="4">
        <f t="shared" si="6"/>
        <v>388.6712491805331</v>
      </c>
    </row>
    <row r="37" spans="1:5" ht="15.6" x14ac:dyDescent="0.3">
      <c r="A37" s="1" t="s">
        <v>49</v>
      </c>
      <c r="B37" s="4">
        <v>0.56847799999999993</v>
      </c>
      <c r="C37" s="4">
        <v>1.8747896461831448</v>
      </c>
      <c r="D37" s="4">
        <f t="shared" si="5"/>
        <v>1.3063116461831448</v>
      </c>
      <c r="E37" s="4">
        <f t="shared" si="6"/>
        <v>229.79106424226532</v>
      </c>
    </row>
    <row r="38" spans="1:5" ht="15.6" x14ac:dyDescent="0.3">
      <c r="A38" s="1" t="s">
        <v>55</v>
      </c>
      <c r="B38" s="4">
        <v>0.156</v>
      </c>
      <c r="C38" s="4">
        <v>0.44374988873145887</v>
      </c>
      <c r="D38" s="4">
        <f t="shared" si="5"/>
        <v>0.2877498887314589</v>
      </c>
      <c r="E38" s="4">
        <f t="shared" si="6"/>
        <v>184.45505687914033</v>
      </c>
    </row>
    <row r="39" spans="1:5" ht="15.6" x14ac:dyDescent="0.3">
      <c r="A39" s="1" t="s">
        <v>189</v>
      </c>
      <c r="B39" s="4">
        <v>269.73381818181815</v>
      </c>
      <c r="C39" s="4">
        <v>588.00759045191376</v>
      </c>
      <c r="D39" s="4">
        <f t="shared" si="5"/>
        <v>318.27377227009561</v>
      </c>
      <c r="E39" s="4">
        <f t="shared" si="6"/>
        <v>117.99550179338594</v>
      </c>
    </row>
    <row r="40" spans="1:5" ht="15.6" x14ac:dyDescent="0.3">
      <c r="A40" s="1" t="s">
        <v>45</v>
      </c>
      <c r="B40" s="4">
        <v>4.2999384615384617</v>
      </c>
      <c r="C40" s="4">
        <v>8.6918900161751829</v>
      </c>
      <c r="D40" s="4">
        <f t="shared" si="5"/>
        <v>4.3919515546367212</v>
      </c>
      <c r="E40" s="4">
        <f t="shared" si="6"/>
        <v>102.13986999863572</v>
      </c>
    </row>
    <row r="41" spans="1:5" ht="15.6" x14ac:dyDescent="0.3">
      <c r="A41" s="1" t="s">
        <v>190</v>
      </c>
      <c r="B41" s="4">
        <v>369.71408695652173</v>
      </c>
      <c r="C41" s="4">
        <v>637.44733579265153</v>
      </c>
      <c r="D41" s="4">
        <f t="shared" si="5"/>
        <v>267.7332488361298</v>
      </c>
      <c r="E41" s="4">
        <f t="shared" si="6"/>
        <v>72.416296344049002</v>
      </c>
    </row>
    <row r="42" spans="1:5" ht="15.6" x14ac:dyDescent="0.3">
      <c r="A42" s="5" t="s">
        <v>9</v>
      </c>
      <c r="B42" s="4">
        <v>4851</v>
      </c>
      <c r="C42" s="4">
        <v>6978.0406162987556</v>
      </c>
      <c r="D42" s="4">
        <f t="shared" si="5"/>
        <v>2127.0406162987556</v>
      </c>
      <c r="E42" s="4">
        <f t="shared" si="6"/>
        <v>43.847466837739759</v>
      </c>
    </row>
    <row r="43" spans="1:5" ht="15.6" x14ac:dyDescent="0.3">
      <c r="A43" s="5" t="s">
        <v>11</v>
      </c>
      <c r="B43" s="4">
        <v>128.26146666666665</v>
      </c>
      <c r="C43" s="4">
        <v>143.47138434243752</v>
      </c>
      <c r="D43" s="4">
        <f t="shared" si="5"/>
        <v>15.209917675770868</v>
      </c>
      <c r="E43" s="4">
        <f t="shared" si="6"/>
        <v>11.858524677017209</v>
      </c>
    </row>
    <row r="44" spans="1:5" ht="15.6" x14ac:dyDescent="0.3">
      <c r="A44" s="1" t="s">
        <v>39</v>
      </c>
      <c r="B44" s="4">
        <v>20.572353591160219</v>
      </c>
      <c r="C44" s="4">
        <v>20.215987797717592</v>
      </c>
      <c r="D44" s="4">
        <f t="shared" si="5"/>
        <v>-0.35636579344262742</v>
      </c>
      <c r="E44" s="4">
        <f t="shared" si="6"/>
        <v>-1.7322558250979849</v>
      </c>
    </row>
    <row r="45" spans="1:5" ht="15.6" x14ac:dyDescent="0.3">
      <c r="A45" s="1" t="s">
        <v>47</v>
      </c>
      <c r="B45" s="4">
        <v>17.314909090909087</v>
      </c>
      <c r="C45" s="4">
        <v>16.519715351396364</v>
      </c>
      <c r="D45" s="4">
        <f t="shared" si="5"/>
        <v>-0.79519373951272243</v>
      </c>
      <c r="E45" s="4">
        <f t="shared" si="6"/>
        <v>-4.5925377681031314</v>
      </c>
    </row>
    <row r="46" spans="1:5" ht="15.6" x14ac:dyDescent="0.3">
      <c r="A46" s="1" t="s">
        <v>27</v>
      </c>
      <c r="B46" s="4">
        <v>3.8201538461538456</v>
      </c>
      <c r="C46" s="4">
        <v>3.0820040949986409</v>
      </c>
      <c r="D46" s="4">
        <f t="shared" si="5"/>
        <v>-0.73814975115520465</v>
      </c>
      <c r="E46" s="4">
        <f t="shared" si="6"/>
        <v>-19.322513722801464</v>
      </c>
    </row>
    <row r="47" spans="1:5" ht="15.6" x14ac:dyDescent="0.3">
      <c r="A47" s="5" t="s">
        <v>191</v>
      </c>
      <c r="B47" s="4">
        <v>742.58639999999991</v>
      </c>
      <c r="C47" s="4">
        <v>472.48470401475242</v>
      </c>
      <c r="D47" s="4">
        <f t="shared" si="5"/>
        <v>-270.10169598524749</v>
      </c>
      <c r="E47" s="4">
        <f t="shared" si="6"/>
        <v>-36.373100286410782</v>
      </c>
    </row>
    <row r="48" spans="1:5" ht="15.6" x14ac:dyDescent="0.3">
      <c r="A48" s="1" t="s">
        <v>53</v>
      </c>
      <c r="B48" s="4">
        <v>0.99100800000000011</v>
      </c>
      <c r="C48" s="4">
        <v>0.62530575722501747</v>
      </c>
      <c r="D48" s="4">
        <f t="shared" si="5"/>
        <v>-0.36570224277498264</v>
      </c>
      <c r="E48" s="4">
        <f t="shared" si="6"/>
        <v>-36.902047488514988</v>
      </c>
    </row>
    <row r="49" spans="1:5" ht="15.6" x14ac:dyDescent="0.3">
      <c r="A49" s="1" t="s">
        <v>33</v>
      </c>
      <c r="B49" s="4">
        <v>49.966358000000007</v>
      </c>
      <c r="C49" s="4">
        <v>30.591373177157934</v>
      </c>
      <c r="D49" s="4">
        <f t="shared" si="5"/>
        <v>-19.374984822842073</v>
      </c>
      <c r="E49" s="4">
        <f t="shared" si="6"/>
        <v>-38.776059729712678</v>
      </c>
    </row>
    <row r="50" spans="1:5" ht="15.6" x14ac:dyDescent="0.3">
      <c r="A50" s="1" t="s">
        <v>51</v>
      </c>
      <c r="B50" s="4">
        <v>1.5531000000000001</v>
      </c>
      <c r="C50" s="4">
        <v>0.93906430530459728</v>
      </c>
      <c r="D50" s="4">
        <f t="shared" si="5"/>
        <v>-0.61403569469540287</v>
      </c>
      <c r="E50" s="4">
        <f t="shared" si="6"/>
        <v>-39.536133841697428</v>
      </c>
    </row>
    <row r="51" spans="1:5" ht="15.6" x14ac:dyDescent="0.3">
      <c r="A51" s="1" t="s">
        <v>192</v>
      </c>
      <c r="B51" s="4">
        <v>37.182974828375286</v>
      </c>
      <c r="C51" s="4">
        <v>17.002296461185537</v>
      </c>
      <c r="D51" s="4">
        <f t="shared" si="5"/>
        <v>-20.180678367189749</v>
      </c>
      <c r="E51" s="4">
        <f t="shared" si="6"/>
        <v>-54.273974743380002</v>
      </c>
    </row>
    <row r="52" spans="1:5" ht="15.6" x14ac:dyDescent="0.3">
      <c r="A52" s="1" t="s">
        <v>41</v>
      </c>
      <c r="B52" s="4">
        <v>170.23133333333334</v>
      </c>
      <c r="C52" s="4">
        <v>54.108323350089499</v>
      </c>
      <c r="D52" s="4">
        <f t="shared" si="5"/>
        <v>-116.12300998324383</v>
      </c>
      <c r="E52" s="4">
        <f t="shared" si="6"/>
        <v>-68.214827264414993</v>
      </c>
    </row>
    <row r="53" spans="1:5" ht="15.6" x14ac:dyDescent="0.3">
      <c r="A53" s="1" t="s">
        <v>57</v>
      </c>
      <c r="B53" s="4">
        <v>2.6837142857142858E-2</v>
      </c>
      <c r="C53" s="4">
        <v>7.1293794317077936E-3</v>
      </c>
      <c r="D53" s="4">
        <f t="shared" si="5"/>
        <v>-1.9707763425435065E-2</v>
      </c>
      <c r="E53" s="4">
        <f t="shared" si="6"/>
        <v>-73.434655582905066</v>
      </c>
    </row>
    <row r="54" spans="1:5" ht="15.6" x14ac:dyDescent="0.3">
      <c r="A54" s="1" t="s">
        <v>37</v>
      </c>
      <c r="B54" s="4">
        <v>133.13956701030929</v>
      </c>
      <c r="C54" s="4">
        <v>32.588342011410028</v>
      </c>
      <c r="D54" s="4">
        <f t="shared" si="5"/>
        <v>-100.55122499889927</v>
      </c>
      <c r="E54" s="4">
        <f t="shared" si="6"/>
        <v>-75.523172605115477</v>
      </c>
    </row>
    <row r="55" spans="1:5" ht="15.6" x14ac:dyDescent="0.3">
      <c r="A55" s="1" t="s">
        <v>29</v>
      </c>
      <c r="B55" s="4">
        <v>279.86111111111114</v>
      </c>
      <c r="C55" s="4">
        <v>28.30130159882804</v>
      </c>
      <c r="D55" s="4">
        <f t="shared" si="5"/>
        <v>-251.5598095122831</v>
      </c>
      <c r="E55" s="4">
        <f t="shared" si="6"/>
        <v>-89.88737610364457</v>
      </c>
    </row>
    <row r="56" spans="1:5" ht="15.6" x14ac:dyDescent="0.3">
      <c r="A56" s="1" t="s">
        <v>193</v>
      </c>
      <c r="B56" s="4">
        <v>1392.0239999999999</v>
      </c>
      <c r="C56" s="4">
        <v>109.58306820639172</v>
      </c>
      <c r="D56" s="4">
        <f t="shared" si="5"/>
        <v>-1282.4409317936081</v>
      </c>
      <c r="E56" s="4">
        <f t="shared" si="6"/>
        <v>-92.127788873870585</v>
      </c>
    </row>
    <row r="57" spans="1:5" ht="15.6" x14ac:dyDescent="0.3">
      <c r="A57" s="1" t="s">
        <v>31</v>
      </c>
      <c r="B57" s="4">
        <v>667.81643835616433</v>
      </c>
      <c r="C57" s="4">
        <v>20.218619596470173</v>
      </c>
      <c r="D57" s="4">
        <f t="shared" si="5"/>
        <v>-647.59781875969418</v>
      </c>
      <c r="E57" s="4">
        <f t="shared" si="6"/>
        <v>-96.972428584381902</v>
      </c>
    </row>
  </sheetData>
  <autoFilter ref="A33:E57" xr:uid="{2818DCE1-50FE-401E-92EC-74F76E9B6671}">
    <sortState xmlns:xlrd2="http://schemas.microsoft.com/office/spreadsheetml/2017/richdata2" ref="A34:E57">
      <sortCondition descending="1" ref="E33:E57"/>
    </sortState>
  </autoFilter>
  <mergeCells count="2">
    <mergeCell ref="C1:N1"/>
    <mergeCell ref="R1:AC1"/>
  </mergeCells>
  <conditionalFormatting sqref="E34:E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417E-1400-406B-9BA4-13B19C29D9F8}">
  <dimension ref="A1:AC31"/>
  <sheetViews>
    <sheetView tabSelected="1" zoomScale="80" zoomScaleNormal="80" workbookViewId="0">
      <selection activeCell="A20" sqref="A20"/>
    </sheetView>
  </sheetViews>
  <sheetFormatPr defaultColWidth="9.109375" defaultRowHeight="14.4" x14ac:dyDescent="0.3"/>
  <cols>
    <col min="1" max="1" width="52.5546875" style="4" customWidth="1"/>
    <col min="2" max="18" width="9.109375" style="4"/>
    <col min="19" max="19" width="8.6640625" style="4" customWidth="1"/>
    <col min="20" max="16384" width="9.109375" style="4"/>
  </cols>
  <sheetData>
    <row r="1" spans="1:29" x14ac:dyDescent="0.3">
      <c r="A1" s="4" t="s">
        <v>176</v>
      </c>
      <c r="B1" s="4">
        <v>300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5"/>
      <c r="B3" s="5" t="s">
        <v>8</v>
      </c>
      <c r="C3" s="6">
        <f>AVERAGE(E3:N3)</f>
        <v>42.773700040527466</v>
      </c>
      <c r="D3" s="6">
        <f>STDEV(E3:N3)</f>
        <v>5.3260443366271802E-2</v>
      </c>
      <c r="E3" s="4">
        <v>42.757684680397197</v>
      </c>
      <c r="F3" s="4">
        <v>42.757258410049097</v>
      </c>
      <c r="G3" s="4">
        <v>42.756644898759497</v>
      </c>
      <c r="H3" s="4">
        <v>42.758140160684597</v>
      </c>
      <c r="I3" s="4">
        <v>42.7584257371268</v>
      </c>
      <c r="J3" s="4">
        <v>42.754967224791699</v>
      </c>
      <c r="K3">
        <v>42.7541211087836</v>
      </c>
      <c r="L3">
        <v>42.757824727675199</v>
      </c>
      <c r="M3">
        <v>42.756702058341197</v>
      </c>
      <c r="N3" s="4">
        <v>42.925231398665801</v>
      </c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185.51217746692481</v>
      </c>
      <c r="D4" s="6">
        <f t="shared" ref="D4:D29" si="1">STDEV(E4:N4)</f>
        <v>0.25505352957101662</v>
      </c>
      <c r="E4" s="4">
        <v>185.569376999768</v>
      </c>
      <c r="F4" s="4">
        <v>185.480092689701</v>
      </c>
      <c r="G4" s="4">
        <v>185.13849646521101</v>
      </c>
      <c r="H4" s="4">
        <v>185.60628333155</v>
      </c>
      <c r="I4" s="4">
        <v>185.32258515033701</v>
      </c>
      <c r="J4" s="4">
        <v>185.523311911408</v>
      </c>
      <c r="K4">
        <v>185.39341341218901</v>
      </c>
      <c r="L4">
        <v>185.50133018425601</v>
      </c>
      <c r="M4">
        <v>185.45865535610699</v>
      </c>
      <c r="N4" s="4">
        <v>186.12822916872099</v>
      </c>
      <c r="P4" s="8">
        <v>16</v>
      </c>
      <c r="Q4" s="8">
        <v>588000</v>
      </c>
      <c r="R4" s="4">
        <f>C4/$P4*$Q4/1000</f>
        <v>6817.5725219094866</v>
      </c>
      <c r="S4" s="4">
        <f t="shared" ref="S4:AC19" si="2">D4/$P4*$Q4/1000</f>
        <v>9.3732172117348593</v>
      </c>
      <c r="T4" s="4">
        <f t="shared" si="2"/>
        <v>6819.6746047414736</v>
      </c>
      <c r="U4" s="4">
        <f t="shared" si="2"/>
        <v>6816.3934063465122</v>
      </c>
      <c r="V4" s="4">
        <f t="shared" ref="V4" si="3">G4/$P4*$Q4/1000</f>
        <v>6803.8397450965049</v>
      </c>
      <c r="W4" s="4">
        <f t="shared" ref="W4" si="4">H4/$P4*$Q4/1000</f>
        <v>6821.0309124344622</v>
      </c>
      <c r="X4" s="4">
        <f t="shared" si="2"/>
        <v>6810.6050042748848</v>
      </c>
      <c r="Y4" s="4">
        <f t="shared" si="2"/>
        <v>6817.9817127442448</v>
      </c>
      <c r="Z4" s="4">
        <f t="shared" si="2"/>
        <v>6813.2079428979459</v>
      </c>
      <c r="AA4" s="4">
        <f t="shared" si="2"/>
        <v>6817.1738842714085</v>
      </c>
      <c r="AB4" s="4">
        <f t="shared" si="2"/>
        <v>6815.6055843369322</v>
      </c>
      <c r="AC4" s="4">
        <f t="shared" si="2"/>
        <v>6840.2124219504967</v>
      </c>
    </row>
    <row r="5" spans="1:29" ht="15.6" x14ac:dyDescent="0.3">
      <c r="A5" s="5" t="s">
        <v>11</v>
      </c>
      <c r="B5" s="5" t="s">
        <v>12</v>
      </c>
      <c r="C5" s="6">
        <f t="shared" si="0"/>
        <v>1844.3102218421002</v>
      </c>
      <c r="D5" s="6">
        <f t="shared" si="1"/>
        <v>241.43423432413397</v>
      </c>
      <c r="E5" s="4">
        <v>1852.7516141486799</v>
      </c>
      <c r="F5" s="4">
        <v>1775.9587656347801</v>
      </c>
      <c r="G5" s="4">
        <v>1706.69793935858</v>
      </c>
      <c r="H5" s="4">
        <v>1788.52841664376</v>
      </c>
      <c r="I5" s="4">
        <v>1762.4036935294801</v>
      </c>
      <c r="J5" s="4">
        <v>1698.3145264540001</v>
      </c>
      <c r="K5">
        <v>1890.9315168676801</v>
      </c>
      <c r="L5">
        <v>1716.69616026019</v>
      </c>
      <c r="M5">
        <v>1742.45664750529</v>
      </c>
      <c r="N5" s="4">
        <v>2508.3629380185598</v>
      </c>
      <c r="P5" s="9">
        <v>540</v>
      </c>
      <c r="Q5" s="9">
        <v>45000</v>
      </c>
      <c r="R5" s="4">
        <f t="shared" ref="R5:AC29" si="5">C5/$P5*$Q5/1000</f>
        <v>153.69251848684166</v>
      </c>
      <c r="S5" s="4">
        <f t="shared" si="2"/>
        <v>20.11951952701116</v>
      </c>
      <c r="T5" s="4">
        <f t="shared" si="2"/>
        <v>154.39596784572333</v>
      </c>
      <c r="U5" s="4">
        <f t="shared" ref="U5:U29" si="6">F5/$P5*$Q5/1000</f>
        <v>147.99656380289835</v>
      </c>
      <c r="V5" s="4">
        <f t="shared" ref="V5:V29" si="7">G5/$P5*$Q5/1000</f>
        <v>142.22482827988168</v>
      </c>
      <c r="W5" s="4">
        <f t="shared" ref="W5:W29" si="8">H5/$P5*$Q5/1000</f>
        <v>149.04403472031336</v>
      </c>
      <c r="X5" s="4">
        <f t="shared" si="2"/>
        <v>146.86697446079</v>
      </c>
      <c r="Y5" s="4">
        <f t="shared" si="2"/>
        <v>141.52621053783335</v>
      </c>
      <c r="Z5" s="4">
        <f t="shared" si="2"/>
        <v>157.57762640564002</v>
      </c>
      <c r="AA5" s="4">
        <f t="shared" si="2"/>
        <v>143.05801335501585</v>
      </c>
      <c r="AB5" s="4">
        <f t="shared" si="2"/>
        <v>145.20472062544084</v>
      </c>
      <c r="AC5" s="4">
        <f t="shared" si="2"/>
        <v>209.03024483487999</v>
      </c>
    </row>
    <row r="6" spans="1:29" ht="15.6" x14ac:dyDescent="0.3">
      <c r="A6" s="5" t="s">
        <v>13</v>
      </c>
      <c r="B6" s="5" t="s">
        <v>14</v>
      </c>
      <c r="C6" s="6">
        <f t="shared" si="0"/>
        <v>129.64537682615887</v>
      </c>
      <c r="D6" s="6">
        <f t="shared" si="1"/>
        <v>1.4199075659405358</v>
      </c>
      <c r="E6" s="4">
        <v>128.99310099999499</v>
      </c>
      <c r="F6" s="4">
        <v>129.61597166611901</v>
      </c>
      <c r="G6" s="4">
        <v>127.923793263829</v>
      </c>
      <c r="H6" s="4">
        <v>128.51139404623399</v>
      </c>
      <c r="I6" s="4">
        <v>129.368234958626</v>
      </c>
      <c r="J6" s="4">
        <v>131.41473203067099</v>
      </c>
      <c r="K6">
        <v>131.60884945481101</v>
      </c>
      <c r="L6">
        <v>129.01944790110599</v>
      </c>
      <c r="M6">
        <v>128.30141268294599</v>
      </c>
      <c r="N6" s="4">
        <v>131.696831257252</v>
      </c>
      <c r="P6" s="9">
        <v>50</v>
      </c>
      <c r="Q6" s="9">
        <v>180000</v>
      </c>
      <c r="R6" s="4">
        <f t="shared" si="5"/>
        <v>466.72335657417193</v>
      </c>
      <c r="S6" s="4">
        <f t="shared" si="2"/>
        <v>5.1116672373859293</v>
      </c>
      <c r="T6" s="4">
        <f t="shared" si="2"/>
        <v>464.37516359998199</v>
      </c>
      <c r="U6" s="4">
        <f t="shared" si="6"/>
        <v>466.6174979980284</v>
      </c>
      <c r="V6" s="4">
        <f t="shared" si="7"/>
        <v>460.52565574978439</v>
      </c>
      <c r="W6" s="4">
        <f t="shared" si="8"/>
        <v>462.64101856644237</v>
      </c>
      <c r="X6" s="4">
        <f t="shared" si="2"/>
        <v>465.72564585105357</v>
      </c>
      <c r="Y6" s="4">
        <f t="shared" si="2"/>
        <v>473.09303531041559</v>
      </c>
      <c r="Z6" s="4">
        <f t="shared" si="2"/>
        <v>473.79185803731968</v>
      </c>
      <c r="AA6" s="4">
        <f t="shared" si="2"/>
        <v>464.4700124439816</v>
      </c>
      <c r="AB6" s="4">
        <f t="shared" si="2"/>
        <v>461.88508565860553</v>
      </c>
      <c r="AC6" s="4">
        <f t="shared" si="2"/>
        <v>474.1085925261072</v>
      </c>
    </row>
    <row r="7" spans="1:29" ht="15.6" x14ac:dyDescent="0.3">
      <c r="A7" s="1" t="s">
        <v>15</v>
      </c>
      <c r="B7" s="5" t="s">
        <v>16</v>
      </c>
      <c r="C7" s="6">
        <f t="shared" si="0"/>
        <v>809.87748396087591</v>
      </c>
      <c r="D7" s="6">
        <f t="shared" si="1"/>
        <v>86.268496706059835</v>
      </c>
      <c r="E7" s="4">
        <v>775.93609867218504</v>
      </c>
      <c r="F7" s="4">
        <v>788.93471259832097</v>
      </c>
      <c r="G7" s="4">
        <v>790.66992839146303</v>
      </c>
      <c r="H7" s="4">
        <v>786.17136678659597</v>
      </c>
      <c r="I7" s="4">
        <v>784.19391379138494</v>
      </c>
      <c r="J7" s="4">
        <v>802.51354087297204</v>
      </c>
      <c r="K7">
        <v>756.29744768506896</v>
      </c>
      <c r="L7">
        <v>784.27676824978801</v>
      </c>
      <c r="M7">
        <v>776.75439617489099</v>
      </c>
      <c r="N7" s="4">
        <v>1053.02666638609</v>
      </c>
      <c r="P7" s="10">
        <v>65</v>
      </c>
      <c r="Q7" s="10">
        <v>70000</v>
      </c>
      <c r="R7" s="4">
        <f t="shared" si="5"/>
        <v>872.1757519578664</v>
      </c>
      <c r="S7" s="4">
        <f t="shared" si="2"/>
        <v>92.904534914218289</v>
      </c>
      <c r="T7" s="4">
        <f t="shared" si="2"/>
        <v>835.62349087773771</v>
      </c>
      <c r="U7" s="4">
        <f t="shared" si="6"/>
        <v>849.62199818280715</v>
      </c>
      <c r="V7" s="4">
        <f t="shared" si="7"/>
        <v>851.49069211388337</v>
      </c>
      <c r="W7" s="4">
        <f t="shared" si="8"/>
        <v>846.64608730864188</v>
      </c>
      <c r="X7" s="4">
        <f t="shared" si="2"/>
        <v>844.51652254456837</v>
      </c>
      <c r="Y7" s="4">
        <f t="shared" si="2"/>
        <v>864.2453517093544</v>
      </c>
      <c r="Z7" s="4">
        <f t="shared" si="2"/>
        <v>814.47417443007419</v>
      </c>
      <c r="AA7" s="4">
        <f t="shared" si="2"/>
        <v>844.60575042284859</v>
      </c>
      <c r="AB7" s="4">
        <f t="shared" si="2"/>
        <v>836.50473434219032</v>
      </c>
      <c r="AC7" s="4">
        <f t="shared" si="2"/>
        <v>1134.0287176465586</v>
      </c>
    </row>
    <row r="8" spans="1:29" ht="15.6" x14ac:dyDescent="0.3">
      <c r="A8" s="1" t="s">
        <v>17</v>
      </c>
      <c r="B8" s="5" t="s">
        <v>18</v>
      </c>
      <c r="C8" s="6">
        <f t="shared" si="0"/>
        <v>88.877315226781093</v>
      </c>
      <c r="D8" s="6">
        <f t="shared" si="1"/>
        <v>7.6938533308484942</v>
      </c>
      <c r="E8" s="4">
        <v>87.027242139362798</v>
      </c>
      <c r="F8" s="4">
        <v>86.708391075807796</v>
      </c>
      <c r="G8" s="4">
        <v>85.934326404846402</v>
      </c>
      <c r="H8" s="4">
        <v>87.929156663162303</v>
      </c>
      <c r="I8" s="4">
        <v>85.478337141027197</v>
      </c>
      <c r="J8" s="4">
        <v>84.862835164740503</v>
      </c>
      <c r="K8">
        <v>87.120707258616093</v>
      </c>
      <c r="L8">
        <v>87.107508404626103</v>
      </c>
      <c r="M8">
        <v>85.983179345178797</v>
      </c>
      <c r="N8" s="4">
        <v>110.62146867044299</v>
      </c>
      <c r="P8" s="10">
        <v>22</v>
      </c>
      <c r="Q8" s="10">
        <v>160000</v>
      </c>
      <c r="R8" s="4">
        <f t="shared" si="5"/>
        <v>646.38047437658986</v>
      </c>
      <c r="S8" s="4">
        <f t="shared" si="2"/>
        <v>55.955296951625407</v>
      </c>
      <c r="T8" s="4">
        <f t="shared" si="2"/>
        <v>632.92539737718403</v>
      </c>
      <c r="U8" s="4">
        <f t="shared" si="6"/>
        <v>630.60648055132947</v>
      </c>
      <c r="V8" s="4">
        <f t="shared" si="7"/>
        <v>624.97691930797384</v>
      </c>
      <c r="W8" s="4">
        <f t="shared" si="8"/>
        <v>639.48477573208959</v>
      </c>
      <c r="X8" s="4">
        <f t="shared" si="2"/>
        <v>621.66063375292504</v>
      </c>
      <c r="Y8" s="4">
        <f t="shared" si="2"/>
        <v>617.18425574356729</v>
      </c>
      <c r="Z8" s="4">
        <f t="shared" si="2"/>
        <v>633.60514369902603</v>
      </c>
      <c r="AA8" s="4">
        <f t="shared" si="2"/>
        <v>633.50915203364434</v>
      </c>
      <c r="AB8" s="4">
        <f t="shared" si="2"/>
        <v>625.33221341948206</v>
      </c>
      <c r="AC8" s="4">
        <f t="shared" si="2"/>
        <v>804.51977214867622</v>
      </c>
    </row>
    <row r="9" spans="1:29" ht="15.6" x14ac:dyDescent="0.3">
      <c r="A9" s="1" t="s">
        <v>19</v>
      </c>
      <c r="B9" s="5" t="s">
        <v>20</v>
      </c>
      <c r="C9" s="6">
        <f t="shared" si="0"/>
        <v>307.16431523941543</v>
      </c>
      <c r="D9" s="6">
        <f t="shared" si="1"/>
        <v>31.362361247437963</v>
      </c>
      <c r="E9" s="4">
        <v>289.348301689648</v>
      </c>
      <c r="F9" s="4">
        <v>292.71549630649002</v>
      </c>
      <c r="G9" s="4">
        <v>302.99141920143398</v>
      </c>
      <c r="H9" s="4">
        <v>289.746452070467</v>
      </c>
      <c r="I9" s="4">
        <v>302.42060362815198</v>
      </c>
      <c r="J9" s="4">
        <v>295.105032246181</v>
      </c>
      <c r="K9">
        <v>297.43048728447798</v>
      </c>
      <c r="L9">
        <v>300.50138929585802</v>
      </c>
      <c r="M9">
        <v>306.48215397389902</v>
      </c>
      <c r="N9" s="4">
        <v>394.90181669754702</v>
      </c>
      <c r="P9" s="10">
        <v>69</v>
      </c>
      <c r="Q9" s="10">
        <v>160000</v>
      </c>
      <c r="R9" s="4">
        <f t="shared" si="5"/>
        <v>712.26507881603573</v>
      </c>
      <c r="S9" s="4">
        <f t="shared" si="2"/>
        <v>72.724315936088033</v>
      </c>
      <c r="T9" s="4">
        <f t="shared" si="2"/>
        <v>670.95258362816924</v>
      </c>
      <c r="U9" s="4">
        <f t="shared" si="6"/>
        <v>678.76057114548416</v>
      </c>
      <c r="V9" s="4">
        <f t="shared" si="7"/>
        <v>702.58879814825275</v>
      </c>
      <c r="W9" s="4">
        <f t="shared" si="8"/>
        <v>671.87583088803945</v>
      </c>
      <c r="X9" s="4">
        <f t="shared" si="2"/>
        <v>701.26516783339605</v>
      </c>
      <c r="Y9" s="4">
        <f t="shared" si="2"/>
        <v>684.30152404911541</v>
      </c>
      <c r="Z9" s="4">
        <f t="shared" si="2"/>
        <v>689.6938835582099</v>
      </c>
      <c r="AA9" s="4">
        <f t="shared" si="2"/>
        <v>696.81481575851137</v>
      </c>
      <c r="AB9" s="4">
        <f t="shared" si="2"/>
        <v>710.68325559164987</v>
      </c>
      <c r="AC9" s="4">
        <f t="shared" si="2"/>
        <v>915.71435755952939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>
        <v>0</v>
      </c>
      <c r="L10">
        <v>0</v>
      </c>
      <c r="M10">
        <v>0</v>
      </c>
      <c r="N10" s="4">
        <v>0</v>
      </c>
      <c r="P10" s="10">
        <v>65</v>
      </c>
      <c r="Q10" s="10">
        <v>70000</v>
      </c>
      <c r="R10" s="4">
        <f t="shared" si="5"/>
        <v>0</v>
      </c>
      <c r="S10" s="4">
        <f t="shared" si="2"/>
        <v>0</v>
      </c>
      <c r="T10" s="4">
        <f t="shared" si="2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147.56284259395332</v>
      </c>
      <c r="D11" s="6">
        <f t="shared" si="1"/>
        <v>17.909114035532006</v>
      </c>
      <c r="E11" s="4">
        <v>138.49158335684899</v>
      </c>
      <c r="F11" s="4">
        <v>134.85453717473499</v>
      </c>
      <c r="G11" s="4">
        <v>161.613059868704</v>
      </c>
      <c r="H11" s="4">
        <v>146.15031793244</v>
      </c>
      <c r="I11" s="4">
        <v>143.96116745077899</v>
      </c>
      <c r="J11" s="4">
        <v>138.783810714548</v>
      </c>
      <c r="K11">
        <v>126.27662398955199</v>
      </c>
      <c r="L11">
        <v>144.45627220259999</v>
      </c>
      <c r="M11">
        <v>150.06903732776701</v>
      </c>
      <c r="N11" s="4">
        <v>190.97201592155901</v>
      </c>
      <c r="P11" s="10">
        <v>81</v>
      </c>
      <c r="Q11" s="10">
        <v>66000</v>
      </c>
      <c r="R11" s="4">
        <f t="shared" si="5"/>
        <v>120.23639026173974</v>
      </c>
      <c r="S11" s="4">
        <f t="shared" si="2"/>
        <v>14.592611436359412</v>
      </c>
      <c r="T11" s="4">
        <f t="shared" si="2"/>
        <v>112.84499384632139</v>
      </c>
      <c r="U11" s="4">
        <f t="shared" si="6"/>
        <v>109.88147473496925</v>
      </c>
      <c r="V11" s="4">
        <f t="shared" si="7"/>
        <v>131.68471544857363</v>
      </c>
      <c r="W11" s="4">
        <f t="shared" si="8"/>
        <v>119.08544424124742</v>
      </c>
      <c r="X11" s="4">
        <f t="shared" si="2"/>
        <v>117.30169199693103</v>
      </c>
      <c r="Y11" s="4">
        <f t="shared" si="2"/>
        <v>113.08310502666873</v>
      </c>
      <c r="Z11" s="4">
        <f t="shared" si="2"/>
        <v>102.89206399148681</v>
      </c>
      <c r="AA11" s="4">
        <f t="shared" si="2"/>
        <v>117.7051106836</v>
      </c>
      <c r="AB11" s="4">
        <f t="shared" si="2"/>
        <v>122.278474859662</v>
      </c>
      <c r="AC11" s="4">
        <f t="shared" si="2"/>
        <v>155.60682778793696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>
        <v>0</v>
      </c>
      <c r="L12">
        <v>0</v>
      </c>
      <c r="M12">
        <v>0</v>
      </c>
      <c r="N12" s="4">
        <v>0</v>
      </c>
      <c r="P12" s="10">
        <v>69</v>
      </c>
      <c r="Q12" s="10">
        <v>160000</v>
      </c>
      <c r="R12" s="4">
        <f t="shared" si="5"/>
        <v>0</v>
      </c>
      <c r="S12" s="4">
        <f t="shared" si="2"/>
        <v>0</v>
      </c>
      <c r="T12" s="4">
        <f t="shared" si="2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2865.0940927626152</v>
      </c>
      <c r="D13" s="6">
        <f t="shared" si="1"/>
        <v>402.84853186478483</v>
      </c>
      <c r="E13" s="4">
        <v>2832.1447001419301</v>
      </c>
      <c r="F13" s="4">
        <v>2804.68844004627</v>
      </c>
      <c r="G13" s="4">
        <v>2651.0769771929999</v>
      </c>
      <c r="H13" s="4">
        <v>2783.4512945391202</v>
      </c>
      <c r="I13" s="4">
        <v>2741.2095960742499</v>
      </c>
      <c r="J13" s="4">
        <v>2694.4192436548401</v>
      </c>
      <c r="K13">
        <v>2785.15766704729</v>
      </c>
      <c r="L13">
        <v>2699.5758728064602</v>
      </c>
      <c r="M13">
        <v>2661.1894265184901</v>
      </c>
      <c r="N13" s="4">
        <v>3998.0277096045002</v>
      </c>
      <c r="P13" s="10">
        <v>615</v>
      </c>
      <c r="Q13" s="10">
        <v>96000</v>
      </c>
      <c r="R13" s="4">
        <f t="shared" si="5"/>
        <v>447.23419984587161</v>
      </c>
      <c r="S13" s="4">
        <f t="shared" si="2"/>
        <v>62.883673266698118</v>
      </c>
      <c r="T13" s="4">
        <f t="shared" si="2"/>
        <v>442.09088002215498</v>
      </c>
      <c r="U13" s="4">
        <f t="shared" si="6"/>
        <v>437.80502478771041</v>
      </c>
      <c r="V13" s="4">
        <f t="shared" si="7"/>
        <v>413.82665009841952</v>
      </c>
      <c r="W13" s="4">
        <f t="shared" si="8"/>
        <v>434.48995817196021</v>
      </c>
      <c r="X13" s="4">
        <f t="shared" si="2"/>
        <v>427.89613207012684</v>
      </c>
      <c r="Y13" s="4">
        <f t="shared" si="2"/>
        <v>420.59227218026774</v>
      </c>
      <c r="Z13" s="4">
        <f t="shared" si="2"/>
        <v>434.75631875860131</v>
      </c>
      <c r="AA13" s="4">
        <f t="shared" si="2"/>
        <v>421.39720941369137</v>
      </c>
      <c r="AB13" s="4">
        <f t="shared" si="2"/>
        <v>415.40517877361799</v>
      </c>
      <c r="AC13" s="4">
        <f t="shared" si="2"/>
        <v>624.08237418216584</v>
      </c>
    </row>
    <row r="14" spans="1:29" ht="15.6" x14ac:dyDescent="0.3">
      <c r="A14" s="1" t="s">
        <v>27</v>
      </c>
      <c r="B14" s="5" t="s">
        <v>28</v>
      </c>
      <c r="C14" s="6">
        <f t="shared" si="0"/>
        <v>7.888290994137459</v>
      </c>
      <c r="D14" s="6">
        <f t="shared" si="1"/>
        <v>3.2421340703343677</v>
      </c>
      <c r="E14" s="4">
        <v>8.3299211424982804</v>
      </c>
      <c r="F14" s="4">
        <v>6.8082217461794698</v>
      </c>
      <c r="G14" s="4">
        <v>9.3738257846019604</v>
      </c>
      <c r="H14" s="4">
        <v>5.4781164031750498</v>
      </c>
      <c r="I14" s="4">
        <v>4.9962301135848204</v>
      </c>
      <c r="J14" s="4">
        <v>4.7767500194948003</v>
      </c>
      <c r="K14">
        <v>4.9291006598098104</v>
      </c>
      <c r="L14">
        <v>10.077030688448099</v>
      </c>
      <c r="M14">
        <v>8.9845134638919006</v>
      </c>
      <c r="N14" s="4">
        <v>15.1291999196904</v>
      </c>
      <c r="P14" s="10">
        <v>546</v>
      </c>
      <c r="Q14" s="10">
        <v>210000</v>
      </c>
      <c r="R14" s="4">
        <f t="shared" si="5"/>
        <v>3.0339580746682535</v>
      </c>
      <c r="S14" s="4">
        <f t="shared" si="2"/>
        <v>1.2469746424362953</v>
      </c>
      <c r="T14" s="4">
        <f t="shared" si="2"/>
        <v>3.2038158240378003</v>
      </c>
      <c r="U14" s="4">
        <f t="shared" si="6"/>
        <v>2.6185468254536421</v>
      </c>
      <c r="V14" s="4">
        <f t="shared" si="7"/>
        <v>3.6053176094622921</v>
      </c>
      <c r="W14" s="4">
        <f t="shared" si="8"/>
        <v>2.1069678473750191</v>
      </c>
      <c r="X14" s="4">
        <f t="shared" si="2"/>
        <v>1.9216269667633923</v>
      </c>
      <c r="Y14" s="4">
        <f t="shared" si="2"/>
        <v>1.8372115459595384</v>
      </c>
      <c r="Z14" s="4">
        <f t="shared" si="2"/>
        <v>1.8958079460806965</v>
      </c>
      <c r="AA14" s="4">
        <f t="shared" si="2"/>
        <v>3.8757810340184995</v>
      </c>
      <c r="AB14" s="4">
        <f t="shared" si="2"/>
        <v>3.4555821014968853</v>
      </c>
      <c r="AC14" s="4">
        <f t="shared" si="2"/>
        <v>5.8189230460347687</v>
      </c>
    </row>
    <row r="15" spans="1:29" ht="15.6" x14ac:dyDescent="0.3">
      <c r="A15" s="1" t="s">
        <v>29</v>
      </c>
      <c r="B15" s="5" t="s">
        <v>30</v>
      </c>
      <c r="C15" s="6">
        <f t="shared" si="0"/>
        <v>12.998856045707726</v>
      </c>
      <c r="D15" s="6">
        <f t="shared" si="1"/>
        <v>2.1745242347110967</v>
      </c>
      <c r="E15" s="4">
        <v>15.886998159996301</v>
      </c>
      <c r="F15" s="4">
        <v>14.2060263123451</v>
      </c>
      <c r="G15" s="4">
        <v>11.782312064631901</v>
      </c>
      <c r="H15" s="4">
        <v>12.230964144358101</v>
      </c>
      <c r="I15" s="4">
        <v>15.036989249426</v>
      </c>
      <c r="J15" s="4">
        <v>15.355378380053599</v>
      </c>
      <c r="K15">
        <v>10.2264454878277</v>
      </c>
      <c r="L15">
        <v>9.6864716711672401</v>
      </c>
      <c r="M15">
        <v>11.731393883502999</v>
      </c>
      <c r="N15" s="4">
        <v>13.8455811037683</v>
      </c>
      <c r="P15" s="10">
        <v>216</v>
      </c>
      <c r="Q15" s="10">
        <v>325000</v>
      </c>
      <c r="R15" s="4">
        <f t="shared" si="5"/>
        <v>19.558463957662088</v>
      </c>
      <c r="S15" s="4">
        <f t="shared" si="2"/>
        <v>3.2718535938940114</v>
      </c>
      <c r="T15" s="4">
        <f t="shared" si="2"/>
        <v>23.904048157401842</v>
      </c>
      <c r="U15" s="4">
        <f t="shared" si="6"/>
        <v>21.37480810885258</v>
      </c>
      <c r="V15" s="4">
        <f t="shared" si="7"/>
        <v>17.728015837987812</v>
      </c>
      <c r="W15" s="4">
        <f t="shared" si="8"/>
        <v>18.403071050538809</v>
      </c>
      <c r="X15" s="4">
        <f t="shared" si="2"/>
        <v>22.625099565108567</v>
      </c>
      <c r="Y15" s="4">
        <f t="shared" si="2"/>
        <v>23.10415728480287</v>
      </c>
      <c r="Z15" s="4">
        <f t="shared" si="2"/>
        <v>15.387012886777789</v>
      </c>
      <c r="AA15" s="4">
        <f t="shared" si="2"/>
        <v>14.574552283006264</v>
      </c>
      <c r="AB15" s="4">
        <f t="shared" si="2"/>
        <v>17.651402833974419</v>
      </c>
      <c r="AC15" s="4">
        <f t="shared" si="2"/>
        <v>20.832471568169893</v>
      </c>
    </row>
    <row r="16" spans="1:29" ht="15.6" x14ac:dyDescent="0.3">
      <c r="A16" s="1" t="s">
        <v>31</v>
      </c>
      <c r="B16" s="5" t="s">
        <v>32</v>
      </c>
      <c r="C16" s="6">
        <f t="shared" si="0"/>
        <v>55.658117951990292</v>
      </c>
      <c r="D16" s="6">
        <f t="shared" si="1"/>
        <v>9.1974653317036736</v>
      </c>
      <c r="E16" s="4">
        <v>60.798501662401499</v>
      </c>
      <c r="F16" s="4">
        <v>47.784222660873098</v>
      </c>
      <c r="G16" s="4">
        <v>64.816432615897497</v>
      </c>
      <c r="H16" s="4">
        <v>45.756653096674498</v>
      </c>
      <c r="I16" s="4">
        <v>52.405325049685302</v>
      </c>
      <c r="J16" s="4">
        <v>46.765642495898902</v>
      </c>
      <c r="K16">
        <v>74.686419092472605</v>
      </c>
      <c r="L16">
        <v>57.235633767254399</v>
      </c>
      <c r="M16">
        <v>49.675926306442001</v>
      </c>
      <c r="N16" s="4">
        <v>56.656422772303102</v>
      </c>
      <c r="P16" s="10">
        <v>292</v>
      </c>
      <c r="Q16" s="10">
        <v>100000</v>
      </c>
      <c r="R16" s="4">
        <f t="shared" si="5"/>
        <v>19.060999298626811</v>
      </c>
      <c r="S16" s="4">
        <f t="shared" si="2"/>
        <v>3.1498168944190663</v>
      </c>
      <c r="T16" s="4">
        <f t="shared" si="2"/>
        <v>20.821404678904621</v>
      </c>
      <c r="U16" s="4">
        <f t="shared" si="6"/>
        <v>16.3644598153675</v>
      </c>
      <c r="V16" s="4">
        <f t="shared" si="7"/>
        <v>22.197408430101884</v>
      </c>
      <c r="W16" s="4">
        <f t="shared" si="8"/>
        <v>15.670086676943322</v>
      </c>
      <c r="X16" s="4">
        <f t="shared" si="2"/>
        <v>17.947029126604555</v>
      </c>
      <c r="Y16" s="4">
        <f t="shared" si="2"/>
        <v>16.0156309917462</v>
      </c>
      <c r="Z16" s="4">
        <f t="shared" si="2"/>
        <v>25.577540785093355</v>
      </c>
      <c r="AA16" s="4">
        <f t="shared" si="2"/>
        <v>19.601244440840549</v>
      </c>
      <c r="AB16" s="4">
        <f t="shared" si="2"/>
        <v>17.012303529603425</v>
      </c>
      <c r="AC16" s="4">
        <f t="shared" si="2"/>
        <v>19.402884511062709</v>
      </c>
    </row>
    <row r="17" spans="1:29" ht="15.6" x14ac:dyDescent="0.3">
      <c r="A17" s="1" t="s">
        <v>33</v>
      </c>
      <c r="B17" s="5" t="s">
        <v>34</v>
      </c>
      <c r="C17" s="6">
        <f t="shared" si="0"/>
        <v>134.5424731163713</v>
      </c>
      <c r="D17" s="6">
        <f t="shared" si="1"/>
        <v>12.962240321968393</v>
      </c>
      <c r="E17" s="4">
        <v>136.114020634946</v>
      </c>
      <c r="F17" s="4">
        <v>130.409081170674</v>
      </c>
      <c r="G17" s="4">
        <v>126.602009198446</v>
      </c>
      <c r="H17" s="4">
        <v>131.75286145933001</v>
      </c>
      <c r="I17" s="4">
        <v>131.62377664063601</v>
      </c>
      <c r="J17" s="4">
        <v>126.230544703845</v>
      </c>
      <c r="K17">
        <v>137.24299645423599</v>
      </c>
      <c r="L17">
        <v>127.380093992412</v>
      </c>
      <c r="M17">
        <v>128.23152115597799</v>
      </c>
      <c r="N17" s="4">
        <v>169.83782575321001</v>
      </c>
      <c r="P17" s="10">
        <v>200</v>
      </c>
      <c r="Q17" s="10">
        <v>47000</v>
      </c>
      <c r="R17" s="4">
        <f t="shared" si="5"/>
        <v>31.617481182347259</v>
      </c>
      <c r="S17" s="4">
        <f t="shared" si="2"/>
        <v>3.0461264756625726</v>
      </c>
      <c r="T17" s="4">
        <f t="shared" si="2"/>
        <v>31.986794849212309</v>
      </c>
      <c r="U17" s="4">
        <f t="shared" si="6"/>
        <v>30.646134075108392</v>
      </c>
      <c r="V17" s="4">
        <f t="shared" si="7"/>
        <v>29.751472161634812</v>
      </c>
      <c r="W17" s="4">
        <f t="shared" si="8"/>
        <v>30.961922442942551</v>
      </c>
      <c r="X17" s="4">
        <f t="shared" si="2"/>
        <v>30.931587510549459</v>
      </c>
      <c r="Y17" s="4">
        <f t="shared" si="2"/>
        <v>29.664178005403578</v>
      </c>
      <c r="Z17" s="4">
        <f t="shared" si="2"/>
        <v>32.252104166745454</v>
      </c>
      <c r="AA17" s="4">
        <f t="shared" si="2"/>
        <v>29.934322088216817</v>
      </c>
      <c r="AB17" s="4">
        <f t="shared" si="2"/>
        <v>30.134407471654825</v>
      </c>
      <c r="AC17" s="4">
        <f t="shared" si="2"/>
        <v>39.911889052004348</v>
      </c>
    </row>
    <row r="18" spans="1:29" ht="15.6" x14ac:dyDescent="0.3">
      <c r="A18" s="1" t="s">
        <v>35</v>
      </c>
      <c r="B18" s="5" t="s">
        <v>36</v>
      </c>
      <c r="C18" s="6">
        <f t="shared" si="0"/>
        <v>26.229438945504775</v>
      </c>
      <c r="D18" s="6">
        <f t="shared" si="1"/>
        <v>2.7698934416508649</v>
      </c>
      <c r="E18" s="4">
        <v>23.3007747240265</v>
      </c>
      <c r="F18" s="4">
        <v>22.3458435472165</v>
      </c>
      <c r="G18" s="4">
        <v>26.8899802005004</v>
      </c>
      <c r="H18" s="4">
        <v>26.9775835128642</v>
      </c>
      <c r="I18" s="4">
        <v>24.963168256694399</v>
      </c>
      <c r="J18" s="4">
        <v>29.2079268580943</v>
      </c>
      <c r="K18">
        <v>25.753571649426501</v>
      </c>
      <c r="L18">
        <v>23.310454219118</v>
      </c>
      <c r="M18">
        <v>29.954800434180498</v>
      </c>
      <c r="N18" s="4">
        <v>29.590286052926398</v>
      </c>
      <c r="P18" s="10">
        <v>437</v>
      </c>
      <c r="Q18" s="10">
        <v>300000</v>
      </c>
      <c r="R18" s="4">
        <f t="shared" si="5"/>
        <v>18.006479825289318</v>
      </c>
      <c r="S18" s="4">
        <f t="shared" si="2"/>
        <v>1.9015286784788545</v>
      </c>
      <c r="T18" s="4">
        <f t="shared" si="2"/>
        <v>15.995955188118881</v>
      </c>
      <c r="U18" s="4">
        <f t="shared" si="6"/>
        <v>15.340396027837414</v>
      </c>
      <c r="V18" s="4">
        <f t="shared" si="7"/>
        <v>18.459940641075789</v>
      </c>
      <c r="W18" s="4">
        <f t="shared" si="8"/>
        <v>18.520080214780915</v>
      </c>
      <c r="X18" s="4">
        <f t="shared" si="2"/>
        <v>17.137186446243295</v>
      </c>
      <c r="Y18" s="4">
        <f t="shared" si="2"/>
        <v>20.051208369401124</v>
      </c>
      <c r="Z18" s="4">
        <f t="shared" si="2"/>
        <v>17.679797471002175</v>
      </c>
      <c r="AA18" s="4">
        <f t="shared" si="2"/>
        <v>16.002600150424257</v>
      </c>
      <c r="AB18" s="4">
        <f t="shared" si="2"/>
        <v>20.563936224837871</v>
      </c>
      <c r="AC18" s="4">
        <f t="shared" si="2"/>
        <v>20.313697519171441</v>
      </c>
    </row>
    <row r="19" spans="1:29" ht="15.6" x14ac:dyDescent="0.3">
      <c r="A19" s="1" t="s">
        <v>37</v>
      </c>
      <c r="B19" s="5" t="s">
        <v>38</v>
      </c>
      <c r="C19" s="6">
        <f t="shared" si="0"/>
        <v>31.39487372448669</v>
      </c>
      <c r="D19" s="6">
        <f t="shared" si="1"/>
        <v>1.9828499451004356</v>
      </c>
      <c r="E19" s="4">
        <v>30.926934599539099</v>
      </c>
      <c r="F19" s="4">
        <v>29.418189691816199</v>
      </c>
      <c r="G19" s="4">
        <v>32.163590138195097</v>
      </c>
      <c r="H19" s="4">
        <v>29.563642149923702</v>
      </c>
      <c r="I19" s="4">
        <v>29.962504653447301</v>
      </c>
      <c r="J19" s="4">
        <v>32.149161062857999</v>
      </c>
      <c r="K19">
        <v>34.339071802977401</v>
      </c>
      <c r="L19">
        <v>31.2635868342118</v>
      </c>
      <c r="M19">
        <v>29.336316930343099</v>
      </c>
      <c r="N19" s="4">
        <v>34.825739381555202</v>
      </c>
      <c r="P19" s="10">
        <v>97</v>
      </c>
      <c r="Q19" s="10">
        <v>105000</v>
      </c>
      <c r="R19" s="4">
        <f t="shared" si="5"/>
        <v>33.984141660526824</v>
      </c>
      <c r="S19" s="4">
        <f t="shared" si="2"/>
        <v>2.146383961191193</v>
      </c>
      <c r="T19" s="4">
        <f t="shared" si="2"/>
        <v>33.477609618057791</v>
      </c>
      <c r="U19" s="4">
        <f t="shared" si="6"/>
        <v>31.844432140625784</v>
      </c>
      <c r="V19" s="4">
        <f t="shared" si="7"/>
        <v>34.816257366087477</v>
      </c>
      <c r="W19" s="4">
        <f t="shared" si="8"/>
        <v>32.00188067775246</v>
      </c>
      <c r="X19" s="4">
        <f t="shared" si="2"/>
        <v>32.433639057855331</v>
      </c>
      <c r="Y19" s="4">
        <f t="shared" si="2"/>
        <v>34.800638263918451</v>
      </c>
      <c r="Z19" s="4">
        <f t="shared" si="2"/>
        <v>37.171160199099248</v>
      </c>
      <c r="AA19" s="4">
        <f t="shared" si="2"/>
        <v>33.842026985486996</v>
      </c>
      <c r="AB19" s="4">
        <f t="shared" si="2"/>
        <v>31.755806986453866</v>
      </c>
      <c r="AC19" s="4">
        <f t="shared" si="2"/>
        <v>37.697965309930893</v>
      </c>
    </row>
    <row r="20" spans="1:29" ht="15.6" x14ac:dyDescent="0.3">
      <c r="A20" s="1" t="s">
        <v>39</v>
      </c>
      <c r="B20" s="5" t="s">
        <v>40</v>
      </c>
      <c r="C20" s="6">
        <f t="shared" si="0"/>
        <v>367.43481916943904</v>
      </c>
      <c r="D20" s="6">
        <f t="shared" si="1"/>
        <v>64.662880565750072</v>
      </c>
      <c r="E20" s="4">
        <v>329.554020486105</v>
      </c>
      <c r="F20" s="4">
        <v>432.471126192236</v>
      </c>
      <c r="G20" s="4">
        <v>350.72007364716001</v>
      </c>
      <c r="H20" s="4">
        <v>315.120551070028</v>
      </c>
      <c r="I20" s="4">
        <v>325.079305236111</v>
      </c>
      <c r="J20" s="4">
        <v>383.227664108878</v>
      </c>
      <c r="K20">
        <v>486.888098580644</v>
      </c>
      <c r="L20">
        <v>334.71572950906102</v>
      </c>
      <c r="M20">
        <v>433.78519757380201</v>
      </c>
      <c r="N20" s="4">
        <v>282.786425290365</v>
      </c>
      <c r="P20" s="10">
        <v>1629</v>
      </c>
      <c r="Q20" s="10">
        <v>90000</v>
      </c>
      <c r="R20" s="4">
        <f t="shared" si="5"/>
        <v>20.300266252455195</v>
      </c>
      <c r="S20" s="4">
        <f t="shared" si="5"/>
        <v>3.572534837886745</v>
      </c>
      <c r="T20" s="4">
        <f t="shared" si="5"/>
        <v>18.207404446746132</v>
      </c>
      <c r="U20" s="4">
        <f t="shared" si="6"/>
        <v>23.893432386311382</v>
      </c>
      <c r="V20" s="4">
        <f t="shared" si="7"/>
        <v>19.376799649014362</v>
      </c>
      <c r="W20" s="4">
        <f t="shared" si="8"/>
        <v>17.409975197239117</v>
      </c>
      <c r="X20" s="4">
        <f t="shared" si="5"/>
        <v>17.960182609729888</v>
      </c>
      <c r="Y20" s="4">
        <f t="shared" si="5"/>
        <v>21.172799122037457</v>
      </c>
      <c r="Z20" s="4">
        <f t="shared" si="5"/>
        <v>26.89989494920685</v>
      </c>
      <c r="AA20" s="4">
        <f t="shared" si="5"/>
        <v>18.492581740832101</v>
      </c>
      <c r="AB20" s="4">
        <f t="shared" si="5"/>
        <v>23.966033015127184</v>
      </c>
      <c r="AC20" s="4">
        <f t="shared" si="5"/>
        <v>15.623559408307457</v>
      </c>
    </row>
    <row r="21" spans="1:29" ht="15.6" x14ac:dyDescent="0.3">
      <c r="A21" s="1" t="s">
        <v>41</v>
      </c>
      <c r="B21" s="5" t="s">
        <v>42</v>
      </c>
      <c r="C21" s="6">
        <f t="shared" si="0"/>
        <v>29.274766209297507</v>
      </c>
      <c r="D21" s="6">
        <f t="shared" si="1"/>
        <v>0.88908691075991464</v>
      </c>
      <c r="E21" s="4">
        <v>29.035629488413701</v>
      </c>
      <c r="F21" s="4">
        <v>28.991855672902801</v>
      </c>
      <c r="G21" s="4">
        <v>28.788322418042601</v>
      </c>
      <c r="H21" s="4">
        <v>29.6023379909524</v>
      </c>
      <c r="I21" s="4">
        <v>29.433616098851601</v>
      </c>
      <c r="J21" s="4">
        <v>28.492503134431601</v>
      </c>
      <c r="K21">
        <v>29.2754706260476</v>
      </c>
      <c r="L21">
        <v>28.362964156709602</v>
      </c>
      <c r="M21">
        <v>29.218327759478001</v>
      </c>
      <c r="N21" s="4">
        <v>31.546634747145099</v>
      </c>
      <c r="P21" s="10">
        <v>54</v>
      </c>
      <c r="Q21" s="10">
        <v>90000</v>
      </c>
      <c r="R21" s="4">
        <f t="shared" si="5"/>
        <v>48.791277015495851</v>
      </c>
      <c r="S21" s="4">
        <f t="shared" si="5"/>
        <v>1.481811517933191</v>
      </c>
      <c r="T21" s="4">
        <f t="shared" si="5"/>
        <v>48.392715814022836</v>
      </c>
      <c r="U21" s="4">
        <f t="shared" si="6"/>
        <v>48.319759454838</v>
      </c>
      <c r="V21" s="4">
        <f t="shared" si="7"/>
        <v>47.980537363404338</v>
      </c>
      <c r="W21" s="4">
        <f t="shared" si="8"/>
        <v>49.337229984920661</v>
      </c>
      <c r="X21" s="4">
        <f t="shared" si="5"/>
        <v>49.056026831419338</v>
      </c>
      <c r="Y21" s="4">
        <f t="shared" si="5"/>
        <v>47.487505224052668</v>
      </c>
      <c r="Z21" s="4">
        <f t="shared" si="5"/>
        <v>48.792451043412669</v>
      </c>
      <c r="AA21" s="4">
        <f t="shared" si="5"/>
        <v>47.271606927849341</v>
      </c>
      <c r="AB21" s="4">
        <f t="shared" si="5"/>
        <v>48.69721293246333</v>
      </c>
      <c r="AC21" s="4">
        <f t="shared" si="5"/>
        <v>52.577724578575165</v>
      </c>
    </row>
    <row r="22" spans="1:29" ht="15.6" x14ac:dyDescent="0.3">
      <c r="A22" s="1" t="s">
        <v>43</v>
      </c>
      <c r="B22" s="5" t="s">
        <v>44</v>
      </c>
      <c r="C22" s="6">
        <f t="shared" si="0"/>
        <v>6.9097299825952119</v>
      </c>
      <c r="D22" s="6">
        <f t="shared" si="1"/>
        <v>6.4061545476113313E-2</v>
      </c>
      <c r="E22" s="4">
        <v>6.8562910762408302</v>
      </c>
      <c r="F22" s="4">
        <v>6.9557617667453702</v>
      </c>
      <c r="G22" s="4">
        <v>6.8897416521210797</v>
      </c>
      <c r="H22" s="4">
        <v>6.9173729297611697</v>
      </c>
      <c r="I22" s="4">
        <v>6.9625845265522601</v>
      </c>
      <c r="J22" s="4">
        <v>6.8878708604533401</v>
      </c>
      <c r="K22">
        <v>6.8167549307342696</v>
      </c>
      <c r="L22">
        <v>6.9431808195602303</v>
      </c>
      <c r="M22">
        <v>7.0268815450184796</v>
      </c>
      <c r="N22" s="4">
        <v>6.8408597187650901</v>
      </c>
      <c r="P22" s="10">
        <v>18</v>
      </c>
      <c r="Q22" s="10">
        <v>270000</v>
      </c>
      <c r="R22" s="4">
        <f t="shared" si="5"/>
        <v>103.64594973892818</v>
      </c>
      <c r="S22" s="4">
        <f t="shared" si="5"/>
        <v>0.96092318214169958</v>
      </c>
      <c r="T22" s="4">
        <f t="shared" si="5"/>
        <v>102.84436614361245</v>
      </c>
      <c r="U22" s="4">
        <f t="shared" si="6"/>
        <v>104.33642650118055</v>
      </c>
      <c r="V22" s="4">
        <f t="shared" si="7"/>
        <v>103.34612478181621</v>
      </c>
      <c r="W22" s="4">
        <f t="shared" si="8"/>
        <v>103.76059394641754</v>
      </c>
      <c r="X22" s="4">
        <f t="shared" si="5"/>
        <v>104.4387678982839</v>
      </c>
      <c r="Y22" s="4">
        <f t="shared" si="5"/>
        <v>103.31806290680011</v>
      </c>
      <c r="Z22" s="4">
        <f t="shared" si="5"/>
        <v>102.25132396101404</v>
      </c>
      <c r="AA22" s="4">
        <f t="shared" si="5"/>
        <v>104.14771229340346</v>
      </c>
      <c r="AB22" s="4">
        <f t="shared" si="5"/>
        <v>105.40322317527719</v>
      </c>
      <c r="AC22" s="4">
        <f t="shared" si="5"/>
        <v>102.61289578147635</v>
      </c>
    </row>
    <row r="23" spans="1:29" ht="15.6" x14ac:dyDescent="0.3">
      <c r="A23" s="1" t="s">
        <v>45</v>
      </c>
      <c r="B23" s="5" t="s">
        <v>46</v>
      </c>
      <c r="C23" s="6">
        <f t="shared" si="0"/>
        <v>8.8412636781340659</v>
      </c>
      <c r="D23" s="6">
        <f t="shared" si="1"/>
        <v>2.1483873059770744</v>
      </c>
      <c r="E23" s="4">
        <v>5.7155501569771596</v>
      </c>
      <c r="F23" s="4">
        <v>7.3006645752696899</v>
      </c>
      <c r="G23" s="4">
        <v>10.952537580182501</v>
      </c>
      <c r="H23" s="4">
        <v>7.2527686533946101</v>
      </c>
      <c r="I23" s="4">
        <v>8.3599211176066905</v>
      </c>
      <c r="J23" s="4">
        <v>8.5559525182014795</v>
      </c>
      <c r="K23">
        <v>11.290534451926</v>
      </c>
      <c r="L23">
        <v>12.691351653199099</v>
      </c>
      <c r="M23">
        <v>7.7493800882719102</v>
      </c>
      <c r="N23" s="4">
        <v>8.5439759863115192</v>
      </c>
      <c r="P23" s="10">
        <v>65</v>
      </c>
      <c r="Q23" s="10">
        <v>70000</v>
      </c>
      <c r="R23" s="4">
        <f t="shared" si="5"/>
        <v>9.5213608841443786</v>
      </c>
      <c r="S23" s="4">
        <f t="shared" si="5"/>
        <v>2.3136478679753107</v>
      </c>
      <c r="T23" s="4">
        <f t="shared" si="5"/>
        <v>6.1552078613600187</v>
      </c>
      <c r="U23" s="4">
        <f t="shared" si="6"/>
        <v>7.8622541579827434</v>
      </c>
      <c r="V23" s="4">
        <f t="shared" si="7"/>
        <v>11.79504047096577</v>
      </c>
      <c r="W23" s="4">
        <f t="shared" si="8"/>
        <v>7.8106739344249645</v>
      </c>
      <c r="X23" s="4">
        <f t="shared" si="5"/>
        <v>9.0029919728072034</v>
      </c>
      <c r="Y23" s="4">
        <f t="shared" si="5"/>
        <v>9.2141027119092875</v>
      </c>
      <c r="Z23" s="4">
        <f t="shared" si="5"/>
        <v>12.159037102074153</v>
      </c>
      <c r="AA23" s="4">
        <f t="shared" si="5"/>
        <v>13.667609472675952</v>
      </c>
      <c r="AB23" s="4">
        <f t="shared" si="5"/>
        <v>8.3454862489082124</v>
      </c>
      <c r="AC23" s="4">
        <f t="shared" si="5"/>
        <v>9.2012049083354821</v>
      </c>
    </row>
    <row r="24" spans="1:29" ht="15.6" x14ac:dyDescent="0.3">
      <c r="A24" s="1" t="s">
        <v>47</v>
      </c>
      <c r="B24" s="5" t="s">
        <v>48</v>
      </c>
      <c r="C24" s="6">
        <f t="shared" si="0"/>
        <v>2.0890956922728918</v>
      </c>
      <c r="D24" s="6">
        <f t="shared" si="1"/>
        <v>0.1849009272682719</v>
      </c>
      <c r="E24" s="4">
        <v>2.3995624010466301</v>
      </c>
      <c r="F24" s="4">
        <v>1.9945770527714299</v>
      </c>
      <c r="G24" s="4">
        <v>2.0315754970087001</v>
      </c>
      <c r="H24" s="4">
        <v>1.9896994210933701</v>
      </c>
      <c r="I24" s="4">
        <v>2.0663323580068198</v>
      </c>
      <c r="J24" s="4">
        <v>2.2841075938819402</v>
      </c>
      <c r="K24">
        <v>1.9883850296376699</v>
      </c>
      <c r="L24">
        <v>1.82127412962875</v>
      </c>
      <c r="M24">
        <v>1.9854635812279999</v>
      </c>
      <c r="N24" s="4">
        <v>2.32997985842561</v>
      </c>
      <c r="P24" s="10">
        <v>22</v>
      </c>
      <c r="Q24" s="10">
        <v>160000</v>
      </c>
      <c r="R24" s="4">
        <f t="shared" si="5"/>
        <v>15.193423216530121</v>
      </c>
      <c r="S24" s="4">
        <f t="shared" si="5"/>
        <v>1.3447340164965231</v>
      </c>
      <c r="T24" s="4">
        <f t="shared" si="5"/>
        <v>17.451362916702763</v>
      </c>
      <c r="U24" s="4">
        <f t="shared" si="6"/>
        <v>14.506014929246762</v>
      </c>
      <c r="V24" s="4">
        <f t="shared" si="7"/>
        <v>14.775094523699636</v>
      </c>
      <c r="W24" s="4">
        <f t="shared" si="8"/>
        <v>14.470541244315418</v>
      </c>
      <c r="X24" s="4">
        <f t="shared" si="5"/>
        <v>15.027871694595055</v>
      </c>
      <c r="Y24" s="4">
        <f t="shared" si="5"/>
        <v>16.611691591868656</v>
      </c>
      <c r="Z24" s="4">
        <f t="shared" si="5"/>
        <v>14.460982033728509</v>
      </c>
      <c r="AA24" s="4">
        <f t="shared" si="5"/>
        <v>13.245630033663636</v>
      </c>
      <c r="AB24" s="4">
        <f t="shared" si="5"/>
        <v>14.439735136203636</v>
      </c>
      <c r="AC24" s="4">
        <f t="shared" si="5"/>
        <v>16.945308061277164</v>
      </c>
    </row>
    <row r="25" spans="1:29" ht="15.6" x14ac:dyDescent="0.3">
      <c r="A25" s="1" t="s">
        <v>49</v>
      </c>
      <c r="B25" s="5" t="s">
        <v>50</v>
      </c>
      <c r="C25" s="6">
        <f t="shared" si="0"/>
        <v>16.272539648718812</v>
      </c>
      <c r="D25" s="6">
        <f t="shared" si="1"/>
        <v>2.9920957440722962</v>
      </c>
      <c r="E25" s="4">
        <v>13.707546436893701</v>
      </c>
      <c r="F25" s="4">
        <v>14.8879375276418</v>
      </c>
      <c r="G25" s="4">
        <v>13.8975662965073</v>
      </c>
      <c r="H25" s="4">
        <v>15.093582713367899</v>
      </c>
      <c r="I25" s="4">
        <v>15.482788145456601</v>
      </c>
      <c r="J25" s="4">
        <v>13.2496315149809</v>
      </c>
      <c r="K25">
        <v>17.725043467122099</v>
      </c>
      <c r="L25">
        <v>23.119810315545799</v>
      </c>
      <c r="M25">
        <v>16.847725618339599</v>
      </c>
      <c r="N25" s="4">
        <v>18.713764451332398</v>
      </c>
      <c r="P25" s="10">
        <v>400</v>
      </c>
      <c r="Q25" s="10">
        <v>53000</v>
      </c>
      <c r="R25" s="4">
        <f t="shared" si="5"/>
        <v>2.1561115034552425</v>
      </c>
      <c r="S25" s="4">
        <f t="shared" si="5"/>
        <v>0.39645268608957929</v>
      </c>
      <c r="T25" s="4">
        <f t="shared" si="5"/>
        <v>1.8162499028884154</v>
      </c>
      <c r="U25" s="4">
        <f t="shared" si="6"/>
        <v>1.9726517224125386</v>
      </c>
      <c r="V25" s="4">
        <f t="shared" si="7"/>
        <v>1.8414275342872173</v>
      </c>
      <c r="W25" s="4">
        <f t="shared" si="8"/>
        <v>1.999899709521247</v>
      </c>
      <c r="X25" s="4">
        <f t="shared" si="5"/>
        <v>2.0514694292729998</v>
      </c>
      <c r="Y25" s="4">
        <f t="shared" si="5"/>
        <v>1.7555761757349693</v>
      </c>
      <c r="Z25" s="4">
        <f t="shared" si="5"/>
        <v>2.3485682593936783</v>
      </c>
      <c r="AA25" s="4">
        <f t="shared" si="5"/>
        <v>3.0633748668098182</v>
      </c>
      <c r="AB25" s="4">
        <f t="shared" si="5"/>
        <v>2.232323644429997</v>
      </c>
      <c r="AC25" s="4">
        <f t="shared" si="5"/>
        <v>2.4795737898015426</v>
      </c>
    </row>
    <row r="26" spans="1:29" ht="15.6" x14ac:dyDescent="0.3">
      <c r="A26" s="1" t="s">
        <v>51</v>
      </c>
      <c r="B26" s="5" t="s">
        <v>52</v>
      </c>
      <c r="C26" s="6">
        <f t="shared" si="0"/>
        <v>1.1492243204449728</v>
      </c>
      <c r="D26" s="6">
        <f t="shared" si="1"/>
        <v>0.24347337232669514</v>
      </c>
      <c r="E26" s="4">
        <v>0.96873801397456205</v>
      </c>
      <c r="F26" s="4">
        <v>1.15762818935166</v>
      </c>
      <c r="G26" s="4">
        <v>0.78854183330195204</v>
      </c>
      <c r="H26" s="4">
        <v>1.1423887999394799</v>
      </c>
      <c r="I26" s="4">
        <v>1.4372341213598701</v>
      </c>
      <c r="J26" s="4">
        <v>0.99618916165262394</v>
      </c>
      <c r="K26">
        <v>0.96903187520626999</v>
      </c>
      <c r="L26">
        <v>1.0769650926421801</v>
      </c>
      <c r="M26">
        <v>1.40430044493007</v>
      </c>
      <c r="N26" s="4">
        <v>1.55122567209106</v>
      </c>
      <c r="P26" s="10">
        <v>640</v>
      </c>
      <c r="Q26" s="10">
        <v>480000</v>
      </c>
      <c r="R26" s="4">
        <f t="shared" si="5"/>
        <v>0.86191824033372966</v>
      </c>
      <c r="S26" s="4">
        <f t="shared" si="5"/>
        <v>0.18260502924502134</v>
      </c>
      <c r="T26" s="4">
        <f t="shared" si="5"/>
        <v>0.72655351048092154</v>
      </c>
      <c r="U26" s="4">
        <f t="shared" si="6"/>
        <v>0.86822114201374512</v>
      </c>
      <c r="V26" s="4">
        <f t="shared" si="7"/>
        <v>0.59140637497646398</v>
      </c>
      <c r="W26" s="4">
        <f t="shared" si="8"/>
        <v>0.85679159995460996</v>
      </c>
      <c r="X26" s="4">
        <f t="shared" si="5"/>
        <v>1.0779255910199024</v>
      </c>
      <c r="Y26" s="4">
        <f t="shared" si="5"/>
        <v>0.74714187123946796</v>
      </c>
      <c r="Z26" s="4">
        <f t="shared" si="5"/>
        <v>0.72677390640470252</v>
      </c>
      <c r="AA26" s="4">
        <f t="shared" si="5"/>
        <v>0.80772381948163496</v>
      </c>
      <c r="AB26" s="4">
        <f t="shared" si="5"/>
        <v>1.0532253336975526</v>
      </c>
      <c r="AC26" s="4">
        <f t="shared" si="5"/>
        <v>1.1634192540682951</v>
      </c>
    </row>
    <row r="27" spans="1:29" ht="15.6" x14ac:dyDescent="0.3">
      <c r="A27" s="1" t="s">
        <v>53</v>
      </c>
      <c r="B27" s="5" t="s">
        <v>54</v>
      </c>
      <c r="C27" s="6">
        <f t="shared" si="0"/>
        <v>14.761653833689323</v>
      </c>
      <c r="D27" s="6">
        <f t="shared" si="1"/>
        <v>4.0452639663638417</v>
      </c>
      <c r="E27" s="4">
        <v>9.2841106642214299</v>
      </c>
      <c r="F27" s="4">
        <v>13.205151451459701</v>
      </c>
      <c r="G27" s="4">
        <v>16.417213839266701</v>
      </c>
      <c r="H27" s="4">
        <v>13.821346336153001</v>
      </c>
      <c r="I27" s="4">
        <v>16.419585048174099</v>
      </c>
      <c r="J27" s="4">
        <v>11.2779862403611</v>
      </c>
      <c r="K27">
        <v>13.6263587963576</v>
      </c>
      <c r="L27">
        <v>17.206933791469101</v>
      </c>
      <c r="M27">
        <v>12.4466601682101</v>
      </c>
      <c r="N27" s="4">
        <v>23.9111920012204</v>
      </c>
      <c r="P27" s="10">
        <v>2500</v>
      </c>
      <c r="Q27" s="10">
        <v>120000</v>
      </c>
      <c r="R27" s="4">
        <f t="shared" si="5"/>
        <v>0.70855938401708751</v>
      </c>
      <c r="S27" s="4">
        <f t="shared" si="5"/>
        <v>0.19417267038546437</v>
      </c>
      <c r="T27" s="4">
        <f t="shared" si="5"/>
        <v>0.44563731188262862</v>
      </c>
      <c r="U27" s="4">
        <f t="shared" si="6"/>
        <v>0.63384726967006566</v>
      </c>
      <c r="V27" s="4">
        <f t="shared" si="7"/>
        <v>0.7880262642848016</v>
      </c>
      <c r="W27" s="4">
        <f t="shared" si="8"/>
        <v>0.66342462413534409</v>
      </c>
      <c r="X27" s="4">
        <f t="shared" si="5"/>
        <v>0.78814008231235677</v>
      </c>
      <c r="Y27" s="4">
        <f t="shared" si="5"/>
        <v>0.54134333953733282</v>
      </c>
      <c r="Z27" s="4">
        <f t="shared" si="5"/>
        <v>0.65406522222516483</v>
      </c>
      <c r="AA27" s="4">
        <f t="shared" si="5"/>
        <v>0.82593282199051687</v>
      </c>
      <c r="AB27" s="4">
        <f t="shared" si="5"/>
        <v>0.59743968807408487</v>
      </c>
      <c r="AC27" s="4">
        <f t="shared" si="5"/>
        <v>1.1477372160585793</v>
      </c>
    </row>
    <row r="28" spans="1:29" ht="15.6" x14ac:dyDescent="0.3">
      <c r="A28" s="1" t="s">
        <v>55</v>
      </c>
      <c r="B28" s="5" t="s">
        <v>56</v>
      </c>
      <c r="C28" s="6">
        <f t="shared" si="0"/>
        <v>1.607738045860674</v>
      </c>
      <c r="D28" s="6">
        <f t="shared" si="1"/>
        <v>0.28116386343429878</v>
      </c>
      <c r="E28" s="4">
        <v>1.35035038723062</v>
      </c>
      <c r="F28" s="4">
        <v>1.5462850492226401</v>
      </c>
      <c r="G28" s="4">
        <v>1.75490217107352</v>
      </c>
      <c r="H28" s="4">
        <v>1.5183905166946601</v>
      </c>
      <c r="I28" s="4">
        <v>1.65109893981395</v>
      </c>
      <c r="J28" s="4">
        <v>1.2839132238844899</v>
      </c>
      <c r="K28">
        <v>1.57830694007058</v>
      </c>
      <c r="L28">
        <v>2.2546904192350299</v>
      </c>
      <c r="M28">
        <v>1.7731497086236301</v>
      </c>
      <c r="N28" s="4">
        <v>1.3662931027576199</v>
      </c>
      <c r="P28" s="10">
        <v>1550</v>
      </c>
      <c r="Q28" s="10">
        <v>390000</v>
      </c>
      <c r="R28" s="4">
        <f t="shared" si="5"/>
        <v>0.40452763734558894</v>
      </c>
      <c r="S28" s="4">
        <f t="shared" si="5"/>
        <v>7.0744455960888075E-2</v>
      </c>
      <c r="T28" s="4">
        <f t="shared" si="5"/>
        <v>0.33976558130318824</v>
      </c>
      <c r="U28" s="4">
        <f t="shared" si="6"/>
        <v>0.38906527044956751</v>
      </c>
      <c r="V28" s="4">
        <f t="shared" si="7"/>
        <v>0.44155603014107919</v>
      </c>
      <c r="W28" s="4">
        <f t="shared" si="8"/>
        <v>0.3820466461360757</v>
      </c>
      <c r="X28" s="4">
        <f t="shared" si="5"/>
        <v>0.41543779775963896</v>
      </c>
      <c r="Y28" s="4">
        <f t="shared" si="5"/>
        <v>0.32304913375158134</v>
      </c>
      <c r="Z28" s="4">
        <f t="shared" si="5"/>
        <v>0.39712239137259753</v>
      </c>
      <c r="AA28" s="4">
        <f t="shared" si="5"/>
        <v>0.5673092022591365</v>
      </c>
      <c r="AB28" s="4">
        <f t="shared" si="5"/>
        <v>0.44614734604078432</v>
      </c>
      <c r="AC28" s="4">
        <f t="shared" si="5"/>
        <v>0.34377697424223985</v>
      </c>
    </row>
    <row r="29" spans="1:29" ht="15.6" x14ac:dyDescent="0.3">
      <c r="A29" s="1" t="s">
        <v>57</v>
      </c>
      <c r="B29" s="5" t="s">
        <v>58</v>
      </c>
      <c r="C29" s="6">
        <f t="shared" si="0"/>
        <v>0.8047780648802153</v>
      </c>
      <c r="D29" s="6">
        <f t="shared" si="1"/>
        <v>0.51149732765096723</v>
      </c>
      <c r="E29" s="4">
        <v>0.77040913273008205</v>
      </c>
      <c r="F29" s="4">
        <v>0.56130042894376098</v>
      </c>
      <c r="G29" s="4">
        <v>0.70663371290490395</v>
      </c>
      <c r="H29" s="4">
        <v>0.59203273902081599</v>
      </c>
      <c r="I29" s="4">
        <v>0.66098211957709796</v>
      </c>
      <c r="J29" s="4">
        <v>0.79979567606533297</v>
      </c>
      <c r="K29">
        <v>0.67515895259849401</v>
      </c>
      <c r="L29">
        <v>0.492817108177732</v>
      </c>
      <c r="M29">
        <v>0.55487460792487298</v>
      </c>
      <c r="N29" s="4">
        <v>2.23377617085906</v>
      </c>
      <c r="P29" s="10">
        <v>9240</v>
      </c>
      <c r="Q29" s="11">
        <v>66000</v>
      </c>
      <c r="R29" s="4">
        <f t="shared" si="5"/>
        <v>5.7484147491443953E-3</v>
      </c>
      <c r="S29" s="4">
        <f t="shared" si="5"/>
        <v>3.6535523403640516E-3</v>
      </c>
      <c r="T29" s="4">
        <f t="shared" si="5"/>
        <v>5.5029223766434425E-3</v>
      </c>
      <c r="U29" s="4">
        <f t="shared" si="6"/>
        <v>4.0092887781697211E-3</v>
      </c>
      <c r="V29" s="4">
        <f t="shared" si="7"/>
        <v>5.047383663606457E-3</v>
      </c>
      <c r="W29" s="4">
        <f t="shared" si="8"/>
        <v>4.2288052787201142E-3</v>
      </c>
      <c r="X29" s="4">
        <f t="shared" si="5"/>
        <v>4.7213008541221284E-3</v>
      </c>
      <c r="Y29" s="4">
        <f t="shared" si="5"/>
        <v>5.7128262576095212E-3</v>
      </c>
      <c r="Z29" s="4">
        <f t="shared" si="5"/>
        <v>4.8225639471321004E-3</v>
      </c>
      <c r="AA29" s="4">
        <f t="shared" si="5"/>
        <v>3.5201222012695142E-3</v>
      </c>
      <c r="AB29" s="4">
        <f t="shared" si="5"/>
        <v>3.963390056606236E-3</v>
      </c>
      <c r="AC29" s="4">
        <f t="shared" si="5"/>
        <v>1.5955544077564714E-2</v>
      </c>
    </row>
    <row r="31" spans="1:29" ht="15.6" x14ac:dyDescent="0.35">
      <c r="A31" s="4" t="s">
        <v>181</v>
      </c>
      <c r="B31" s="4">
        <f>C3/(400-B1)</f>
        <v>0.42773700040527468</v>
      </c>
      <c r="D31" s="4" t="s">
        <v>182</v>
      </c>
      <c r="E31" s="4">
        <f>C3/B31</f>
        <v>100</v>
      </c>
      <c r="Q31" s="4" t="s">
        <v>183</v>
      </c>
      <c r="R31" s="4">
        <f>SUM(R4:R29)</f>
        <v>10563.130958515179</v>
      </c>
      <c r="T31" s="4">
        <f t="shared" ref="T31:AC31" si="9">SUM(T4:T29)</f>
        <v>10458.657476665856</v>
      </c>
      <c r="U31" s="4">
        <f t="shared" si="9"/>
        <v>10458.65747666587</v>
      </c>
      <c r="V31" s="4">
        <f t="shared" si="9"/>
        <v>10458.657476665878</v>
      </c>
      <c r="W31" s="4">
        <f t="shared" si="9"/>
        <v>10458.65747666587</v>
      </c>
      <c r="X31" s="4">
        <f t="shared" si="9"/>
        <v>10458.657476665856</v>
      </c>
      <c r="Y31" s="4">
        <f t="shared" si="9"/>
        <v>10458.657476665881</v>
      </c>
      <c r="Z31" s="4">
        <f t="shared" si="9"/>
        <v>10458.657476665883</v>
      </c>
      <c r="AA31" s="4">
        <f t="shared" si="9"/>
        <v>10458.657476665861</v>
      </c>
      <c r="AB31" s="4">
        <f t="shared" si="9"/>
        <v>10458.657476665885</v>
      </c>
      <c r="AC31" s="4">
        <f t="shared" si="9"/>
        <v>11503.392295158943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4BE8-4BA4-40D8-AA9E-D4E396684351}">
  <dimension ref="A1:AC31"/>
  <sheetViews>
    <sheetView zoomScale="90" zoomScaleNormal="90" workbookViewId="0">
      <selection activeCell="A31" sqref="A31:E31"/>
    </sheetView>
  </sheetViews>
  <sheetFormatPr defaultColWidth="9.109375" defaultRowHeight="14.4" x14ac:dyDescent="0.3"/>
  <cols>
    <col min="1" max="18" width="9.109375" style="4"/>
    <col min="19" max="19" width="8.6640625" style="4" customWidth="1"/>
    <col min="20" max="16384" width="9.109375" style="4"/>
  </cols>
  <sheetData>
    <row r="1" spans="1:29" x14ac:dyDescent="0.3">
      <c r="A1" s="4" t="s">
        <v>176</v>
      </c>
      <c r="B1" s="4">
        <v>320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5"/>
      <c r="B3" s="5" t="s">
        <v>8</v>
      </c>
      <c r="C3" s="6">
        <f>AVERAGE(E3:N3)</f>
        <v>43.808621639424501</v>
      </c>
      <c r="D3" s="6">
        <f>STDEV(E3:N3)</f>
        <v>3.0736177260782711E-3</v>
      </c>
      <c r="E3" s="4">
        <v>43.810878674960001</v>
      </c>
      <c r="F3" s="4">
        <v>43.805522098214396</v>
      </c>
      <c r="G3" s="4">
        <v>43.8115345546667</v>
      </c>
      <c r="H3" s="4">
        <v>43.804205210785597</v>
      </c>
      <c r="I3" s="4">
        <v>43.809980063960197</v>
      </c>
      <c r="J3" s="4">
        <v>43.803272217657103</v>
      </c>
      <c r="K3" s="4">
        <v>43.8104344208841</v>
      </c>
      <c r="L3" s="4">
        <v>43.810827214013699</v>
      </c>
      <c r="M3">
        <v>43.810499437380201</v>
      </c>
      <c r="N3">
        <v>43.809062501722998</v>
      </c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181.28527996738006</v>
      </c>
      <c r="D4" s="6">
        <f t="shared" ref="D4:D29" si="1">STDEV(E4:N4)</f>
        <v>0.10504445435321931</v>
      </c>
      <c r="E4" s="4">
        <v>181.319026438024</v>
      </c>
      <c r="F4" s="4">
        <v>181.33305413778299</v>
      </c>
      <c r="G4" s="4">
        <v>181.382214427387</v>
      </c>
      <c r="H4" s="4">
        <v>181.20123019245301</v>
      </c>
      <c r="I4" s="4">
        <v>181.20308713629001</v>
      </c>
      <c r="J4" s="4">
        <v>181.14985411896799</v>
      </c>
      <c r="K4" s="4">
        <v>181.392544558244</v>
      </c>
      <c r="L4" s="4">
        <v>181.366529609418</v>
      </c>
      <c r="M4">
        <v>181.38318998402301</v>
      </c>
      <c r="N4">
        <v>181.122069071211</v>
      </c>
      <c r="P4" s="8">
        <v>16</v>
      </c>
      <c r="Q4" s="8">
        <v>588000</v>
      </c>
      <c r="R4" s="4">
        <f>C4/$P4*$Q4/1000</f>
        <v>6662.2340388012171</v>
      </c>
      <c r="S4" s="4">
        <f t="shared" ref="S4:AC19" si="2">D4/$P4*$Q4/1000</f>
        <v>3.8603836974808097</v>
      </c>
      <c r="T4" s="4">
        <f t="shared" si="2"/>
        <v>6663.474221597382</v>
      </c>
      <c r="U4" s="4">
        <f t="shared" si="2"/>
        <v>6663.9897395635244</v>
      </c>
      <c r="V4" s="4">
        <f t="shared" ref="V4" si="3">G4/$P4*$Q4/1000</f>
        <v>6665.7963802064723</v>
      </c>
      <c r="W4" s="4">
        <f t="shared" ref="W4" si="4">H4/$P4*$Q4/1000</f>
        <v>6659.1452095726481</v>
      </c>
      <c r="X4" s="4">
        <f t="shared" si="2"/>
        <v>6659.2134522586575</v>
      </c>
      <c r="Y4" s="4">
        <f t="shared" si="2"/>
        <v>6657.2571388720744</v>
      </c>
      <c r="Z4" s="4">
        <f t="shared" si="2"/>
        <v>6666.1760125154669</v>
      </c>
      <c r="AA4" s="4">
        <f t="shared" si="2"/>
        <v>6665.2199631461108</v>
      </c>
      <c r="AB4" s="4">
        <f t="shared" si="2"/>
        <v>6665.8322319128456</v>
      </c>
      <c r="AC4" s="4">
        <f t="shared" si="2"/>
        <v>6656.2360383670039</v>
      </c>
    </row>
    <row r="5" spans="1:29" ht="15.6" x14ac:dyDescent="0.3">
      <c r="A5" s="5" t="s">
        <v>11</v>
      </c>
      <c r="B5" s="5" t="s">
        <v>12</v>
      </c>
      <c r="C5" s="6">
        <f t="shared" si="0"/>
        <v>1837.2258394994944</v>
      </c>
      <c r="D5" s="6">
        <f t="shared" si="1"/>
        <v>59.321878378810524</v>
      </c>
      <c r="E5" s="4">
        <v>1929.4260608111099</v>
      </c>
      <c r="F5" s="4">
        <v>1847.9194633074401</v>
      </c>
      <c r="G5" s="4">
        <v>1852.5592749607099</v>
      </c>
      <c r="H5" s="4">
        <v>1748.2380723609399</v>
      </c>
      <c r="I5" s="4">
        <v>1859.2535640559699</v>
      </c>
      <c r="J5" s="4">
        <v>1848.9893193051801</v>
      </c>
      <c r="K5" s="4">
        <v>1825.6088216492401</v>
      </c>
      <c r="L5" s="4">
        <v>1768.8433749046401</v>
      </c>
      <c r="M5">
        <v>1913.98873156237</v>
      </c>
      <c r="N5">
        <v>1777.4317120773401</v>
      </c>
      <c r="P5" s="9">
        <v>540</v>
      </c>
      <c r="Q5" s="9">
        <v>45000</v>
      </c>
      <c r="R5" s="4">
        <f t="shared" ref="R5:AC29" si="5">C5/$P5*$Q5/1000</f>
        <v>153.10215329162455</v>
      </c>
      <c r="S5" s="4">
        <f t="shared" si="2"/>
        <v>4.9434898649008767</v>
      </c>
      <c r="T5" s="4">
        <f t="shared" si="2"/>
        <v>160.78550506759248</v>
      </c>
      <c r="U5" s="4">
        <f t="shared" ref="U5:U29" si="6">F5/$P5*$Q5/1000</f>
        <v>153.99328860895335</v>
      </c>
      <c r="V5" s="4">
        <f t="shared" ref="V5:V29" si="7">G5/$P5*$Q5/1000</f>
        <v>154.37993958005916</v>
      </c>
      <c r="W5" s="4">
        <f t="shared" ref="W5:W29" si="8">H5/$P5*$Q5/1000</f>
        <v>145.68650603007831</v>
      </c>
      <c r="X5" s="4">
        <f t="shared" si="2"/>
        <v>154.93779700466416</v>
      </c>
      <c r="Y5" s="4">
        <f t="shared" si="2"/>
        <v>154.08244327543167</v>
      </c>
      <c r="Z5" s="4">
        <f t="shared" si="2"/>
        <v>152.13406847076999</v>
      </c>
      <c r="AA5" s="4">
        <f t="shared" si="2"/>
        <v>147.40361457538668</v>
      </c>
      <c r="AB5" s="4">
        <f t="shared" si="2"/>
        <v>159.49906096353081</v>
      </c>
      <c r="AC5" s="4">
        <f t="shared" si="2"/>
        <v>148.11930933977834</v>
      </c>
    </row>
    <row r="6" spans="1:29" ht="15.6" x14ac:dyDescent="0.3">
      <c r="A6" s="5" t="s">
        <v>13</v>
      </c>
      <c r="B6" s="5" t="s">
        <v>14</v>
      </c>
      <c r="C6" s="6">
        <f t="shared" si="0"/>
        <v>131.12587791701293</v>
      </c>
      <c r="D6" s="6">
        <f t="shared" si="1"/>
        <v>1.371583822196448</v>
      </c>
      <c r="E6" s="4">
        <v>129.990401234535</v>
      </c>
      <c r="F6" s="4">
        <v>130.158360318918</v>
      </c>
      <c r="G6" s="4">
        <v>131.293656496474</v>
      </c>
      <c r="H6" s="4">
        <v>128.59724402694201</v>
      </c>
      <c r="I6" s="4">
        <v>131.04783862397599</v>
      </c>
      <c r="J6" s="4">
        <v>130.22075763791</v>
      </c>
      <c r="K6" s="4">
        <v>132.5860171379</v>
      </c>
      <c r="L6" s="4">
        <v>132.57708352554999</v>
      </c>
      <c r="M6">
        <v>132.446193940331</v>
      </c>
      <c r="N6">
        <v>132.34122622759301</v>
      </c>
      <c r="P6" s="9">
        <v>50</v>
      </c>
      <c r="Q6" s="9">
        <v>180000</v>
      </c>
      <c r="R6" s="4">
        <f t="shared" si="5"/>
        <v>472.05316050124657</v>
      </c>
      <c r="S6" s="4">
        <f t="shared" si="2"/>
        <v>4.9377017599072133</v>
      </c>
      <c r="T6" s="4">
        <f t="shared" si="2"/>
        <v>467.96544444432601</v>
      </c>
      <c r="U6" s="4">
        <f t="shared" si="6"/>
        <v>468.57009714810488</v>
      </c>
      <c r="V6" s="4">
        <f t="shared" si="7"/>
        <v>472.65716338730641</v>
      </c>
      <c r="W6" s="4">
        <f t="shared" si="8"/>
        <v>462.95007849699124</v>
      </c>
      <c r="X6" s="4">
        <f t="shared" si="2"/>
        <v>471.77221904631358</v>
      </c>
      <c r="Y6" s="4">
        <f t="shared" si="2"/>
        <v>468.79472749647596</v>
      </c>
      <c r="Z6" s="4">
        <f t="shared" si="2"/>
        <v>477.30966169643995</v>
      </c>
      <c r="AA6" s="4">
        <f t="shared" si="2"/>
        <v>477.27750069197998</v>
      </c>
      <c r="AB6" s="4">
        <f t="shared" si="2"/>
        <v>476.80629818519157</v>
      </c>
      <c r="AC6" s="4">
        <f t="shared" si="2"/>
        <v>476.42841441933484</v>
      </c>
    </row>
    <row r="7" spans="1:29" ht="15.6" x14ac:dyDescent="0.3">
      <c r="A7" s="1" t="s">
        <v>15</v>
      </c>
      <c r="B7" s="5" t="s">
        <v>16</v>
      </c>
      <c r="C7" s="6">
        <f t="shared" si="0"/>
        <v>824.58259666979484</v>
      </c>
      <c r="D7" s="6">
        <f t="shared" si="1"/>
        <v>14.595048907657887</v>
      </c>
      <c r="E7" s="4">
        <v>816.03401169049596</v>
      </c>
      <c r="F7" s="4">
        <v>803.85505184847705</v>
      </c>
      <c r="G7" s="4">
        <v>819.383136473631</v>
      </c>
      <c r="H7" s="4">
        <v>832.31184591672297</v>
      </c>
      <c r="I7" s="4">
        <v>826.21226341604404</v>
      </c>
      <c r="J7" s="4">
        <v>855.64479407708905</v>
      </c>
      <c r="K7" s="4">
        <v>821.99985760565301</v>
      </c>
      <c r="L7" s="4">
        <v>809.43110877951403</v>
      </c>
      <c r="M7">
        <v>825.26095571645499</v>
      </c>
      <c r="N7">
        <v>835.69294117386698</v>
      </c>
      <c r="P7" s="10">
        <v>65</v>
      </c>
      <c r="Q7" s="10">
        <v>70000</v>
      </c>
      <c r="R7" s="4">
        <f t="shared" si="5"/>
        <v>888.01202718285595</v>
      </c>
      <c r="S7" s="4">
        <f t="shared" si="2"/>
        <v>15.717744977477723</v>
      </c>
      <c r="T7" s="4">
        <f t="shared" si="2"/>
        <v>878.805858743611</v>
      </c>
      <c r="U7" s="4">
        <f t="shared" si="6"/>
        <v>865.69005583682144</v>
      </c>
      <c r="V7" s="4">
        <f t="shared" si="7"/>
        <v>882.41260851006405</v>
      </c>
      <c r="W7" s="4">
        <f t="shared" si="8"/>
        <v>896.33583406416324</v>
      </c>
      <c r="X7" s="4">
        <f t="shared" si="2"/>
        <v>889.76705290958591</v>
      </c>
      <c r="Y7" s="4">
        <f t="shared" si="2"/>
        <v>921.46362439071129</v>
      </c>
      <c r="Z7" s="4">
        <f t="shared" si="2"/>
        <v>885.23061588301096</v>
      </c>
      <c r="AA7" s="4">
        <f t="shared" si="2"/>
        <v>871.69504022409205</v>
      </c>
      <c r="AB7" s="4">
        <f t="shared" si="2"/>
        <v>888.74256769464375</v>
      </c>
      <c r="AC7" s="4">
        <f t="shared" si="2"/>
        <v>899.97701357185679</v>
      </c>
    </row>
    <row r="8" spans="1:29" ht="15.6" x14ac:dyDescent="0.3">
      <c r="A8" s="1" t="s">
        <v>17</v>
      </c>
      <c r="B8" s="5" t="s">
        <v>18</v>
      </c>
      <c r="C8" s="6">
        <f t="shared" si="0"/>
        <v>93.105484341130563</v>
      </c>
      <c r="D8" s="6">
        <f t="shared" si="1"/>
        <v>1.5566989581873816</v>
      </c>
      <c r="E8" s="4">
        <v>93.983672501379104</v>
      </c>
      <c r="F8" s="4">
        <v>95.168144759251305</v>
      </c>
      <c r="G8" s="4">
        <v>90.649775114376297</v>
      </c>
      <c r="H8" s="4">
        <v>94.200689365199395</v>
      </c>
      <c r="I8" s="4">
        <v>93.341724028200403</v>
      </c>
      <c r="J8" s="4">
        <v>92.831363230424202</v>
      </c>
      <c r="K8" s="4">
        <v>90.634134999627705</v>
      </c>
      <c r="L8" s="4">
        <v>94.205931135679407</v>
      </c>
      <c r="M8">
        <v>91.9974953177841</v>
      </c>
      <c r="N8">
        <v>94.041912959383595</v>
      </c>
      <c r="P8" s="10">
        <v>22</v>
      </c>
      <c r="Q8" s="10">
        <v>160000</v>
      </c>
      <c r="R8" s="4">
        <f t="shared" si="5"/>
        <v>677.13079520822237</v>
      </c>
      <c r="S8" s="4">
        <f t="shared" si="2"/>
        <v>11.321446968635502</v>
      </c>
      <c r="T8" s="4">
        <f t="shared" si="2"/>
        <v>683.51761819184799</v>
      </c>
      <c r="U8" s="4">
        <f t="shared" si="6"/>
        <v>692.13196188546408</v>
      </c>
      <c r="V8" s="4">
        <f t="shared" si="7"/>
        <v>659.27109174091856</v>
      </c>
      <c r="W8" s="4">
        <f t="shared" si="8"/>
        <v>685.09592265599565</v>
      </c>
      <c r="X8" s="4">
        <f t="shared" si="2"/>
        <v>678.84890202327574</v>
      </c>
      <c r="Y8" s="4">
        <f t="shared" si="2"/>
        <v>675.1371871303578</v>
      </c>
      <c r="Z8" s="4">
        <f t="shared" si="2"/>
        <v>659.15734545183773</v>
      </c>
      <c r="AA8" s="4">
        <f t="shared" si="2"/>
        <v>685.13404462312292</v>
      </c>
      <c r="AB8" s="4">
        <f t="shared" si="2"/>
        <v>669.07269322024797</v>
      </c>
      <c r="AC8" s="4">
        <f t="shared" si="2"/>
        <v>683.94118515915341</v>
      </c>
    </row>
    <row r="9" spans="1:29" ht="15.6" x14ac:dyDescent="0.3">
      <c r="A9" s="1" t="s">
        <v>19</v>
      </c>
      <c r="B9" s="5" t="s">
        <v>20</v>
      </c>
      <c r="C9" s="6">
        <f t="shared" si="0"/>
        <v>308.15740078084792</v>
      </c>
      <c r="D9" s="6">
        <f t="shared" si="1"/>
        <v>7.9861241970769719</v>
      </c>
      <c r="E9" s="4">
        <v>311.48100883863901</v>
      </c>
      <c r="F9" s="4">
        <v>310.53460276438398</v>
      </c>
      <c r="G9" s="4">
        <v>309.82284076900203</v>
      </c>
      <c r="H9" s="4">
        <v>299.526155674243</v>
      </c>
      <c r="I9" s="4">
        <v>306.21278122117599</v>
      </c>
      <c r="J9" s="4">
        <v>294.47282988697401</v>
      </c>
      <c r="K9" s="4">
        <v>315.741312571766</v>
      </c>
      <c r="L9" s="4">
        <v>322.87044101174598</v>
      </c>
      <c r="M9">
        <v>305.00833716114101</v>
      </c>
      <c r="N9">
        <v>305.90369790940798</v>
      </c>
      <c r="P9" s="10">
        <v>69</v>
      </c>
      <c r="Q9" s="10">
        <v>160000</v>
      </c>
      <c r="R9" s="4">
        <f t="shared" si="5"/>
        <v>714.56788586863286</v>
      </c>
      <c r="S9" s="4">
        <f t="shared" si="2"/>
        <v>18.518548862787181</v>
      </c>
      <c r="T9" s="4">
        <f t="shared" si="2"/>
        <v>722.27480310409055</v>
      </c>
      <c r="U9" s="4">
        <f t="shared" si="6"/>
        <v>720.0802382942237</v>
      </c>
      <c r="V9" s="4">
        <f t="shared" si="7"/>
        <v>718.42977569623656</v>
      </c>
      <c r="W9" s="4">
        <f t="shared" si="8"/>
        <v>694.55340446201285</v>
      </c>
      <c r="X9" s="4">
        <f t="shared" si="2"/>
        <v>710.05862312156751</v>
      </c>
      <c r="Y9" s="4">
        <f t="shared" si="2"/>
        <v>682.83554756399769</v>
      </c>
      <c r="Z9" s="4">
        <f t="shared" si="2"/>
        <v>732.15376828235583</v>
      </c>
      <c r="AA9" s="4">
        <f t="shared" si="2"/>
        <v>748.68508060694717</v>
      </c>
      <c r="AB9" s="4">
        <f t="shared" si="2"/>
        <v>707.26570935916754</v>
      </c>
      <c r="AC9" s="4">
        <f t="shared" si="2"/>
        <v>709.34190819572871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>
        <v>0</v>
      </c>
      <c r="N10">
        <v>0</v>
      </c>
      <c r="P10" s="10">
        <v>65</v>
      </c>
      <c r="Q10" s="10">
        <v>70000</v>
      </c>
      <c r="R10" s="4">
        <f t="shared" si="5"/>
        <v>0</v>
      </c>
      <c r="S10" s="4">
        <f t="shared" si="2"/>
        <v>0</v>
      </c>
      <c r="T10" s="4">
        <f t="shared" si="2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146.09613875864167</v>
      </c>
      <c r="D11" s="6">
        <f t="shared" si="1"/>
        <v>8.9094724470433153</v>
      </c>
      <c r="E11" s="4">
        <v>137.04803049211199</v>
      </c>
      <c r="F11" s="4">
        <v>150.08216771350399</v>
      </c>
      <c r="G11" s="4">
        <v>164.463943813832</v>
      </c>
      <c r="H11" s="4">
        <v>132.72768402378699</v>
      </c>
      <c r="I11" s="4">
        <v>148.20735440626001</v>
      </c>
      <c r="J11" s="4">
        <v>145.236913665728</v>
      </c>
      <c r="K11" s="4">
        <v>147.77195031364101</v>
      </c>
      <c r="L11" s="4">
        <v>140.41800562716099</v>
      </c>
      <c r="M11">
        <v>152.81106146779601</v>
      </c>
      <c r="N11">
        <v>142.194276062596</v>
      </c>
      <c r="P11" s="10">
        <v>81</v>
      </c>
      <c r="Q11" s="10">
        <v>66000</v>
      </c>
      <c r="R11" s="4">
        <f t="shared" si="5"/>
        <v>119.04129824778211</v>
      </c>
      <c r="S11" s="4">
        <f t="shared" si="2"/>
        <v>7.2595701420352938</v>
      </c>
      <c r="T11" s="4">
        <f t="shared" si="2"/>
        <v>111.66876558616532</v>
      </c>
      <c r="U11" s="4">
        <f t="shared" si="6"/>
        <v>122.28917369248474</v>
      </c>
      <c r="V11" s="4">
        <f t="shared" si="7"/>
        <v>134.00765792238161</v>
      </c>
      <c r="W11" s="4">
        <f t="shared" si="8"/>
        <v>108.14848327864127</v>
      </c>
      <c r="X11" s="4">
        <f t="shared" si="2"/>
        <v>120.76154803473038</v>
      </c>
      <c r="Y11" s="4">
        <f t="shared" si="2"/>
        <v>118.34118891281541</v>
      </c>
      <c r="Z11" s="4">
        <f t="shared" si="2"/>
        <v>120.40677432963341</v>
      </c>
      <c r="AA11" s="4">
        <f t="shared" si="2"/>
        <v>114.41467125176081</v>
      </c>
      <c r="AB11" s="4">
        <f t="shared" si="2"/>
        <v>124.5127167515375</v>
      </c>
      <c r="AC11" s="4">
        <f t="shared" si="2"/>
        <v>115.8620027176708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>
        <v>0</v>
      </c>
      <c r="N12">
        <v>0</v>
      </c>
      <c r="P12" s="10">
        <v>69</v>
      </c>
      <c r="Q12" s="10">
        <v>160000</v>
      </c>
      <c r="R12" s="4">
        <f t="shared" si="5"/>
        <v>0</v>
      </c>
      <c r="S12" s="4">
        <f t="shared" si="2"/>
        <v>0</v>
      </c>
      <c r="T12" s="4">
        <f t="shared" si="2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2880.2066056345161</v>
      </c>
      <c r="D13" s="6">
        <f t="shared" si="1"/>
        <v>66.43185575472252</v>
      </c>
      <c r="E13" s="4">
        <v>2905.05944093977</v>
      </c>
      <c r="F13" s="4">
        <v>2818.3289796396298</v>
      </c>
      <c r="G13" s="4">
        <v>2898.7429791570098</v>
      </c>
      <c r="H13" s="4">
        <v>3043.1762934336498</v>
      </c>
      <c r="I13" s="4">
        <v>2874.0603956791801</v>
      </c>
      <c r="J13" s="4">
        <v>2801.0289748678101</v>
      </c>
      <c r="K13" s="4">
        <v>2864.9666175366501</v>
      </c>
      <c r="L13" s="4">
        <v>2837.6229338543098</v>
      </c>
      <c r="M13">
        <v>2876.7012436008399</v>
      </c>
      <c r="N13">
        <v>2882.3781976363098</v>
      </c>
      <c r="P13" s="10">
        <v>615</v>
      </c>
      <c r="Q13" s="10">
        <v>96000</v>
      </c>
      <c r="R13" s="4">
        <f t="shared" si="5"/>
        <v>449.59322624538794</v>
      </c>
      <c r="S13" s="4">
        <f t="shared" si="2"/>
        <v>10.369850654395711</v>
      </c>
      <c r="T13" s="4">
        <f t="shared" si="2"/>
        <v>453.47269321986653</v>
      </c>
      <c r="U13" s="4">
        <f t="shared" si="6"/>
        <v>439.93427974862516</v>
      </c>
      <c r="V13" s="4">
        <f t="shared" si="7"/>
        <v>452.48670894158198</v>
      </c>
      <c r="W13" s="4">
        <f t="shared" si="8"/>
        <v>475.03239702378926</v>
      </c>
      <c r="X13" s="4">
        <f t="shared" si="2"/>
        <v>448.6338178621159</v>
      </c>
      <c r="Y13" s="4">
        <f t="shared" si="2"/>
        <v>437.23379119887767</v>
      </c>
      <c r="Z13" s="4">
        <f t="shared" si="2"/>
        <v>447.21430127401368</v>
      </c>
      <c r="AA13" s="4">
        <f t="shared" si="2"/>
        <v>442.94601894311182</v>
      </c>
      <c r="AB13" s="4">
        <f t="shared" si="2"/>
        <v>449.0460477815945</v>
      </c>
      <c r="AC13" s="4">
        <f t="shared" si="2"/>
        <v>449.93220646030204</v>
      </c>
    </row>
    <row r="14" spans="1:29" ht="15.6" x14ac:dyDescent="0.3">
      <c r="A14" s="1" t="s">
        <v>27</v>
      </c>
      <c r="B14" s="5" t="s">
        <v>28</v>
      </c>
      <c r="C14" s="6">
        <f t="shared" si="0"/>
        <v>5.959928880038893</v>
      </c>
      <c r="D14" s="6">
        <f t="shared" si="1"/>
        <v>1.2672035429839712</v>
      </c>
      <c r="E14" s="4">
        <v>5.8943148328292301</v>
      </c>
      <c r="F14" s="4">
        <v>8.0117453399462804</v>
      </c>
      <c r="G14" s="4">
        <v>6.65809668926466</v>
      </c>
      <c r="H14" s="4">
        <v>6.6310501794617096</v>
      </c>
      <c r="I14" s="4">
        <v>6.1753169992413603</v>
      </c>
      <c r="J14" s="4">
        <v>7.3989175462154604</v>
      </c>
      <c r="K14" s="4">
        <v>5.1442561007504004</v>
      </c>
      <c r="L14" s="4">
        <v>3.9347696750474399</v>
      </c>
      <c r="M14">
        <v>4.6963664481898002</v>
      </c>
      <c r="N14">
        <v>5.0544549894425899</v>
      </c>
      <c r="P14" s="10">
        <v>546</v>
      </c>
      <c r="Q14" s="10">
        <v>210000</v>
      </c>
      <c r="R14" s="4">
        <f t="shared" si="5"/>
        <v>2.2922803384764974</v>
      </c>
      <c r="S14" s="4">
        <f t="shared" si="2"/>
        <v>0.48738597807075812</v>
      </c>
      <c r="T14" s="4">
        <f t="shared" si="2"/>
        <v>2.2670441664727803</v>
      </c>
      <c r="U14" s="4">
        <f t="shared" si="6"/>
        <v>3.0814405153639539</v>
      </c>
      <c r="V14" s="4">
        <f t="shared" si="7"/>
        <v>2.560806418947946</v>
      </c>
      <c r="W14" s="4">
        <f t="shared" si="8"/>
        <v>2.550403915177581</v>
      </c>
      <c r="X14" s="4">
        <f t="shared" si="2"/>
        <v>2.3751219227851386</v>
      </c>
      <c r="Y14" s="4">
        <f t="shared" si="2"/>
        <v>2.8457375177751776</v>
      </c>
      <c r="Z14" s="4">
        <f t="shared" si="2"/>
        <v>1.9785600387501541</v>
      </c>
      <c r="AA14" s="4">
        <f t="shared" si="2"/>
        <v>1.513372951941323</v>
      </c>
      <c r="AB14" s="4">
        <f t="shared" si="2"/>
        <v>1.8062947877653075</v>
      </c>
      <c r="AC14" s="4">
        <f t="shared" si="2"/>
        <v>1.9440211497856117</v>
      </c>
    </row>
    <row r="15" spans="1:29" ht="15.6" x14ac:dyDescent="0.3">
      <c r="A15" s="1" t="s">
        <v>29</v>
      </c>
      <c r="B15" s="5" t="s">
        <v>30</v>
      </c>
      <c r="C15" s="6">
        <f t="shared" si="0"/>
        <v>14.906549782053611</v>
      </c>
      <c r="D15" s="6">
        <f t="shared" si="1"/>
        <v>3.5963491169430259</v>
      </c>
      <c r="E15" s="4">
        <v>15.953575917983001</v>
      </c>
      <c r="F15" s="4">
        <v>18.0119282478591</v>
      </c>
      <c r="G15" s="4">
        <v>12.134523606070299</v>
      </c>
      <c r="H15" s="4">
        <v>21.554100888273801</v>
      </c>
      <c r="I15" s="4">
        <v>15.7492223437576</v>
      </c>
      <c r="J15" s="4">
        <v>18.5249719495832</v>
      </c>
      <c r="K15" s="4">
        <v>11.7609298825236</v>
      </c>
      <c r="L15" s="4">
        <v>12.4568561661453</v>
      </c>
      <c r="M15">
        <v>11.8654131831179</v>
      </c>
      <c r="N15">
        <v>11.053975635222301</v>
      </c>
      <c r="P15" s="10">
        <v>216</v>
      </c>
      <c r="Q15" s="10">
        <v>325000</v>
      </c>
      <c r="R15" s="4">
        <f t="shared" si="5"/>
        <v>22.428836477626962</v>
      </c>
      <c r="S15" s="4">
        <f t="shared" si="2"/>
        <v>5.4111734398448306</v>
      </c>
      <c r="T15" s="4">
        <f t="shared" si="2"/>
        <v>24.004223024742938</v>
      </c>
      <c r="U15" s="4">
        <f t="shared" si="6"/>
        <v>27.101280928491697</v>
      </c>
      <c r="V15" s="4">
        <f t="shared" si="7"/>
        <v>18.257963759133553</v>
      </c>
      <c r="W15" s="4">
        <f t="shared" si="8"/>
        <v>32.430938836523076</v>
      </c>
      <c r="X15" s="4">
        <f t="shared" si="2"/>
        <v>23.696746582042685</v>
      </c>
      <c r="Y15" s="4">
        <f t="shared" si="2"/>
        <v>27.873221683400651</v>
      </c>
      <c r="Z15" s="4">
        <f t="shared" si="2"/>
        <v>17.695843573241529</v>
      </c>
      <c r="AA15" s="4">
        <f t="shared" si="2"/>
        <v>18.742954879616772</v>
      </c>
      <c r="AB15" s="4">
        <f t="shared" si="2"/>
        <v>17.853052243117212</v>
      </c>
      <c r="AC15" s="4">
        <f t="shared" si="2"/>
        <v>16.632139265959481</v>
      </c>
    </row>
    <row r="16" spans="1:29" ht="15.6" x14ac:dyDescent="0.3">
      <c r="A16" s="1" t="s">
        <v>31</v>
      </c>
      <c r="B16" s="5" t="s">
        <v>32</v>
      </c>
      <c r="C16" s="6">
        <f t="shared" si="0"/>
        <v>51.922684971821639</v>
      </c>
      <c r="D16" s="6">
        <f t="shared" si="1"/>
        <v>9.8413634630721116</v>
      </c>
      <c r="E16" s="4">
        <v>50.1710926624866</v>
      </c>
      <c r="F16" s="4">
        <v>43.161379963723498</v>
      </c>
      <c r="G16" s="4">
        <v>77.327867127329597</v>
      </c>
      <c r="H16" s="4">
        <v>50.121798034055701</v>
      </c>
      <c r="I16" s="4">
        <v>51.4898428590854</v>
      </c>
      <c r="J16" s="4">
        <v>51.068016566573498</v>
      </c>
      <c r="K16" s="4">
        <v>54.482092165276399</v>
      </c>
      <c r="L16" s="4">
        <v>41.277336113173</v>
      </c>
      <c r="M16">
        <v>52.845214411559198</v>
      </c>
      <c r="N16">
        <v>47.282209814953497</v>
      </c>
      <c r="P16" s="10">
        <v>292</v>
      </c>
      <c r="Q16" s="10">
        <v>100000</v>
      </c>
      <c r="R16" s="4">
        <f t="shared" si="5"/>
        <v>17.781741428706042</v>
      </c>
      <c r="S16" s="4">
        <f t="shared" si="2"/>
        <v>3.3703299531068875</v>
      </c>
      <c r="T16" s="4">
        <f t="shared" si="2"/>
        <v>17.181881048796782</v>
      </c>
      <c r="U16" s="4">
        <f t="shared" si="6"/>
        <v>14.781294508124486</v>
      </c>
      <c r="V16" s="4">
        <f t="shared" si="7"/>
        <v>26.482146276482737</v>
      </c>
      <c r="W16" s="4">
        <f t="shared" si="8"/>
        <v>17.164999326731401</v>
      </c>
      <c r="X16" s="4">
        <f t="shared" si="2"/>
        <v>17.633507828453904</v>
      </c>
      <c r="Y16" s="4">
        <f t="shared" si="2"/>
        <v>17.489046769374486</v>
      </c>
      <c r="Z16" s="4">
        <f t="shared" si="2"/>
        <v>18.658250741533013</v>
      </c>
      <c r="AA16" s="4">
        <f t="shared" si="2"/>
        <v>14.136074011360616</v>
      </c>
      <c r="AB16" s="4">
        <f t="shared" si="2"/>
        <v>18.09767616834219</v>
      </c>
      <c r="AC16" s="4">
        <f t="shared" si="2"/>
        <v>16.192537607860785</v>
      </c>
    </row>
    <row r="17" spans="1:29" ht="15.6" x14ac:dyDescent="0.3">
      <c r="A17" s="1" t="s">
        <v>33</v>
      </c>
      <c r="B17" s="5" t="s">
        <v>34</v>
      </c>
      <c r="C17" s="6">
        <f t="shared" si="0"/>
        <v>131.60336002933408</v>
      </c>
      <c r="D17" s="6">
        <f t="shared" si="1"/>
        <v>5.0317495677490403</v>
      </c>
      <c r="E17" s="4">
        <v>137.54278848042799</v>
      </c>
      <c r="F17" s="4">
        <v>130.29093772657501</v>
      </c>
      <c r="G17" s="4">
        <v>132.53839915516599</v>
      </c>
      <c r="H17" s="4">
        <v>124.497703655233</v>
      </c>
      <c r="I17" s="4">
        <v>130.34269635694599</v>
      </c>
      <c r="J17" s="4">
        <v>126.702924906121</v>
      </c>
      <c r="K17" s="4">
        <v>134.41729542531201</v>
      </c>
      <c r="L17" s="4">
        <v>125.336346768716</v>
      </c>
      <c r="M17">
        <v>138.67511715651401</v>
      </c>
      <c r="N17">
        <v>135.68939066233</v>
      </c>
      <c r="P17" s="10">
        <v>200</v>
      </c>
      <c r="Q17" s="10">
        <v>47000</v>
      </c>
      <c r="R17" s="4">
        <f t="shared" si="5"/>
        <v>30.926789606893507</v>
      </c>
      <c r="S17" s="4">
        <f t="shared" si="2"/>
        <v>1.1824611484210246</v>
      </c>
      <c r="T17" s="4">
        <f t="shared" si="2"/>
        <v>32.322555292900574</v>
      </c>
      <c r="U17" s="4">
        <f t="shared" si="6"/>
        <v>30.618370365745125</v>
      </c>
      <c r="V17" s="4">
        <f t="shared" si="7"/>
        <v>31.146523801464006</v>
      </c>
      <c r="W17" s="4">
        <f t="shared" si="8"/>
        <v>29.256960358979754</v>
      </c>
      <c r="X17" s="4">
        <f t="shared" si="2"/>
        <v>30.630533643882309</v>
      </c>
      <c r="Y17" s="4">
        <f t="shared" si="2"/>
        <v>29.775187352938435</v>
      </c>
      <c r="Z17" s="4">
        <f t="shared" si="2"/>
        <v>31.588064424948321</v>
      </c>
      <c r="AA17" s="4">
        <f t="shared" si="2"/>
        <v>29.454041490648258</v>
      </c>
      <c r="AB17" s="4">
        <f t="shared" si="2"/>
        <v>32.588652531780795</v>
      </c>
      <c r="AC17" s="4">
        <f t="shared" si="2"/>
        <v>31.887006805647548</v>
      </c>
    </row>
    <row r="18" spans="1:29" ht="15.6" x14ac:dyDescent="0.3">
      <c r="A18" s="1" t="s">
        <v>35</v>
      </c>
      <c r="B18" s="5" t="s">
        <v>36</v>
      </c>
      <c r="C18" s="6">
        <f t="shared" si="0"/>
        <v>31.301626266707395</v>
      </c>
      <c r="D18" s="6">
        <f t="shared" si="1"/>
        <v>7.6679240480216269</v>
      </c>
      <c r="E18" s="4">
        <v>24.581295443445999</v>
      </c>
      <c r="F18" s="4">
        <v>35.889834243898001</v>
      </c>
      <c r="G18" s="4">
        <v>24.5672459734777</v>
      </c>
      <c r="H18" s="4">
        <v>32.533806080738202</v>
      </c>
      <c r="I18" s="4">
        <v>28.6133332152706</v>
      </c>
      <c r="J18" s="4">
        <v>49.018862397268002</v>
      </c>
      <c r="K18" s="4">
        <v>33.283193457454402</v>
      </c>
      <c r="L18" s="4">
        <v>22.542179656723299</v>
      </c>
      <c r="M18">
        <v>28.336489680342101</v>
      </c>
      <c r="N18">
        <v>33.6500225184556</v>
      </c>
      <c r="P18" s="10">
        <v>437</v>
      </c>
      <c r="Q18" s="10">
        <v>300000</v>
      </c>
      <c r="R18" s="4">
        <f t="shared" si="5"/>
        <v>21.488530617876933</v>
      </c>
      <c r="S18" s="4">
        <f t="shared" si="2"/>
        <v>5.2640210855983716</v>
      </c>
      <c r="T18" s="4">
        <f t="shared" si="2"/>
        <v>16.875031196873682</v>
      </c>
      <c r="U18" s="4">
        <f t="shared" si="6"/>
        <v>24.638330144552405</v>
      </c>
      <c r="V18" s="4">
        <f t="shared" si="7"/>
        <v>16.865386251815355</v>
      </c>
      <c r="W18" s="4">
        <f t="shared" si="8"/>
        <v>22.33442065039236</v>
      </c>
      <c r="X18" s="4">
        <f t="shared" si="2"/>
        <v>19.643020513915744</v>
      </c>
      <c r="Y18" s="4">
        <f t="shared" si="2"/>
        <v>33.651392950069564</v>
      </c>
      <c r="Z18" s="4">
        <f t="shared" si="2"/>
        <v>22.848874227085403</v>
      </c>
      <c r="AA18" s="4">
        <f t="shared" si="2"/>
        <v>15.475180542372973</v>
      </c>
      <c r="AB18" s="4">
        <f t="shared" si="2"/>
        <v>19.452967743941947</v>
      </c>
      <c r="AC18" s="4">
        <f t="shared" si="2"/>
        <v>23.100701957749841</v>
      </c>
    </row>
    <row r="19" spans="1:29" ht="15.6" x14ac:dyDescent="0.3">
      <c r="A19" s="1" t="s">
        <v>37</v>
      </c>
      <c r="B19" s="5" t="s">
        <v>38</v>
      </c>
      <c r="C19" s="6">
        <f t="shared" si="0"/>
        <v>30.910206037147656</v>
      </c>
      <c r="D19" s="6">
        <f t="shared" si="1"/>
        <v>1.7903444632042735</v>
      </c>
      <c r="E19" s="4">
        <v>29.696844548941101</v>
      </c>
      <c r="F19" s="4">
        <v>29.686162361745701</v>
      </c>
      <c r="G19" s="4">
        <v>29.517446657097899</v>
      </c>
      <c r="H19" s="4">
        <v>29.864534839235599</v>
      </c>
      <c r="I19" s="4">
        <v>32.828172629572002</v>
      </c>
      <c r="J19" s="4">
        <v>30.3336019457068</v>
      </c>
      <c r="K19" s="4">
        <v>29.6199717380495</v>
      </c>
      <c r="L19" s="4">
        <v>30.084113672831599</v>
      </c>
      <c r="M19">
        <v>34.245651409047198</v>
      </c>
      <c r="N19">
        <v>33.225560569249197</v>
      </c>
      <c r="P19" s="10">
        <v>97</v>
      </c>
      <c r="Q19" s="10">
        <v>105000</v>
      </c>
      <c r="R19" s="4">
        <f t="shared" si="5"/>
        <v>33.459501380417564</v>
      </c>
      <c r="S19" s="4">
        <f t="shared" si="2"/>
        <v>1.9380017385200898</v>
      </c>
      <c r="T19" s="4">
        <f t="shared" si="2"/>
        <v>32.146068841637273</v>
      </c>
      <c r="U19" s="4">
        <f t="shared" si="6"/>
        <v>32.134505649312352</v>
      </c>
      <c r="V19" s="4">
        <f t="shared" si="7"/>
        <v>31.951875247374016</v>
      </c>
      <c r="W19" s="4">
        <f t="shared" si="8"/>
        <v>32.32758925896637</v>
      </c>
      <c r="X19" s="4">
        <f t="shared" si="2"/>
        <v>35.535650784588242</v>
      </c>
      <c r="Y19" s="4">
        <f t="shared" si="2"/>
        <v>32.835342312363032</v>
      </c>
      <c r="Z19" s="4">
        <f t="shared" si="2"/>
        <v>32.062856005105132</v>
      </c>
      <c r="AA19" s="4">
        <f t="shared" si="2"/>
        <v>32.565277687085754</v>
      </c>
      <c r="AB19" s="4">
        <f t="shared" si="2"/>
        <v>37.070035030411923</v>
      </c>
      <c r="AC19" s="4">
        <f t="shared" si="2"/>
        <v>35.96581298733161</v>
      </c>
    </row>
    <row r="20" spans="1:29" ht="15.6" x14ac:dyDescent="0.3">
      <c r="A20" s="1" t="s">
        <v>39</v>
      </c>
      <c r="B20" s="5" t="s">
        <v>40</v>
      </c>
      <c r="C20" s="6">
        <f t="shared" si="0"/>
        <v>356.37828892118955</v>
      </c>
      <c r="D20" s="6">
        <f t="shared" si="1"/>
        <v>46.883729144931628</v>
      </c>
      <c r="E20" s="4">
        <v>327.28972848165603</v>
      </c>
      <c r="F20" s="4">
        <v>438.40383046931498</v>
      </c>
      <c r="G20" s="4">
        <v>326.96579197200498</v>
      </c>
      <c r="H20" s="4">
        <v>323.838321720387</v>
      </c>
      <c r="I20" s="4">
        <v>370.93985819746899</v>
      </c>
      <c r="J20" s="4">
        <v>433.80830482823399</v>
      </c>
      <c r="K20" s="4">
        <v>319.86216794243597</v>
      </c>
      <c r="L20" s="4">
        <v>328.50491783977998</v>
      </c>
      <c r="M20">
        <v>317.13545414444201</v>
      </c>
      <c r="N20">
        <v>377.03451361617198</v>
      </c>
      <c r="P20" s="10">
        <v>1629</v>
      </c>
      <c r="Q20" s="10">
        <v>90000</v>
      </c>
      <c r="R20" s="4">
        <f t="shared" si="5"/>
        <v>19.689408227690031</v>
      </c>
      <c r="S20" s="4">
        <f t="shared" si="5"/>
        <v>2.5902612787255044</v>
      </c>
      <c r="T20" s="4">
        <f t="shared" si="5"/>
        <v>18.082305440975471</v>
      </c>
      <c r="U20" s="4">
        <f t="shared" si="6"/>
        <v>24.221206103277069</v>
      </c>
      <c r="V20" s="4">
        <f t="shared" si="7"/>
        <v>18.064408396243369</v>
      </c>
      <c r="W20" s="4">
        <f t="shared" si="8"/>
        <v>17.89161998455177</v>
      </c>
      <c r="X20" s="4">
        <f t="shared" si="5"/>
        <v>20.493914817539725</v>
      </c>
      <c r="Y20" s="4">
        <f t="shared" si="5"/>
        <v>23.967309659018451</v>
      </c>
      <c r="Z20" s="4">
        <f t="shared" si="5"/>
        <v>17.671942980245081</v>
      </c>
      <c r="AA20" s="4">
        <f t="shared" si="5"/>
        <v>18.149442974573482</v>
      </c>
      <c r="AB20" s="4">
        <f t="shared" si="5"/>
        <v>17.521295809085192</v>
      </c>
      <c r="AC20" s="4">
        <f t="shared" si="5"/>
        <v>20.830636111390717</v>
      </c>
    </row>
    <row r="21" spans="1:29" ht="15.6" x14ac:dyDescent="0.3">
      <c r="A21" s="1" t="s">
        <v>41</v>
      </c>
      <c r="B21" s="5" t="s">
        <v>42</v>
      </c>
      <c r="C21" s="6">
        <f t="shared" si="0"/>
        <v>28.936113948693141</v>
      </c>
      <c r="D21" s="6">
        <f t="shared" si="1"/>
        <v>0.70376440589323419</v>
      </c>
      <c r="E21" s="4">
        <v>30.529128974986701</v>
      </c>
      <c r="F21" s="4">
        <v>28.389905502997301</v>
      </c>
      <c r="G21" s="4">
        <v>28.8814687153554</v>
      </c>
      <c r="H21" s="4">
        <v>28.9871675473624</v>
      </c>
      <c r="I21" s="4">
        <v>28.342625842214801</v>
      </c>
      <c r="J21" s="4">
        <v>28.5695534963337</v>
      </c>
      <c r="K21" s="4">
        <v>29.564097559446498</v>
      </c>
      <c r="L21" s="4">
        <v>28.3347371681574</v>
      </c>
      <c r="M21">
        <v>28.452689876983499</v>
      </c>
      <c r="N21">
        <v>29.309764803093699</v>
      </c>
      <c r="P21" s="10">
        <v>54</v>
      </c>
      <c r="Q21" s="10">
        <v>90000</v>
      </c>
      <c r="R21" s="4">
        <f t="shared" si="5"/>
        <v>48.226856581155239</v>
      </c>
      <c r="S21" s="4">
        <f t="shared" si="5"/>
        <v>1.1729406764887236</v>
      </c>
      <c r="T21" s="4">
        <f t="shared" si="5"/>
        <v>50.881881624977829</v>
      </c>
      <c r="U21" s="4">
        <f t="shared" si="6"/>
        <v>47.316509171662169</v>
      </c>
      <c r="V21" s="4">
        <f t="shared" si="7"/>
        <v>48.135781192258996</v>
      </c>
      <c r="W21" s="4">
        <f t="shared" si="8"/>
        <v>48.311945912270666</v>
      </c>
      <c r="X21" s="4">
        <f t="shared" si="5"/>
        <v>47.237709737024673</v>
      </c>
      <c r="Y21" s="4">
        <f t="shared" si="5"/>
        <v>47.615922493889499</v>
      </c>
      <c r="Z21" s="4">
        <f t="shared" si="5"/>
        <v>49.273495932410832</v>
      </c>
      <c r="AA21" s="4">
        <f t="shared" si="5"/>
        <v>47.224561946929001</v>
      </c>
      <c r="AB21" s="4">
        <f t="shared" si="5"/>
        <v>47.4211497949725</v>
      </c>
      <c r="AC21" s="4">
        <f t="shared" si="5"/>
        <v>48.849608005156163</v>
      </c>
    </row>
    <row r="22" spans="1:29" ht="15.6" x14ac:dyDescent="0.3">
      <c r="A22" s="1" t="s">
        <v>43</v>
      </c>
      <c r="B22" s="5" t="s">
        <v>44</v>
      </c>
      <c r="C22" s="6">
        <f t="shared" si="0"/>
        <v>6.5472071743885198</v>
      </c>
      <c r="D22" s="6">
        <f t="shared" si="1"/>
        <v>5.8216849335263575E-2</v>
      </c>
      <c r="E22" s="4">
        <v>6.48296258461201</v>
      </c>
      <c r="F22" s="4">
        <v>6.56359001144732</v>
      </c>
      <c r="G22" s="4">
        <v>6.6264422982765296</v>
      </c>
      <c r="H22" s="4">
        <v>6.5703235045224604</v>
      </c>
      <c r="I22" s="4">
        <v>6.6435320292389299</v>
      </c>
      <c r="J22" s="4">
        <v>6.4897802096777397</v>
      </c>
      <c r="K22" s="4">
        <v>6.4833042180957197</v>
      </c>
      <c r="L22" s="4">
        <v>6.5767916018655299</v>
      </c>
      <c r="M22">
        <v>6.5149576396823603</v>
      </c>
      <c r="N22">
        <v>6.5203876464665997</v>
      </c>
      <c r="P22" s="10">
        <v>18</v>
      </c>
      <c r="Q22" s="10">
        <v>270000</v>
      </c>
      <c r="R22" s="4">
        <f t="shared" si="5"/>
        <v>98.208107615827799</v>
      </c>
      <c r="S22" s="4">
        <f t="shared" si="5"/>
        <v>0.8732527400289537</v>
      </c>
      <c r="T22" s="4">
        <f t="shared" si="5"/>
        <v>97.244438769180135</v>
      </c>
      <c r="U22" s="4">
        <f t="shared" si="6"/>
        <v>98.453850171709803</v>
      </c>
      <c r="V22" s="4">
        <f t="shared" si="7"/>
        <v>99.396634474147959</v>
      </c>
      <c r="W22" s="4">
        <f t="shared" si="8"/>
        <v>98.554852567836903</v>
      </c>
      <c r="X22" s="4">
        <f t="shared" si="5"/>
        <v>99.652980438583953</v>
      </c>
      <c r="Y22" s="4">
        <f t="shared" si="5"/>
        <v>97.346703145166103</v>
      </c>
      <c r="Z22" s="4">
        <f t="shared" si="5"/>
        <v>97.249563271435804</v>
      </c>
      <c r="AA22" s="4">
        <f t="shared" si="5"/>
        <v>98.651874027982956</v>
      </c>
      <c r="AB22" s="4">
        <f t="shared" si="5"/>
        <v>97.724364595235414</v>
      </c>
      <c r="AC22" s="4">
        <f t="shared" si="5"/>
        <v>97.805814696998993</v>
      </c>
    </row>
    <row r="23" spans="1:29" ht="15.6" x14ac:dyDescent="0.3">
      <c r="A23" s="1" t="s">
        <v>45</v>
      </c>
      <c r="B23" s="5" t="s">
        <v>46</v>
      </c>
      <c r="C23" s="6">
        <f t="shared" si="0"/>
        <v>8.7740500405940764</v>
      </c>
      <c r="D23" s="6">
        <f t="shared" si="1"/>
        <v>1.9306530293994222</v>
      </c>
      <c r="E23" s="4">
        <v>6.1891893917944003</v>
      </c>
      <c r="F23" s="4">
        <v>10.0955291303033</v>
      </c>
      <c r="G23" s="4">
        <v>7.2556912578651298</v>
      </c>
      <c r="H23" s="4">
        <v>11.277127669348401</v>
      </c>
      <c r="I23" s="4">
        <v>6.3735917956711203</v>
      </c>
      <c r="J23" s="4">
        <v>10.7950773477182</v>
      </c>
      <c r="K23" s="4">
        <v>10.0706792685761</v>
      </c>
      <c r="L23" s="4">
        <v>10.3312664425923</v>
      </c>
      <c r="M23">
        <v>7.9799689623527801</v>
      </c>
      <c r="N23">
        <v>7.3723791397190297</v>
      </c>
      <c r="P23" s="10">
        <v>65</v>
      </c>
      <c r="Q23" s="10">
        <v>70000</v>
      </c>
      <c r="R23" s="4">
        <f t="shared" si="5"/>
        <v>9.4489769667936194</v>
      </c>
      <c r="S23" s="4">
        <f t="shared" si="5"/>
        <v>2.0791648008916854</v>
      </c>
      <c r="T23" s="4">
        <f t="shared" si="5"/>
        <v>6.6652808834708921</v>
      </c>
      <c r="U23" s="4">
        <f t="shared" si="6"/>
        <v>10.872108294172783</v>
      </c>
      <c r="V23" s="4">
        <f t="shared" si="7"/>
        <v>7.8138213546239861</v>
      </c>
      <c r="W23" s="4">
        <f t="shared" si="8"/>
        <v>12.144599028529049</v>
      </c>
      <c r="X23" s="4">
        <f t="shared" si="5"/>
        <v>6.8638680876458222</v>
      </c>
      <c r="Y23" s="4">
        <f t="shared" si="5"/>
        <v>11.625467912927292</v>
      </c>
      <c r="Z23" s="4">
        <f t="shared" si="5"/>
        <v>10.845346904620415</v>
      </c>
      <c r="AA23" s="4">
        <f t="shared" si="5"/>
        <v>11.125979245868631</v>
      </c>
      <c r="AB23" s="4">
        <f t="shared" si="5"/>
        <v>8.5938127286876096</v>
      </c>
      <c r="AC23" s="4">
        <f t="shared" si="5"/>
        <v>7.9394852273897243</v>
      </c>
    </row>
    <row r="24" spans="1:29" ht="15.6" x14ac:dyDescent="0.3">
      <c r="A24" s="1" t="s">
        <v>47</v>
      </c>
      <c r="B24" s="5" t="s">
        <v>48</v>
      </c>
      <c r="C24" s="6">
        <f t="shared" si="0"/>
        <v>2.0256759962987223</v>
      </c>
      <c r="D24" s="6">
        <f t="shared" si="1"/>
        <v>0.14910503758647672</v>
      </c>
      <c r="E24" s="4">
        <v>2.1103701036310998</v>
      </c>
      <c r="F24" s="4">
        <v>2.0539097532413502</v>
      </c>
      <c r="G24" s="4">
        <v>1.96435631726475</v>
      </c>
      <c r="H24" s="4">
        <v>1.89895533401613</v>
      </c>
      <c r="I24" s="4">
        <v>2.39877990518091</v>
      </c>
      <c r="J24" s="4">
        <v>1.9499106396539001</v>
      </c>
      <c r="K24" s="4">
        <v>1.90777586427172</v>
      </c>
      <c r="L24" s="4">
        <v>1.9799459010615801</v>
      </c>
      <c r="M24">
        <v>2.0658295245797902</v>
      </c>
      <c r="N24">
        <v>1.92692662008599</v>
      </c>
      <c r="P24" s="10">
        <v>22</v>
      </c>
      <c r="Q24" s="10">
        <v>160000</v>
      </c>
      <c r="R24" s="4">
        <f t="shared" si="5"/>
        <v>14.73218906399071</v>
      </c>
      <c r="S24" s="4">
        <f t="shared" si="5"/>
        <v>1.0844002733561942</v>
      </c>
      <c r="T24" s="4">
        <f t="shared" si="5"/>
        <v>15.348146208226181</v>
      </c>
      <c r="U24" s="4">
        <f t="shared" si="6"/>
        <v>14.937525478118909</v>
      </c>
      <c r="V24" s="4">
        <f t="shared" si="7"/>
        <v>14.286227761925455</v>
      </c>
      <c r="W24" s="4">
        <f t="shared" si="8"/>
        <v>13.810584247390036</v>
      </c>
      <c r="X24" s="4">
        <f t="shared" si="5"/>
        <v>17.445672037679344</v>
      </c>
      <c r="Y24" s="4">
        <f t="shared" si="5"/>
        <v>14.181168288392</v>
      </c>
      <c r="Z24" s="4">
        <f t="shared" si="5"/>
        <v>13.874733558339782</v>
      </c>
      <c r="AA24" s="4">
        <f t="shared" si="5"/>
        <v>14.399606553175129</v>
      </c>
      <c r="AB24" s="4">
        <f t="shared" si="5"/>
        <v>15.024214724216655</v>
      </c>
      <c r="AC24" s="4">
        <f t="shared" si="5"/>
        <v>14.014011782443562</v>
      </c>
    </row>
    <row r="25" spans="1:29" ht="15.6" x14ac:dyDescent="0.3">
      <c r="A25" s="1" t="s">
        <v>49</v>
      </c>
      <c r="B25" s="5" t="s">
        <v>50</v>
      </c>
      <c r="C25" s="6">
        <f t="shared" si="0"/>
        <v>16.28671070445634</v>
      </c>
      <c r="D25" s="6">
        <f t="shared" si="1"/>
        <v>2.6453117568116773</v>
      </c>
      <c r="E25" s="4">
        <v>15.560885143737201</v>
      </c>
      <c r="F25" s="4">
        <v>14.567601086952999</v>
      </c>
      <c r="G25" s="4">
        <v>18.2666967957793</v>
      </c>
      <c r="H25" s="4">
        <v>17.4595229311435</v>
      </c>
      <c r="I25" s="4">
        <v>12.078735013922699</v>
      </c>
      <c r="J25" s="4">
        <v>15.545468354571099</v>
      </c>
      <c r="K25" s="4">
        <v>18.005195072202</v>
      </c>
      <c r="L25" s="4">
        <v>20.6195291681512</v>
      </c>
      <c r="M25">
        <v>17.889735423563199</v>
      </c>
      <c r="N25">
        <v>12.873738054540199</v>
      </c>
      <c r="P25" s="10">
        <v>400</v>
      </c>
      <c r="Q25" s="10">
        <v>53000</v>
      </c>
      <c r="R25" s="4">
        <f t="shared" si="5"/>
        <v>2.1579891683404648</v>
      </c>
      <c r="S25" s="4">
        <f t="shared" si="5"/>
        <v>0.35050380777754725</v>
      </c>
      <c r="T25" s="4">
        <f t="shared" si="5"/>
        <v>2.0618172815451796</v>
      </c>
      <c r="U25" s="4">
        <f t="shared" si="6"/>
        <v>1.9302071440212725</v>
      </c>
      <c r="V25" s="4">
        <f t="shared" si="7"/>
        <v>2.420337325440757</v>
      </c>
      <c r="W25" s="4">
        <f t="shared" si="8"/>
        <v>2.3133867883765138</v>
      </c>
      <c r="X25" s="4">
        <f t="shared" si="5"/>
        <v>1.6004323893447576</v>
      </c>
      <c r="Y25" s="4">
        <f t="shared" si="5"/>
        <v>2.0597745569806709</v>
      </c>
      <c r="Z25" s="4">
        <f t="shared" si="5"/>
        <v>2.3856883470667647</v>
      </c>
      <c r="AA25" s="4">
        <f t="shared" si="5"/>
        <v>2.7320876147800339</v>
      </c>
      <c r="AB25" s="4">
        <f t="shared" si="5"/>
        <v>2.3703899436221239</v>
      </c>
      <c r="AC25" s="4">
        <f t="shared" si="5"/>
        <v>1.7057702922265763</v>
      </c>
    </row>
    <row r="26" spans="1:29" ht="15.6" x14ac:dyDescent="0.3">
      <c r="A26" s="1" t="s">
        <v>51</v>
      </c>
      <c r="B26" s="5" t="s">
        <v>52</v>
      </c>
      <c r="C26" s="6">
        <f t="shared" si="0"/>
        <v>1.2537034684819517</v>
      </c>
      <c r="D26" s="6">
        <f t="shared" si="1"/>
        <v>0.2344683607238145</v>
      </c>
      <c r="E26" s="4">
        <v>0.99349781305164597</v>
      </c>
      <c r="F26" s="4">
        <v>1.16647539109843</v>
      </c>
      <c r="G26" s="4">
        <v>1.06060267934674</v>
      </c>
      <c r="H26" s="4">
        <v>1.62790892734177</v>
      </c>
      <c r="I26" s="4">
        <v>0.99145438853599999</v>
      </c>
      <c r="J26" s="4">
        <v>1.3806324595002999</v>
      </c>
      <c r="K26" s="4">
        <v>1.59287873349484</v>
      </c>
      <c r="L26" s="4">
        <v>1.0790197716791401</v>
      </c>
      <c r="M26">
        <v>1.28837470664724</v>
      </c>
      <c r="N26">
        <v>1.3561898141234101</v>
      </c>
      <c r="P26" s="10">
        <v>640</v>
      </c>
      <c r="Q26" s="10">
        <v>480000</v>
      </c>
      <c r="R26" s="4">
        <f t="shared" si="5"/>
        <v>0.94027760136146377</v>
      </c>
      <c r="S26" s="4">
        <f t="shared" si="5"/>
        <v>0.17585127054286087</v>
      </c>
      <c r="T26" s="4">
        <f t="shared" si="5"/>
        <v>0.74512335978873456</v>
      </c>
      <c r="U26" s="4">
        <f t="shared" si="6"/>
        <v>0.87485654332382246</v>
      </c>
      <c r="V26" s="4">
        <f t="shared" si="7"/>
        <v>0.79545200951005501</v>
      </c>
      <c r="W26" s="4">
        <f t="shared" si="8"/>
        <v>1.2209316955063274</v>
      </c>
      <c r="X26" s="4">
        <f t="shared" si="5"/>
        <v>0.74359079140200002</v>
      </c>
      <c r="Y26" s="4">
        <f t="shared" si="5"/>
        <v>1.035474344625225</v>
      </c>
      <c r="Z26" s="4">
        <f t="shared" si="5"/>
        <v>1.1946590501211298</v>
      </c>
      <c r="AA26" s="4">
        <f t="shared" si="5"/>
        <v>0.80926482875935501</v>
      </c>
      <c r="AB26" s="4">
        <f t="shared" si="5"/>
        <v>0.96628102998543008</v>
      </c>
      <c r="AC26" s="4">
        <f t="shared" si="5"/>
        <v>1.0171423605925576</v>
      </c>
    </row>
    <row r="27" spans="1:29" ht="15.6" x14ac:dyDescent="0.3">
      <c r="A27" s="1" t="s">
        <v>53</v>
      </c>
      <c r="B27" s="5" t="s">
        <v>54</v>
      </c>
      <c r="C27" s="6">
        <f t="shared" si="0"/>
        <v>15.636693934253652</v>
      </c>
      <c r="D27" s="6">
        <f t="shared" si="1"/>
        <v>4.6176238928363258</v>
      </c>
      <c r="E27" s="4">
        <v>10.232938795473</v>
      </c>
      <c r="F27" s="4">
        <v>12.8543396798992</v>
      </c>
      <c r="G27" s="4">
        <v>14.7692786823152</v>
      </c>
      <c r="H27" s="4">
        <v>19.287730141626401</v>
      </c>
      <c r="I27" s="4">
        <v>16.265310690681599</v>
      </c>
      <c r="J27" s="4">
        <v>14.268348771701801</v>
      </c>
      <c r="K27" s="4">
        <v>24.417354965521099</v>
      </c>
      <c r="L27" s="4">
        <v>12.868837134299399</v>
      </c>
      <c r="M27">
        <v>20.889876587387199</v>
      </c>
      <c r="N27">
        <v>10.5129238936316</v>
      </c>
      <c r="P27" s="10">
        <v>2500</v>
      </c>
      <c r="Q27" s="10">
        <v>120000</v>
      </c>
      <c r="R27" s="4">
        <f t="shared" si="5"/>
        <v>0.75056130884417527</v>
      </c>
      <c r="S27" s="4">
        <f t="shared" si="5"/>
        <v>0.22164594685614364</v>
      </c>
      <c r="T27" s="4">
        <f t="shared" si="5"/>
        <v>0.49118106218270402</v>
      </c>
      <c r="U27" s="4">
        <f t="shared" si="6"/>
        <v>0.61700830463516154</v>
      </c>
      <c r="V27" s="4">
        <f t="shared" si="7"/>
        <v>0.70892537675112954</v>
      </c>
      <c r="W27" s="4">
        <f t="shared" si="8"/>
        <v>0.92581104679806736</v>
      </c>
      <c r="X27" s="4">
        <f t="shared" si="5"/>
        <v>0.78073491315271681</v>
      </c>
      <c r="Y27" s="4">
        <f t="shared" si="5"/>
        <v>0.68488074104168639</v>
      </c>
      <c r="Z27" s="4">
        <f t="shared" si="5"/>
        <v>1.1720330383450128</v>
      </c>
      <c r="AA27" s="4">
        <f t="shared" si="5"/>
        <v>0.61770418244637104</v>
      </c>
      <c r="AB27" s="4">
        <f t="shared" si="5"/>
        <v>1.0027140761945856</v>
      </c>
      <c r="AC27" s="4">
        <f t="shared" si="5"/>
        <v>0.50462034689431678</v>
      </c>
    </row>
    <row r="28" spans="1:29" ht="15.6" x14ac:dyDescent="0.3">
      <c r="A28" s="1" t="s">
        <v>55</v>
      </c>
      <c r="B28" s="5" t="s">
        <v>56</v>
      </c>
      <c r="C28" s="6">
        <f t="shared" si="0"/>
        <v>1.5349434742387611</v>
      </c>
      <c r="D28" s="6">
        <f t="shared" si="1"/>
        <v>0.28278784428131659</v>
      </c>
      <c r="E28" s="4">
        <v>1.47505652177722</v>
      </c>
      <c r="F28" s="4">
        <v>1.56817241216779</v>
      </c>
      <c r="G28" s="4">
        <v>1.2959784433886501</v>
      </c>
      <c r="H28" s="4">
        <v>1.8519317248868901</v>
      </c>
      <c r="I28" s="4">
        <v>1.29229989126513</v>
      </c>
      <c r="J28" s="4">
        <v>2.0709552065304702</v>
      </c>
      <c r="K28" s="4">
        <v>1.47624841357585</v>
      </c>
      <c r="L28" s="4">
        <v>1.10950664020391</v>
      </c>
      <c r="M28">
        <v>1.51217067947395</v>
      </c>
      <c r="N28">
        <v>1.6971148091177499</v>
      </c>
      <c r="P28" s="10">
        <v>1550</v>
      </c>
      <c r="Q28" s="10">
        <v>390000</v>
      </c>
      <c r="R28" s="4">
        <f t="shared" si="5"/>
        <v>0.38621158384072052</v>
      </c>
      <c r="S28" s="4">
        <f t="shared" si="5"/>
        <v>7.1153070496589338E-2</v>
      </c>
      <c r="T28" s="4">
        <f t="shared" si="5"/>
        <v>0.3711432538665263</v>
      </c>
      <c r="U28" s="4">
        <f t="shared" si="6"/>
        <v>0.39457241338415361</v>
      </c>
      <c r="V28" s="4">
        <f t="shared" si="7"/>
        <v>0.32608489865907969</v>
      </c>
      <c r="W28" s="4">
        <f t="shared" si="8"/>
        <v>0.46596991787476583</v>
      </c>
      <c r="X28" s="4">
        <f t="shared" si="5"/>
        <v>0.32515932747961335</v>
      </c>
      <c r="Y28" s="4">
        <f t="shared" si="5"/>
        <v>0.52107905196573123</v>
      </c>
      <c r="Z28" s="4">
        <f t="shared" si="5"/>
        <v>0.3714431492223107</v>
      </c>
      <c r="AA28" s="4">
        <f t="shared" si="5"/>
        <v>0.27916618689001604</v>
      </c>
      <c r="AB28" s="4">
        <f t="shared" si="5"/>
        <v>0.38048165483538099</v>
      </c>
      <c r="AC28" s="4">
        <f t="shared" si="5"/>
        <v>0.42701598422962739</v>
      </c>
    </row>
    <row r="29" spans="1:29" ht="15.6" x14ac:dyDescent="0.3">
      <c r="A29" s="1" t="s">
        <v>57</v>
      </c>
      <c r="B29" s="5" t="s">
        <v>58</v>
      </c>
      <c r="C29" s="6">
        <f t="shared" si="0"/>
        <v>0.64866914707774304</v>
      </c>
      <c r="D29" s="6">
        <f t="shared" si="1"/>
        <v>0.15306072305464857</v>
      </c>
      <c r="E29" s="4">
        <v>0.62233574659586999</v>
      </c>
      <c r="F29" s="4">
        <v>0.780661249001246</v>
      </c>
      <c r="G29" s="4">
        <v>0.52865904741329395</v>
      </c>
      <c r="H29" s="4">
        <v>0.64785638889087105</v>
      </c>
      <c r="I29" s="4">
        <v>0.758882519312013</v>
      </c>
      <c r="J29" s="4">
        <v>0.576666328399978</v>
      </c>
      <c r="K29" s="4">
        <v>0.50029278309849301</v>
      </c>
      <c r="L29" s="4">
        <v>0.69348704764233504</v>
      </c>
      <c r="M29">
        <v>0.94751088902672098</v>
      </c>
      <c r="N29">
        <v>0.43033947139661</v>
      </c>
      <c r="P29" s="10">
        <v>9240</v>
      </c>
      <c r="Q29" s="11">
        <v>66000</v>
      </c>
      <c r="R29" s="4">
        <f t="shared" si="5"/>
        <v>4.6333510505553064E-3</v>
      </c>
      <c r="S29" s="4">
        <f t="shared" si="5"/>
        <v>1.0932908789617758E-3</v>
      </c>
      <c r="T29" s="4">
        <f t="shared" si="5"/>
        <v>4.4452553328276426E-3</v>
      </c>
      <c r="U29" s="4">
        <f t="shared" si="6"/>
        <v>5.5761517785803284E-3</v>
      </c>
      <c r="V29" s="4">
        <f t="shared" si="7"/>
        <v>3.7761360529520996E-3</v>
      </c>
      <c r="W29" s="4">
        <f t="shared" si="8"/>
        <v>4.6275456349347934E-3</v>
      </c>
      <c r="X29" s="4">
        <f t="shared" si="5"/>
        <v>5.420589423657236E-3</v>
      </c>
      <c r="Y29" s="4">
        <f t="shared" si="5"/>
        <v>4.1190452028569855E-3</v>
      </c>
      <c r="Z29" s="4">
        <f t="shared" si="5"/>
        <v>3.57351987927495E-3</v>
      </c>
      <c r="AA29" s="4">
        <f t="shared" si="5"/>
        <v>4.953478911730964E-3</v>
      </c>
      <c r="AB29" s="4">
        <f t="shared" si="5"/>
        <v>6.7679349216194359E-3</v>
      </c>
      <c r="AC29" s="4">
        <f t="shared" si="5"/>
        <v>3.0738533671186433E-3</v>
      </c>
    </row>
    <row r="31" spans="1:29" ht="15.6" x14ac:dyDescent="0.35">
      <c r="A31" s="4" t="s">
        <v>181</v>
      </c>
      <c r="B31" s="4">
        <f>C3/(400-B1)</f>
        <v>0.54760777049280629</v>
      </c>
      <c r="D31" s="4" t="s">
        <v>182</v>
      </c>
      <c r="E31" s="4">
        <f>C3/B31</f>
        <v>80</v>
      </c>
      <c r="Q31" s="4" t="s">
        <v>183</v>
      </c>
      <c r="R31" s="4">
        <f>SUM(R4:R29)</f>
        <v>10458.657476665865</v>
      </c>
      <c r="T31" s="4">
        <f t="shared" ref="T31:AC31" si="9">SUM(T4:T29)</f>
        <v>10458.657476665852</v>
      </c>
      <c r="U31" s="4">
        <f t="shared" si="9"/>
        <v>10458.657476665872</v>
      </c>
      <c r="V31" s="4">
        <f t="shared" si="9"/>
        <v>10458.657476665854</v>
      </c>
      <c r="W31" s="4">
        <f t="shared" si="9"/>
        <v>10458.657476665861</v>
      </c>
      <c r="X31" s="4">
        <f t="shared" si="9"/>
        <v>10458.657476665856</v>
      </c>
      <c r="Y31" s="4">
        <f t="shared" si="9"/>
        <v>10458.657476665872</v>
      </c>
      <c r="Z31" s="4">
        <f t="shared" si="9"/>
        <v>10458.65747666588</v>
      </c>
      <c r="AA31" s="4">
        <f t="shared" si="9"/>
        <v>10458.65747666586</v>
      </c>
      <c r="AB31" s="4">
        <f t="shared" si="9"/>
        <v>10458.657476665876</v>
      </c>
      <c r="AC31" s="4">
        <f t="shared" si="9"/>
        <v>10458.657476665854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8429-FF00-497D-8895-16EEBE6830C2}">
  <dimension ref="A1:AC31"/>
  <sheetViews>
    <sheetView zoomScale="90" zoomScaleNormal="90" workbookViewId="0">
      <selection activeCell="A31" sqref="A31:E31"/>
    </sheetView>
  </sheetViews>
  <sheetFormatPr defaultColWidth="9.109375" defaultRowHeight="14.4" x14ac:dyDescent="0.3"/>
  <cols>
    <col min="1" max="18" width="9.109375" style="4"/>
    <col min="19" max="19" width="8.6640625" style="4" customWidth="1"/>
    <col min="20" max="16384" width="9.109375" style="4"/>
  </cols>
  <sheetData>
    <row r="1" spans="1:29" x14ac:dyDescent="0.3">
      <c r="A1" s="4" t="s">
        <v>176</v>
      </c>
      <c r="B1" s="4">
        <v>340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5"/>
      <c r="B3" s="5" t="s">
        <v>8</v>
      </c>
      <c r="C3" s="6">
        <f>AVERAGE(E3:N3)</f>
        <v>44.764681466486607</v>
      </c>
      <c r="D3" s="6">
        <f>STDEV(E3:N3)</f>
        <v>1.6795541238761459E-3</v>
      </c>
      <c r="E3" s="4">
        <v>44.764963145202501</v>
      </c>
      <c r="F3" s="4">
        <v>44.761439246338398</v>
      </c>
      <c r="G3" s="4">
        <v>44.7643660728396</v>
      </c>
      <c r="H3" s="4">
        <v>44.763551708247903</v>
      </c>
      <c r="I3" s="4">
        <v>44.763087366254801</v>
      </c>
      <c r="J3" s="4">
        <v>44.765635075511902</v>
      </c>
      <c r="K3">
        <v>44.7673078636982</v>
      </c>
      <c r="L3">
        <v>44.764655832145699</v>
      </c>
      <c r="M3">
        <v>44.766106375964902</v>
      </c>
      <c r="N3">
        <v>44.765701978662101</v>
      </c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177.5510321676874</v>
      </c>
      <c r="D4" s="6">
        <f t="shared" ref="D4:D29" si="1">STDEV(E4:N4)</f>
        <v>9.7331011029084022E-2</v>
      </c>
      <c r="E4" s="4">
        <v>177.581827167125</v>
      </c>
      <c r="F4" s="4">
        <v>177.37743149001301</v>
      </c>
      <c r="G4" s="4">
        <v>177.64137858854701</v>
      </c>
      <c r="H4" s="4">
        <v>177.597604198157</v>
      </c>
      <c r="I4" s="4">
        <v>177.70974697600099</v>
      </c>
      <c r="J4" s="4">
        <v>177.53754771277099</v>
      </c>
      <c r="K4">
        <v>177.48774825536401</v>
      </c>
      <c r="L4">
        <v>177.55768210282801</v>
      </c>
      <c r="M4">
        <v>177.43551130514101</v>
      </c>
      <c r="N4">
        <v>177.58384388092699</v>
      </c>
      <c r="P4" s="8">
        <v>16</v>
      </c>
      <c r="Q4" s="8">
        <v>588000</v>
      </c>
      <c r="R4" s="4">
        <f>C4/$P4*$Q4/1000</f>
        <v>6525.000432162512</v>
      </c>
      <c r="S4" s="4">
        <f t="shared" ref="S4:AC19" si="2">D4/$P4*$Q4/1000</f>
        <v>3.5769146553188378</v>
      </c>
      <c r="T4" s="4">
        <f t="shared" si="2"/>
        <v>6526.1321483918437</v>
      </c>
      <c r="U4" s="4">
        <f t="shared" si="2"/>
        <v>6518.620607257978</v>
      </c>
      <c r="V4" s="4">
        <f t="shared" ref="V4" si="3">G4/$P4*$Q4/1000</f>
        <v>6528.3206631291023</v>
      </c>
      <c r="W4" s="4">
        <f t="shared" ref="W4" si="4">H4/$P4*$Q4/1000</f>
        <v>6526.7119542822702</v>
      </c>
      <c r="X4" s="4">
        <f t="shared" si="2"/>
        <v>6530.8332013680365</v>
      </c>
      <c r="Y4" s="4">
        <f t="shared" si="2"/>
        <v>6524.5048784443334</v>
      </c>
      <c r="Z4" s="4">
        <f t="shared" si="2"/>
        <v>6522.6747483846275</v>
      </c>
      <c r="AA4" s="4">
        <f t="shared" si="2"/>
        <v>6525.2448172789291</v>
      </c>
      <c r="AB4" s="4">
        <f t="shared" si="2"/>
        <v>6520.7550404639314</v>
      </c>
      <c r="AC4" s="4">
        <f t="shared" si="2"/>
        <v>6526.2062626240677</v>
      </c>
    </row>
    <row r="5" spans="1:29" ht="15.6" x14ac:dyDescent="0.3">
      <c r="A5" s="5" t="s">
        <v>11</v>
      </c>
      <c r="B5" s="5" t="s">
        <v>12</v>
      </c>
      <c r="C5" s="6">
        <f t="shared" si="0"/>
        <v>1912.0384728693621</v>
      </c>
      <c r="D5" s="6">
        <f t="shared" si="1"/>
        <v>54.900369289993606</v>
      </c>
      <c r="E5" s="4">
        <v>1906.7651341973301</v>
      </c>
      <c r="F5" s="4">
        <v>1851.4349983996799</v>
      </c>
      <c r="G5" s="4">
        <v>1927.74495193746</v>
      </c>
      <c r="H5" s="4">
        <v>1848.9636512802399</v>
      </c>
      <c r="I5" s="4">
        <v>1920.16799098873</v>
      </c>
      <c r="J5" s="4">
        <v>1889.1149164968499</v>
      </c>
      <c r="K5">
        <v>1963.66032092707</v>
      </c>
      <c r="L5">
        <v>1856.52873520966</v>
      </c>
      <c r="M5">
        <v>2023.6125219457499</v>
      </c>
      <c r="N5">
        <v>1932.3915073108501</v>
      </c>
      <c r="P5" s="9">
        <v>540</v>
      </c>
      <c r="Q5" s="9">
        <v>45000</v>
      </c>
      <c r="R5" s="4">
        <f t="shared" ref="R5:AC29" si="5">C5/$P5*$Q5/1000</f>
        <v>159.33653940578017</v>
      </c>
      <c r="S5" s="4">
        <f t="shared" si="2"/>
        <v>4.5750307741661338</v>
      </c>
      <c r="T5" s="4">
        <f t="shared" si="2"/>
        <v>158.89709451644416</v>
      </c>
      <c r="U5" s="4">
        <f t="shared" ref="U5:U29" si="6">F5/$P5*$Q5/1000</f>
        <v>154.28624986663999</v>
      </c>
      <c r="V5" s="4">
        <f t="shared" ref="V5:V29" si="7">G5/$P5*$Q5/1000</f>
        <v>160.64541266145503</v>
      </c>
      <c r="W5" s="4">
        <f t="shared" ref="W5:W29" si="8">H5/$P5*$Q5/1000</f>
        <v>154.08030427335333</v>
      </c>
      <c r="X5" s="4">
        <f t="shared" si="2"/>
        <v>160.01399924906084</v>
      </c>
      <c r="Y5" s="4">
        <f t="shared" si="2"/>
        <v>157.42624304140415</v>
      </c>
      <c r="Z5" s="4">
        <f t="shared" si="2"/>
        <v>163.63836007725584</v>
      </c>
      <c r="AA5" s="4">
        <f t="shared" si="2"/>
        <v>154.71072793413833</v>
      </c>
      <c r="AB5" s="4">
        <f t="shared" si="2"/>
        <v>168.63437682881249</v>
      </c>
      <c r="AC5" s="4">
        <f t="shared" si="2"/>
        <v>161.03262560923753</v>
      </c>
    </row>
    <row r="6" spans="1:29" ht="15.6" x14ac:dyDescent="0.3">
      <c r="A6" s="5" t="s">
        <v>13</v>
      </c>
      <c r="B6" s="5" t="s">
        <v>14</v>
      </c>
      <c r="C6" s="6">
        <f t="shared" si="0"/>
        <v>131.20595329686191</v>
      </c>
      <c r="D6" s="6">
        <f t="shared" si="1"/>
        <v>0.91455110170632337</v>
      </c>
      <c r="E6" s="4">
        <v>130.020991376746</v>
      </c>
      <c r="F6" s="4">
        <v>132.217818196293</v>
      </c>
      <c r="G6" s="4">
        <v>130.34998183018601</v>
      </c>
      <c r="H6" s="4">
        <v>131.52017651191201</v>
      </c>
      <c r="I6" s="4">
        <v>130.62425679627299</v>
      </c>
      <c r="J6" s="4">
        <v>131.51053805921899</v>
      </c>
      <c r="K6">
        <v>131.900001669391</v>
      </c>
      <c r="L6">
        <v>130.41238626356699</v>
      </c>
      <c r="M6">
        <v>132.78366756264799</v>
      </c>
      <c r="N6">
        <v>130.71971470238401</v>
      </c>
      <c r="P6" s="9">
        <v>50</v>
      </c>
      <c r="Q6" s="9">
        <v>180000</v>
      </c>
      <c r="R6" s="4">
        <f t="shared" si="5"/>
        <v>472.3414318687029</v>
      </c>
      <c r="S6" s="4">
        <f t="shared" si="2"/>
        <v>3.2923839661427636</v>
      </c>
      <c r="T6" s="4">
        <f t="shared" si="2"/>
        <v>468.07556895628557</v>
      </c>
      <c r="U6" s="4">
        <f t="shared" si="6"/>
        <v>475.98414550665473</v>
      </c>
      <c r="V6" s="4">
        <f t="shared" si="7"/>
        <v>469.25993458866964</v>
      </c>
      <c r="W6" s="4">
        <f t="shared" si="8"/>
        <v>473.47263544288325</v>
      </c>
      <c r="X6" s="4">
        <f t="shared" si="2"/>
        <v>470.24732446658271</v>
      </c>
      <c r="Y6" s="4">
        <f t="shared" si="2"/>
        <v>473.43793701318839</v>
      </c>
      <c r="Z6" s="4">
        <f t="shared" si="2"/>
        <v>474.84000600980755</v>
      </c>
      <c r="AA6" s="4">
        <f t="shared" si="2"/>
        <v>469.48459054884114</v>
      </c>
      <c r="AB6" s="4">
        <f t="shared" si="2"/>
        <v>478.02120322553276</v>
      </c>
      <c r="AC6" s="4">
        <f t="shared" si="2"/>
        <v>470.59097292858246</v>
      </c>
    </row>
    <row r="7" spans="1:29" ht="15.6" x14ac:dyDescent="0.3">
      <c r="A7" s="1" t="s">
        <v>15</v>
      </c>
      <c r="B7" s="5" t="s">
        <v>16</v>
      </c>
      <c r="C7" s="6">
        <f t="shared" si="0"/>
        <v>889.18431616285193</v>
      </c>
      <c r="D7" s="6">
        <f t="shared" si="1"/>
        <v>7.7428273277731812</v>
      </c>
      <c r="E7" s="4">
        <v>890.37038214784695</v>
      </c>
      <c r="F7" s="4">
        <v>876.34758482752204</v>
      </c>
      <c r="G7" s="4">
        <v>882.88834615953999</v>
      </c>
      <c r="H7" s="4">
        <v>880.23108596154805</v>
      </c>
      <c r="I7" s="4">
        <v>897.58651402298699</v>
      </c>
      <c r="J7" s="4">
        <v>892.21530793596401</v>
      </c>
      <c r="K7">
        <v>885.37300389812299</v>
      </c>
      <c r="L7">
        <v>899.75259107482304</v>
      </c>
      <c r="M7">
        <v>895.73535739701299</v>
      </c>
      <c r="N7">
        <v>891.342988203152</v>
      </c>
      <c r="P7" s="10">
        <v>65</v>
      </c>
      <c r="Q7" s="10">
        <v>70000</v>
      </c>
      <c r="R7" s="4">
        <f t="shared" si="5"/>
        <v>957.58310971384049</v>
      </c>
      <c r="S7" s="4">
        <f t="shared" si="2"/>
        <v>8.3384294299095796</v>
      </c>
      <c r="T7" s="4">
        <f t="shared" si="2"/>
        <v>958.86041154383508</v>
      </c>
      <c r="U7" s="4">
        <f t="shared" si="6"/>
        <v>943.75893750656212</v>
      </c>
      <c r="V7" s="4">
        <f t="shared" si="7"/>
        <v>950.80283432565852</v>
      </c>
      <c r="W7" s="4">
        <f t="shared" si="8"/>
        <v>947.94116949705176</v>
      </c>
      <c r="X7" s="4">
        <f t="shared" si="2"/>
        <v>966.63163048629372</v>
      </c>
      <c r="Y7" s="4">
        <f t="shared" si="2"/>
        <v>960.84725470026888</v>
      </c>
      <c r="Z7" s="4">
        <f t="shared" si="2"/>
        <v>953.47861958259398</v>
      </c>
      <c r="AA7" s="4">
        <f t="shared" si="2"/>
        <v>968.96432884980936</v>
      </c>
      <c r="AB7" s="4">
        <f t="shared" si="2"/>
        <v>964.63807719678323</v>
      </c>
      <c r="AC7" s="4">
        <f t="shared" si="2"/>
        <v>959.90783344954821</v>
      </c>
    </row>
    <row r="8" spans="1:29" ht="15.6" x14ac:dyDescent="0.3">
      <c r="A8" s="1" t="s">
        <v>17</v>
      </c>
      <c r="B8" s="5" t="s">
        <v>18</v>
      </c>
      <c r="C8" s="6">
        <f t="shared" si="0"/>
        <v>94.968738028716629</v>
      </c>
      <c r="D8" s="6">
        <f t="shared" si="1"/>
        <v>3.6034477534677416</v>
      </c>
      <c r="E8" s="4">
        <v>94.885471557157302</v>
      </c>
      <c r="F8" s="4">
        <v>102.288252136113</v>
      </c>
      <c r="G8" s="4">
        <v>93.07097959523</v>
      </c>
      <c r="H8" s="4">
        <v>97.918498837565807</v>
      </c>
      <c r="I8" s="4">
        <v>89.995221551710202</v>
      </c>
      <c r="J8" s="4">
        <v>91.362278766119005</v>
      </c>
      <c r="K8">
        <v>94.420869985304194</v>
      </c>
      <c r="L8">
        <v>93.264608882083905</v>
      </c>
      <c r="M8">
        <v>94.397120143245203</v>
      </c>
      <c r="N8">
        <v>98.084078832637701</v>
      </c>
      <c r="P8" s="10">
        <v>22</v>
      </c>
      <c r="Q8" s="10">
        <v>160000</v>
      </c>
      <c r="R8" s="4">
        <f t="shared" si="5"/>
        <v>690.68173111793908</v>
      </c>
      <c r="S8" s="4">
        <f t="shared" si="2"/>
        <v>26.206892752492667</v>
      </c>
      <c r="T8" s="4">
        <f t="shared" si="2"/>
        <v>690.07615677932586</v>
      </c>
      <c r="U8" s="4">
        <f t="shared" si="6"/>
        <v>743.91456098991273</v>
      </c>
      <c r="V8" s="4">
        <f t="shared" si="7"/>
        <v>676.87985160167273</v>
      </c>
      <c r="W8" s="4">
        <f t="shared" si="8"/>
        <v>712.13453700047864</v>
      </c>
      <c r="X8" s="4">
        <f t="shared" si="2"/>
        <v>654.51070219425606</v>
      </c>
      <c r="Y8" s="4">
        <f t="shared" si="2"/>
        <v>664.45293648086545</v>
      </c>
      <c r="Z8" s="4">
        <f t="shared" si="2"/>
        <v>686.69723625675772</v>
      </c>
      <c r="AA8" s="4">
        <f t="shared" si="2"/>
        <v>678.28806459697398</v>
      </c>
      <c r="AB8" s="4">
        <f t="shared" si="2"/>
        <v>686.5245101326924</v>
      </c>
      <c r="AC8" s="4">
        <f t="shared" si="2"/>
        <v>713.33875514645592</v>
      </c>
    </row>
    <row r="9" spans="1:29" ht="15.6" x14ac:dyDescent="0.3">
      <c r="A9" s="1" t="s">
        <v>19</v>
      </c>
      <c r="B9" s="5" t="s">
        <v>20</v>
      </c>
      <c r="C9" s="6">
        <f t="shared" si="0"/>
        <v>320.72420677043704</v>
      </c>
      <c r="D9" s="6">
        <f t="shared" si="1"/>
        <v>4.546168854343076</v>
      </c>
      <c r="E9" s="4">
        <v>317.08879945536597</v>
      </c>
      <c r="F9" s="4">
        <v>317.40252249909997</v>
      </c>
      <c r="G9" s="4">
        <v>320.950835293176</v>
      </c>
      <c r="H9" s="4">
        <v>313.426726033661</v>
      </c>
      <c r="I9" s="4">
        <v>322.19591085809799</v>
      </c>
      <c r="J9" s="4">
        <v>319.71092100516103</v>
      </c>
      <c r="K9">
        <v>324.04475543997103</v>
      </c>
      <c r="L9">
        <v>330.17200738108698</v>
      </c>
      <c r="M9">
        <v>322.65023258931399</v>
      </c>
      <c r="N9">
        <v>319.59935714943703</v>
      </c>
      <c r="P9" s="10">
        <v>69</v>
      </c>
      <c r="Q9" s="10">
        <v>160000</v>
      </c>
      <c r="R9" s="4">
        <f t="shared" si="5"/>
        <v>743.70830555463647</v>
      </c>
      <c r="S9" s="4">
        <f t="shared" si="2"/>
        <v>10.541840821665104</v>
      </c>
      <c r="T9" s="4">
        <f t="shared" si="2"/>
        <v>735.27837554867472</v>
      </c>
      <c r="U9" s="4">
        <f t="shared" si="6"/>
        <v>736.00584927327532</v>
      </c>
      <c r="V9" s="4">
        <f t="shared" si="7"/>
        <v>744.23382096968362</v>
      </c>
      <c r="W9" s="4">
        <f t="shared" si="8"/>
        <v>726.78661109254722</v>
      </c>
      <c r="X9" s="4">
        <f t="shared" si="2"/>
        <v>747.12095271443013</v>
      </c>
      <c r="Y9" s="4">
        <f t="shared" si="2"/>
        <v>741.35865740327188</v>
      </c>
      <c r="Z9" s="4">
        <f t="shared" si="2"/>
        <v>751.40812855645459</v>
      </c>
      <c r="AA9" s="4">
        <f t="shared" si="2"/>
        <v>765.61624899962192</v>
      </c>
      <c r="AB9" s="4">
        <f t="shared" si="2"/>
        <v>748.174452381018</v>
      </c>
      <c r="AC9" s="4">
        <f t="shared" si="2"/>
        <v>741.09995860739014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>
        <v>0</v>
      </c>
      <c r="L10">
        <v>0</v>
      </c>
      <c r="M10">
        <v>0</v>
      </c>
      <c r="N10">
        <v>0</v>
      </c>
      <c r="P10" s="10">
        <v>65</v>
      </c>
      <c r="Q10" s="10">
        <v>70000</v>
      </c>
      <c r="R10" s="4">
        <f t="shared" si="5"/>
        <v>0</v>
      </c>
      <c r="S10" s="4">
        <f t="shared" si="2"/>
        <v>0</v>
      </c>
      <c r="T10" s="4">
        <f t="shared" si="2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155.73129629070871</v>
      </c>
      <c r="D11" s="6">
        <f t="shared" si="1"/>
        <v>11.012600514618866</v>
      </c>
      <c r="E11" s="4">
        <v>166.53936254232201</v>
      </c>
      <c r="F11" s="4">
        <v>159.09811994340299</v>
      </c>
      <c r="G11" s="4">
        <v>175.64896804405601</v>
      </c>
      <c r="H11" s="4">
        <v>166.72030247469101</v>
      </c>
      <c r="I11" s="4">
        <v>140.60153892244901</v>
      </c>
      <c r="J11" s="4">
        <v>151.795203052891</v>
      </c>
      <c r="K11">
        <v>153.95756693793601</v>
      </c>
      <c r="L11">
        <v>146.557001258968</v>
      </c>
      <c r="M11">
        <v>147.63143255727499</v>
      </c>
      <c r="N11">
        <v>148.76346717309599</v>
      </c>
      <c r="P11" s="10">
        <v>81</v>
      </c>
      <c r="Q11" s="10">
        <v>66000</v>
      </c>
      <c r="R11" s="4">
        <f t="shared" si="5"/>
        <v>126.89216734798488</v>
      </c>
      <c r="S11" s="4">
        <f t="shared" si="2"/>
        <v>8.9732300489487056</v>
      </c>
      <c r="T11" s="4">
        <f t="shared" si="2"/>
        <v>135.69873984929939</v>
      </c>
      <c r="U11" s="4">
        <f t="shared" si="6"/>
        <v>129.6355051390691</v>
      </c>
      <c r="V11" s="4">
        <f t="shared" si="7"/>
        <v>143.12138136923085</v>
      </c>
      <c r="W11" s="4">
        <f t="shared" si="8"/>
        <v>135.84617238678527</v>
      </c>
      <c r="X11" s="4">
        <f t="shared" si="2"/>
        <v>114.56421689977327</v>
      </c>
      <c r="Y11" s="4">
        <f t="shared" si="2"/>
        <v>123.68498026531859</v>
      </c>
      <c r="Z11" s="4">
        <f t="shared" si="2"/>
        <v>125.4469063938738</v>
      </c>
      <c r="AA11" s="4">
        <f t="shared" si="2"/>
        <v>119.41681584064058</v>
      </c>
      <c r="AB11" s="4">
        <f t="shared" si="2"/>
        <v>120.29227838000183</v>
      </c>
      <c r="AC11" s="4">
        <f t="shared" si="2"/>
        <v>121.21467695585599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>
        <v>0</v>
      </c>
      <c r="L12">
        <v>0</v>
      </c>
      <c r="M12">
        <v>0</v>
      </c>
      <c r="N12">
        <v>0</v>
      </c>
      <c r="P12" s="10">
        <v>69</v>
      </c>
      <c r="Q12" s="10">
        <v>160000</v>
      </c>
      <c r="R12" s="4">
        <f t="shared" si="5"/>
        <v>0</v>
      </c>
      <c r="S12" s="4">
        <f t="shared" si="2"/>
        <v>0</v>
      </c>
      <c r="T12" s="4">
        <f t="shared" si="2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3017.7139635244262</v>
      </c>
      <c r="D13" s="6">
        <f t="shared" si="1"/>
        <v>130.40394091593743</v>
      </c>
      <c r="E13" s="4">
        <v>3061.8816245061798</v>
      </c>
      <c r="F13" s="4">
        <v>2768.3772997762999</v>
      </c>
      <c r="G13" s="4">
        <v>3005.00436155239</v>
      </c>
      <c r="H13" s="4">
        <v>2991.28245222019</v>
      </c>
      <c r="I13" s="4">
        <v>3206.80677479624</v>
      </c>
      <c r="J13" s="4">
        <v>3223.0462119855601</v>
      </c>
      <c r="K13">
        <v>3025.2339774576499</v>
      </c>
      <c r="L13">
        <v>2997.6154538456499</v>
      </c>
      <c r="M13">
        <v>2959.69087402377</v>
      </c>
      <c r="N13">
        <v>2938.2006050803302</v>
      </c>
      <c r="P13" s="10">
        <v>615</v>
      </c>
      <c r="Q13" s="10">
        <v>96000</v>
      </c>
      <c r="R13" s="4">
        <f t="shared" si="5"/>
        <v>471.05778942820308</v>
      </c>
      <c r="S13" s="4">
        <f t="shared" si="2"/>
        <v>20.355737118585356</v>
      </c>
      <c r="T13" s="4">
        <f t="shared" si="2"/>
        <v>477.9522535814524</v>
      </c>
      <c r="U13" s="4">
        <f t="shared" si="6"/>
        <v>432.13694435532483</v>
      </c>
      <c r="V13" s="4">
        <f t="shared" si="7"/>
        <v>469.07385155939744</v>
      </c>
      <c r="W13" s="4">
        <f t="shared" si="8"/>
        <v>466.93189498071257</v>
      </c>
      <c r="X13" s="4">
        <f t="shared" si="2"/>
        <v>500.5747160657545</v>
      </c>
      <c r="Y13" s="4">
        <f t="shared" si="2"/>
        <v>503.10965260262395</v>
      </c>
      <c r="Z13" s="4">
        <f t="shared" si="2"/>
        <v>472.23164526168193</v>
      </c>
      <c r="AA13" s="4">
        <f t="shared" si="2"/>
        <v>467.92046108810138</v>
      </c>
      <c r="AB13" s="4">
        <f t="shared" si="2"/>
        <v>462.00052667688118</v>
      </c>
      <c r="AC13" s="4">
        <f t="shared" si="2"/>
        <v>458.64594811010033</v>
      </c>
    </row>
    <row r="14" spans="1:29" ht="15.6" x14ac:dyDescent="0.3">
      <c r="A14" s="1" t="s">
        <v>27</v>
      </c>
      <c r="B14" s="5" t="s">
        <v>28</v>
      </c>
      <c r="C14" s="6">
        <f t="shared" si="0"/>
        <v>6.668398488661798</v>
      </c>
      <c r="D14" s="6">
        <f t="shared" si="1"/>
        <v>1.8655377863627589</v>
      </c>
      <c r="E14" s="4">
        <v>9.1559678225474705</v>
      </c>
      <c r="F14" s="4">
        <v>5.5871523257159597</v>
      </c>
      <c r="G14" s="4">
        <v>8.7242651555353099</v>
      </c>
      <c r="H14" s="4">
        <v>4.6022583705658997</v>
      </c>
      <c r="I14" s="4">
        <v>9.6550240925025097</v>
      </c>
      <c r="J14" s="4">
        <v>5.1034895533935103</v>
      </c>
      <c r="K14">
        <v>5.4827027606233099</v>
      </c>
      <c r="L14">
        <v>5.83241595897419</v>
      </c>
      <c r="M14">
        <v>5.35411970526952</v>
      </c>
      <c r="N14">
        <v>7.1865891414903</v>
      </c>
      <c r="P14" s="10">
        <v>546</v>
      </c>
      <c r="Q14" s="10">
        <v>210000</v>
      </c>
      <c r="R14" s="4">
        <f t="shared" si="5"/>
        <v>2.5647686494853068</v>
      </c>
      <c r="S14" s="4">
        <f t="shared" si="2"/>
        <v>0.71751453321644576</v>
      </c>
      <c r="T14" s="4">
        <f t="shared" si="2"/>
        <v>3.5215260855951804</v>
      </c>
      <c r="U14" s="4">
        <f t="shared" si="6"/>
        <v>2.1489047406599844</v>
      </c>
      <c r="V14" s="4">
        <f t="shared" si="7"/>
        <v>3.3554865982828113</v>
      </c>
      <c r="W14" s="4">
        <f t="shared" si="8"/>
        <v>1.7700993732945767</v>
      </c>
      <c r="X14" s="4">
        <f t="shared" si="2"/>
        <v>3.7134708048086575</v>
      </c>
      <c r="Y14" s="4">
        <f t="shared" si="2"/>
        <v>1.9628805974590424</v>
      </c>
      <c r="Z14" s="4">
        <f t="shared" si="2"/>
        <v>2.1087318310089653</v>
      </c>
      <c r="AA14" s="4">
        <f t="shared" si="2"/>
        <v>2.2432369072977654</v>
      </c>
      <c r="AB14" s="4">
        <f t="shared" si="2"/>
        <v>2.0592768097190461</v>
      </c>
      <c r="AC14" s="4">
        <f t="shared" si="2"/>
        <v>2.7640727467270385</v>
      </c>
    </row>
    <row r="15" spans="1:29" ht="15.6" x14ac:dyDescent="0.3">
      <c r="A15" s="1" t="s">
        <v>29</v>
      </c>
      <c r="B15" s="5" t="s">
        <v>30</v>
      </c>
      <c r="C15" s="6">
        <f t="shared" si="0"/>
        <v>13.87364720121189</v>
      </c>
      <c r="D15" s="6">
        <f t="shared" si="1"/>
        <v>2.1689757580542079</v>
      </c>
      <c r="E15" s="4">
        <v>14.7593859838105</v>
      </c>
      <c r="F15" s="4">
        <v>17.385856424347899</v>
      </c>
      <c r="G15" s="4">
        <v>16.267162720671202</v>
      </c>
      <c r="H15" s="4">
        <v>14.362130824697701</v>
      </c>
      <c r="I15" s="4">
        <v>14.5575991427806</v>
      </c>
      <c r="J15" s="4">
        <v>10.1929848637871</v>
      </c>
      <c r="K15">
        <v>12.8369238919708</v>
      </c>
      <c r="L15">
        <v>14.470753626314</v>
      </c>
      <c r="M15">
        <v>12.409723328048999</v>
      </c>
      <c r="N15">
        <v>11.493951205690101</v>
      </c>
      <c r="P15" s="10">
        <v>216</v>
      </c>
      <c r="Q15" s="10">
        <v>325000</v>
      </c>
      <c r="R15" s="4">
        <f t="shared" si="5"/>
        <v>20.874700649971594</v>
      </c>
      <c r="S15" s="4">
        <f t="shared" si="2"/>
        <v>3.2635051915167481</v>
      </c>
      <c r="T15" s="4">
        <f t="shared" si="2"/>
        <v>22.207409466381538</v>
      </c>
      <c r="U15" s="4">
        <f t="shared" si="6"/>
        <v>26.159274712560496</v>
      </c>
      <c r="V15" s="4">
        <f t="shared" si="7"/>
        <v>24.476055019528427</v>
      </c>
      <c r="W15" s="4">
        <f t="shared" si="8"/>
        <v>21.609687583457188</v>
      </c>
      <c r="X15" s="4">
        <f t="shared" si="2"/>
        <v>21.903795006498584</v>
      </c>
      <c r="Y15" s="4">
        <f t="shared" si="2"/>
        <v>15.336667040420403</v>
      </c>
      <c r="Z15" s="4">
        <f t="shared" si="2"/>
        <v>19.314816041159766</v>
      </c>
      <c r="AA15" s="4">
        <f t="shared" si="2"/>
        <v>21.773124669222454</v>
      </c>
      <c r="AB15" s="4">
        <f t="shared" si="2"/>
        <v>18.672037414888539</v>
      </c>
      <c r="AC15" s="4">
        <f t="shared" si="2"/>
        <v>17.294139545598529</v>
      </c>
    </row>
    <row r="16" spans="1:29" ht="15.6" x14ac:dyDescent="0.3">
      <c r="A16" s="1" t="s">
        <v>31</v>
      </c>
      <c r="B16" s="5" t="s">
        <v>32</v>
      </c>
      <c r="C16" s="6">
        <f t="shared" si="0"/>
        <v>50.017841140387802</v>
      </c>
      <c r="D16" s="6">
        <f t="shared" si="1"/>
        <v>6.1416478371287804</v>
      </c>
      <c r="E16" s="4">
        <v>40.148538292225503</v>
      </c>
      <c r="F16" s="4">
        <v>63.374803183459598</v>
      </c>
      <c r="G16" s="4">
        <v>54.860943513875903</v>
      </c>
      <c r="H16" s="4">
        <v>50.098912067168598</v>
      </c>
      <c r="I16" s="4">
        <v>52.0643712379538</v>
      </c>
      <c r="J16" s="4">
        <v>45.152508694376401</v>
      </c>
      <c r="K16">
        <v>48.523146761209198</v>
      </c>
      <c r="L16">
        <v>50.061503546335501</v>
      </c>
      <c r="M16">
        <v>47.071936574234201</v>
      </c>
      <c r="N16">
        <v>48.8217475330393</v>
      </c>
      <c r="P16" s="10">
        <v>292</v>
      </c>
      <c r="Q16" s="10">
        <v>100000</v>
      </c>
      <c r="R16" s="4">
        <f t="shared" si="5"/>
        <v>17.12939765081774</v>
      </c>
      <c r="S16" s="4">
        <f t="shared" si="2"/>
        <v>2.1033040538112262</v>
      </c>
      <c r="T16" s="4">
        <f t="shared" si="2"/>
        <v>13.749499415145719</v>
      </c>
      <c r="U16" s="4">
        <f t="shared" si="6"/>
        <v>21.703699720362877</v>
      </c>
      <c r="V16" s="4">
        <f t="shared" si="7"/>
        <v>18.787994354067092</v>
      </c>
      <c r="W16" s="4">
        <f t="shared" si="8"/>
        <v>17.157161666838562</v>
      </c>
      <c r="X16" s="4">
        <f t="shared" si="2"/>
        <v>17.830264122586915</v>
      </c>
      <c r="Y16" s="4">
        <f t="shared" si="2"/>
        <v>15.463187909033014</v>
      </c>
      <c r="Z16" s="4">
        <f t="shared" si="2"/>
        <v>16.617516014112738</v>
      </c>
      <c r="AA16" s="4">
        <f t="shared" si="2"/>
        <v>17.144350529566953</v>
      </c>
      <c r="AB16" s="4">
        <f t="shared" si="2"/>
        <v>16.120526224052806</v>
      </c>
      <c r="AC16" s="4">
        <f t="shared" si="2"/>
        <v>16.719776552410721</v>
      </c>
    </row>
    <row r="17" spans="1:29" ht="15.6" x14ac:dyDescent="0.3">
      <c r="A17" s="1" t="s">
        <v>33</v>
      </c>
      <c r="B17" s="5" t="s">
        <v>34</v>
      </c>
      <c r="C17" s="6">
        <f t="shared" si="0"/>
        <v>132.17337506493612</v>
      </c>
      <c r="D17" s="6">
        <f t="shared" si="1"/>
        <v>5.0407864621201739</v>
      </c>
      <c r="E17" s="4">
        <v>129.51635121748799</v>
      </c>
      <c r="F17" s="4">
        <v>126.270271495101</v>
      </c>
      <c r="G17" s="4">
        <v>133.52481433864901</v>
      </c>
      <c r="H17" s="4">
        <v>124.762324305669</v>
      </c>
      <c r="I17" s="4">
        <v>134.30206737036599</v>
      </c>
      <c r="J17" s="4">
        <v>134.30901384424499</v>
      </c>
      <c r="K17">
        <v>134.34130687218001</v>
      </c>
      <c r="L17">
        <v>127.522752712835</v>
      </c>
      <c r="M17">
        <v>141.06228245723301</v>
      </c>
      <c r="N17">
        <v>136.12256603559501</v>
      </c>
      <c r="P17" s="10">
        <v>200</v>
      </c>
      <c r="Q17" s="10">
        <v>47000</v>
      </c>
      <c r="R17" s="4">
        <f t="shared" si="5"/>
        <v>31.060743140259987</v>
      </c>
      <c r="S17" s="4">
        <f t="shared" si="2"/>
        <v>1.1845848185982408</v>
      </c>
      <c r="T17" s="4">
        <f t="shared" si="2"/>
        <v>30.436342536109677</v>
      </c>
      <c r="U17" s="4">
        <f t="shared" si="6"/>
        <v>29.673513801348733</v>
      </c>
      <c r="V17" s="4">
        <f t="shared" si="7"/>
        <v>31.378331369582515</v>
      </c>
      <c r="W17" s="4">
        <f t="shared" si="8"/>
        <v>29.319146211832216</v>
      </c>
      <c r="X17" s="4">
        <f t="shared" si="2"/>
        <v>31.560985832036007</v>
      </c>
      <c r="Y17" s="4">
        <f t="shared" si="2"/>
        <v>31.56261825339757</v>
      </c>
      <c r="Z17" s="4">
        <f t="shared" si="2"/>
        <v>31.570207114962304</v>
      </c>
      <c r="AA17" s="4">
        <f t="shared" si="2"/>
        <v>29.967846887516224</v>
      </c>
      <c r="AB17" s="4">
        <f t="shared" si="2"/>
        <v>33.14963637744976</v>
      </c>
      <c r="AC17" s="4">
        <f t="shared" si="2"/>
        <v>31.988803018364827</v>
      </c>
    </row>
    <row r="18" spans="1:29" ht="15.6" x14ac:dyDescent="0.3">
      <c r="A18" s="1" t="s">
        <v>35</v>
      </c>
      <c r="B18" s="5" t="s">
        <v>36</v>
      </c>
      <c r="C18" s="6">
        <f t="shared" si="0"/>
        <v>25.053319336439468</v>
      </c>
      <c r="D18" s="6">
        <f t="shared" si="1"/>
        <v>3.0498633718508201</v>
      </c>
      <c r="E18" s="4">
        <v>22.4378105819615</v>
      </c>
      <c r="F18" s="4">
        <v>22.929239745208399</v>
      </c>
      <c r="G18" s="4">
        <v>24.7856900415273</v>
      </c>
      <c r="H18" s="4">
        <v>22.771943001017299</v>
      </c>
      <c r="I18" s="4">
        <v>23.5345719988279</v>
      </c>
      <c r="J18" s="4">
        <v>32.1680780544228</v>
      </c>
      <c r="K18">
        <v>27.0413647891009</v>
      </c>
      <c r="L18">
        <v>27.1265405474212</v>
      </c>
      <c r="M18">
        <v>25.114731611214999</v>
      </c>
      <c r="N18">
        <v>22.623222993692401</v>
      </c>
      <c r="P18" s="10">
        <v>437</v>
      </c>
      <c r="Q18" s="10">
        <v>300000</v>
      </c>
      <c r="R18" s="4">
        <f t="shared" si="5"/>
        <v>17.199075059340597</v>
      </c>
      <c r="S18" s="4">
        <f t="shared" si="2"/>
        <v>2.093727715229396</v>
      </c>
      <c r="T18" s="4">
        <f t="shared" si="2"/>
        <v>15.403531291964416</v>
      </c>
      <c r="U18" s="4">
        <f t="shared" si="6"/>
        <v>15.740896850257483</v>
      </c>
      <c r="V18" s="4">
        <f t="shared" si="7"/>
        <v>17.015347854595401</v>
      </c>
      <c r="W18" s="4">
        <f t="shared" si="8"/>
        <v>15.632912815343683</v>
      </c>
      <c r="X18" s="4">
        <f t="shared" si="2"/>
        <v>16.15645674976744</v>
      </c>
      <c r="Y18" s="4">
        <f t="shared" si="2"/>
        <v>22.083348778779957</v>
      </c>
      <c r="Z18" s="4">
        <f t="shared" si="2"/>
        <v>18.563865987941121</v>
      </c>
      <c r="AA18" s="4">
        <f t="shared" si="2"/>
        <v>18.622339048572908</v>
      </c>
      <c r="AB18" s="4">
        <f t="shared" si="2"/>
        <v>17.241234515708239</v>
      </c>
      <c r="AC18" s="4">
        <f t="shared" si="2"/>
        <v>15.530816700475333</v>
      </c>
    </row>
    <row r="19" spans="1:29" ht="15.6" x14ac:dyDescent="0.3">
      <c r="A19" s="1" t="s">
        <v>37</v>
      </c>
      <c r="B19" s="5" t="s">
        <v>38</v>
      </c>
      <c r="C19" s="6">
        <f t="shared" si="0"/>
        <v>32.347319396643883</v>
      </c>
      <c r="D19" s="6">
        <f t="shared" si="1"/>
        <v>2.3904672929630282</v>
      </c>
      <c r="E19" s="4">
        <v>30.525420239595</v>
      </c>
      <c r="F19" s="4">
        <v>35.949223343230202</v>
      </c>
      <c r="G19" s="4">
        <v>29.754529399813102</v>
      </c>
      <c r="H19" s="4">
        <v>31.7589881741015</v>
      </c>
      <c r="I19" s="4">
        <v>35.865088099188199</v>
      </c>
      <c r="J19" s="4">
        <v>31.254251021103599</v>
      </c>
      <c r="K19">
        <v>33.583063606387</v>
      </c>
      <c r="L19">
        <v>31.221736161877601</v>
      </c>
      <c r="M19">
        <v>29.428735081057201</v>
      </c>
      <c r="N19">
        <v>34.132158840085403</v>
      </c>
      <c r="P19" s="10">
        <v>97</v>
      </c>
      <c r="Q19" s="10">
        <v>105000</v>
      </c>
      <c r="R19" s="4">
        <f t="shared" si="5"/>
        <v>35.015139553068117</v>
      </c>
      <c r="S19" s="4">
        <f t="shared" si="2"/>
        <v>2.5876192346507003</v>
      </c>
      <c r="T19" s="4">
        <f t="shared" si="2"/>
        <v>33.042980671726546</v>
      </c>
      <c r="U19" s="4">
        <f t="shared" si="6"/>
        <v>38.914107742671867</v>
      </c>
      <c r="V19" s="4">
        <f t="shared" si="7"/>
        <v>32.208511205983257</v>
      </c>
      <c r="W19" s="4">
        <f t="shared" si="8"/>
        <v>34.378286167841836</v>
      </c>
      <c r="X19" s="4">
        <f t="shared" si="2"/>
        <v>38.823033509430516</v>
      </c>
      <c r="Y19" s="4">
        <f t="shared" si="2"/>
        <v>33.83192120841111</v>
      </c>
      <c r="Z19" s="4">
        <f t="shared" si="2"/>
        <v>36.352800811037483</v>
      </c>
      <c r="AA19" s="4">
        <f t="shared" si="2"/>
        <v>33.796724711310802</v>
      </c>
      <c r="AB19" s="4">
        <f t="shared" si="2"/>
        <v>31.855847252690783</v>
      </c>
      <c r="AC19" s="4">
        <f t="shared" si="2"/>
        <v>36.94718224957699</v>
      </c>
    </row>
    <row r="20" spans="1:29" ht="15.6" x14ac:dyDescent="0.3">
      <c r="A20" s="1" t="s">
        <v>39</v>
      </c>
      <c r="B20" s="5" t="s">
        <v>40</v>
      </c>
      <c r="C20" s="6">
        <f t="shared" si="0"/>
        <v>348.27775016027744</v>
      </c>
      <c r="D20" s="6">
        <f t="shared" si="1"/>
        <v>23.824649968391224</v>
      </c>
      <c r="E20" s="4">
        <v>351.39828380817602</v>
      </c>
      <c r="F20" s="4">
        <v>370.89783750515801</v>
      </c>
      <c r="G20" s="4">
        <v>359.60900506803</v>
      </c>
      <c r="H20" s="4">
        <v>384.735402202827</v>
      </c>
      <c r="I20" s="4">
        <v>353.29204689418299</v>
      </c>
      <c r="J20" s="4">
        <v>368.37187640684698</v>
      </c>
      <c r="K20">
        <v>321.04185170341998</v>
      </c>
      <c r="L20">
        <v>337.16201565400399</v>
      </c>
      <c r="M20">
        <v>321.14048844558903</v>
      </c>
      <c r="N20">
        <v>315.12869391454001</v>
      </c>
      <c r="P20" s="10">
        <v>1629</v>
      </c>
      <c r="Q20" s="10">
        <v>90000</v>
      </c>
      <c r="R20" s="4">
        <f t="shared" si="5"/>
        <v>19.241864649739085</v>
      </c>
      <c r="S20" s="4">
        <f t="shared" si="5"/>
        <v>1.3162790037785208</v>
      </c>
      <c r="T20" s="4">
        <f t="shared" si="5"/>
        <v>19.414269823656134</v>
      </c>
      <c r="U20" s="4">
        <f t="shared" si="6"/>
        <v>20.491593232329169</v>
      </c>
      <c r="V20" s="4">
        <f t="shared" si="7"/>
        <v>19.867900832487845</v>
      </c>
      <c r="W20" s="4">
        <f t="shared" si="8"/>
        <v>21.256099569216964</v>
      </c>
      <c r="X20" s="4">
        <f t="shared" si="5"/>
        <v>19.51889761846315</v>
      </c>
      <c r="Y20" s="4">
        <f t="shared" si="5"/>
        <v>20.352037370544032</v>
      </c>
      <c r="Z20" s="4">
        <f t="shared" si="5"/>
        <v>17.737118878641986</v>
      </c>
      <c r="AA20" s="4">
        <f t="shared" si="5"/>
        <v>18.627735671491934</v>
      </c>
      <c r="AB20" s="4">
        <f t="shared" si="5"/>
        <v>17.742568422408237</v>
      </c>
      <c r="AC20" s="4">
        <f t="shared" si="5"/>
        <v>17.410425078151381</v>
      </c>
    </row>
    <row r="21" spans="1:29" ht="15.6" x14ac:dyDescent="0.3">
      <c r="A21" s="1" t="s">
        <v>41</v>
      </c>
      <c r="B21" s="5" t="s">
        <v>42</v>
      </c>
      <c r="C21" s="6">
        <f t="shared" si="0"/>
        <v>28.757889949066065</v>
      </c>
      <c r="D21" s="6">
        <f t="shared" si="1"/>
        <v>0.53690621179270648</v>
      </c>
      <c r="E21" s="4">
        <v>29.2409781246301</v>
      </c>
      <c r="F21" s="4">
        <v>29.9813159097443</v>
      </c>
      <c r="G21" s="4">
        <v>28.385422934296301</v>
      </c>
      <c r="H21" s="4">
        <v>28.411226411482701</v>
      </c>
      <c r="I21" s="4">
        <v>28.2652568405293</v>
      </c>
      <c r="J21" s="4">
        <v>28.861161989229899</v>
      </c>
      <c r="K21">
        <v>28.2494275831259</v>
      </c>
      <c r="L21">
        <v>28.745301006982199</v>
      </c>
      <c r="M21">
        <v>28.931954026575799</v>
      </c>
      <c r="N21">
        <v>28.5068546640641</v>
      </c>
      <c r="P21" s="10">
        <v>54</v>
      </c>
      <c r="Q21" s="10">
        <v>90000</v>
      </c>
      <c r="R21" s="4">
        <f t="shared" si="5"/>
        <v>47.92981658177677</v>
      </c>
      <c r="S21" s="4">
        <f t="shared" si="5"/>
        <v>0.89484368632117739</v>
      </c>
      <c r="T21" s="4">
        <f t="shared" si="5"/>
        <v>48.73496354105017</v>
      </c>
      <c r="U21" s="4">
        <f t="shared" si="6"/>
        <v>49.968859849573832</v>
      </c>
      <c r="V21" s="4">
        <f t="shared" si="7"/>
        <v>47.309038223827173</v>
      </c>
      <c r="W21" s="4">
        <f t="shared" si="8"/>
        <v>47.352044019137836</v>
      </c>
      <c r="X21" s="4">
        <f t="shared" si="5"/>
        <v>47.108761400882159</v>
      </c>
      <c r="Y21" s="4">
        <f t="shared" si="5"/>
        <v>48.101936648716503</v>
      </c>
      <c r="Z21" s="4">
        <f t="shared" si="5"/>
        <v>47.082379305209834</v>
      </c>
      <c r="AA21" s="4">
        <f t="shared" si="5"/>
        <v>47.908835011636995</v>
      </c>
      <c r="AB21" s="4">
        <f t="shared" si="5"/>
        <v>48.219923377626337</v>
      </c>
      <c r="AC21" s="4">
        <f t="shared" si="5"/>
        <v>47.511424440106836</v>
      </c>
    </row>
    <row r="22" spans="1:29" ht="15.6" x14ac:dyDescent="0.3">
      <c r="A22" s="1" t="s">
        <v>43</v>
      </c>
      <c r="B22" s="5" t="s">
        <v>44</v>
      </c>
      <c r="C22" s="6">
        <f t="shared" si="0"/>
        <v>6.2161008294175888</v>
      </c>
      <c r="D22" s="6">
        <f t="shared" si="1"/>
        <v>8.4084276365856497E-2</v>
      </c>
      <c r="E22" s="4">
        <v>6.1679210587947999</v>
      </c>
      <c r="F22" s="4">
        <v>6.1657153473735997</v>
      </c>
      <c r="G22" s="4">
        <v>6.2139047869300299</v>
      </c>
      <c r="H22" s="4">
        <v>6.3947942956499597</v>
      </c>
      <c r="I22" s="4">
        <v>6.1650134424165701</v>
      </c>
      <c r="J22" s="4">
        <v>6.2194585678441401</v>
      </c>
      <c r="K22">
        <v>6.1881825206054302</v>
      </c>
      <c r="L22">
        <v>6.1716110390064296</v>
      </c>
      <c r="M22">
        <v>6.3386055431144497</v>
      </c>
      <c r="N22">
        <v>6.1358016924404799</v>
      </c>
      <c r="P22" s="10">
        <v>18</v>
      </c>
      <c r="Q22" s="10">
        <v>270000</v>
      </c>
      <c r="R22" s="4">
        <f t="shared" si="5"/>
        <v>93.241512441263836</v>
      </c>
      <c r="S22" s="4">
        <f t="shared" si="5"/>
        <v>1.2612641454878477</v>
      </c>
      <c r="T22" s="4">
        <f t="shared" si="5"/>
        <v>92.518815881921995</v>
      </c>
      <c r="U22" s="4">
        <f t="shared" si="6"/>
        <v>92.485730210604004</v>
      </c>
      <c r="V22" s="4">
        <f t="shared" si="7"/>
        <v>93.208571803950448</v>
      </c>
      <c r="W22" s="4">
        <f t="shared" si="8"/>
        <v>95.921914434749397</v>
      </c>
      <c r="X22" s="4">
        <f t="shared" si="5"/>
        <v>92.475201636248556</v>
      </c>
      <c r="Y22" s="4">
        <f t="shared" si="5"/>
        <v>93.291878517662084</v>
      </c>
      <c r="Z22" s="4">
        <f t="shared" si="5"/>
        <v>92.822737809081445</v>
      </c>
      <c r="AA22" s="4">
        <f t="shared" si="5"/>
        <v>92.574165585096452</v>
      </c>
      <c r="AB22" s="4">
        <f t="shared" si="5"/>
        <v>95.079083146716755</v>
      </c>
      <c r="AC22" s="4">
        <f t="shared" si="5"/>
        <v>92.037025386607198</v>
      </c>
    </row>
    <row r="23" spans="1:29" ht="15.6" x14ac:dyDescent="0.3">
      <c r="A23" s="1" t="s">
        <v>45</v>
      </c>
      <c r="B23" s="5" t="s">
        <v>46</v>
      </c>
      <c r="C23" s="6">
        <f t="shared" si="0"/>
        <v>7.0646798385450795</v>
      </c>
      <c r="D23" s="6">
        <f t="shared" si="1"/>
        <v>1.8716340034408185</v>
      </c>
      <c r="E23" s="4">
        <v>7.9213974351959404</v>
      </c>
      <c r="F23" s="4">
        <v>7.1310185743888299</v>
      </c>
      <c r="G23" s="4">
        <v>9.9302850971420291</v>
      </c>
      <c r="H23" s="4">
        <v>8.5040321823725709</v>
      </c>
      <c r="I23" s="4">
        <v>4.91244680857133</v>
      </c>
      <c r="J23" s="4">
        <v>8.9657907328852406</v>
      </c>
      <c r="K23">
        <v>6.2752987126292101</v>
      </c>
      <c r="L23">
        <v>7.2254522767532299</v>
      </c>
      <c r="M23">
        <v>3.8522110093221502</v>
      </c>
      <c r="N23">
        <v>5.9288655561902601</v>
      </c>
      <c r="P23" s="10">
        <v>65</v>
      </c>
      <c r="Q23" s="10">
        <v>70000</v>
      </c>
      <c r="R23" s="4">
        <f t="shared" si="5"/>
        <v>7.6081167492023933</v>
      </c>
      <c r="S23" s="4">
        <f t="shared" si="5"/>
        <v>2.0156058498593428</v>
      </c>
      <c r="T23" s="4">
        <f t="shared" si="5"/>
        <v>8.5307356994417827</v>
      </c>
      <c r="U23" s="4">
        <f t="shared" si="6"/>
        <v>7.6795584647264326</v>
      </c>
      <c r="V23" s="4">
        <f t="shared" si="7"/>
        <v>10.694153181537571</v>
      </c>
      <c r="W23" s="4">
        <f t="shared" si="8"/>
        <v>9.1581885040935376</v>
      </c>
      <c r="X23" s="4">
        <f t="shared" si="5"/>
        <v>5.2903273323075855</v>
      </c>
      <c r="Y23" s="4">
        <f t="shared" si="5"/>
        <v>9.6554669431071822</v>
      </c>
      <c r="Z23" s="4">
        <f t="shared" si="5"/>
        <v>6.7580139982160725</v>
      </c>
      <c r="AA23" s="4">
        <f t="shared" si="5"/>
        <v>7.7812562980419395</v>
      </c>
      <c r="AB23" s="4">
        <f t="shared" si="5"/>
        <v>4.1485349331161627</v>
      </c>
      <c r="AC23" s="4">
        <f t="shared" si="5"/>
        <v>6.3849321374356647</v>
      </c>
    </row>
    <row r="24" spans="1:29" ht="15.6" x14ac:dyDescent="0.3">
      <c r="A24" s="1" t="s">
        <v>47</v>
      </c>
      <c r="B24" s="5" t="s">
        <v>48</v>
      </c>
      <c r="C24" s="6">
        <f t="shared" si="0"/>
        <v>2.2140495753306846</v>
      </c>
      <c r="D24" s="6">
        <f t="shared" si="1"/>
        <v>0.26096293893830075</v>
      </c>
      <c r="E24" s="4">
        <v>2.3062114877694402</v>
      </c>
      <c r="F24" s="4">
        <v>2.1506965126558999</v>
      </c>
      <c r="G24" s="4">
        <v>2.0300636627483799</v>
      </c>
      <c r="H24" s="4">
        <v>2.3392415232147798</v>
      </c>
      <c r="I24" s="4">
        <v>1.9206909178970499</v>
      </c>
      <c r="J24" s="4">
        <v>1.9824776188631501</v>
      </c>
      <c r="K24">
        <v>2.06390922998379</v>
      </c>
      <c r="L24">
        <v>2.09273855546994</v>
      </c>
      <c r="M24">
        <v>2.7547066179951201</v>
      </c>
      <c r="N24">
        <v>2.4997596267093001</v>
      </c>
      <c r="P24" s="10">
        <v>22</v>
      </c>
      <c r="Q24" s="10">
        <v>160000</v>
      </c>
      <c r="R24" s="4">
        <f t="shared" si="5"/>
        <v>16.102178729677707</v>
      </c>
      <c r="S24" s="4">
        <f t="shared" si="5"/>
        <v>1.8979122831876418</v>
      </c>
      <c r="T24" s="4">
        <f t="shared" si="5"/>
        <v>16.77244718377775</v>
      </c>
      <c r="U24" s="4">
        <f t="shared" si="6"/>
        <v>15.641429182952001</v>
      </c>
      <c r="V24" s="4">
        <f t="shared" si="7"/>
        <v>14.764099365442762</v>
      </c>
      <c r="W24" s="4">
        <f t="shared" si="8"/>
        <v>17.012665623380215</v>
      </c>
      <c r="X24" s="4">
        <f t="shared" si="5"/>
        <v>13.968661221069453</v>
      </c>
      <c r="Y24" s="4">
        <f t="shared" si="5"/>
        <v>14.418019046277456</v>
      </c>
      <c r="Z24" s="4">
        <f t="shared" si="5"/>
        <v>15.010248945336654</v>
      </c>
      <c r="AA24" s="4">
        <f t="shared" si="5"/>
        <v>15.219916767054109</v>
      </c>
      <c r="AB24" s="4">
        <f t="shared" si="5"/>
        <v>20.034229949055423</v>
      </c>
      <c r="AC24" s="4">
        <f t="shared" si="5"/>
        <v>18.180070012431273</v>
      </c>
    </row>
    <row r="25" spans="1:29" ht="15.6" x14ac:dyDescent="0.3">
      <c r="A25" s="1" t="s">
        <v>49</v>
      </c>
      <c r="B25" s="5" t="s">
        <v>50</v>
      </c>
      <c r="C25" s="6">
        <f t="shared" si="0"/>
        <v>15.249377773226859</v>
      </c>
      <c r="D25" s="6">
        <f t="shared" si="1"/>
        <v>4.2653885755594363</v>
      </c>
      <c r="E25" s="4">
        <v>12.8055568395202</v>
      </c>
      <c r="F25" s="4">
        <v>13.264528931494</v>
      </c>
      <c r="G25" s="4">
        <v>10.5656257570568</v>
      </c>
      <c r="H25" s="4">
        <v>17.128423466341999</v>
      </c>
      <c r="I25" s="4">
        <v>23.579401946942099</v>
      </c>
      <c r="J25" s="4">
        <v>14.5840800977544</v>
      </c>
      <c r="K25">
        <v>15.257274142316399</v>
      </c>
      <c r="L25">
        <v>10.2781833213986</v>
      </c>
      <c r="M25">
        <v>20.946648067623698</v>
      </c>
      <c r="N25">
        <v>14.0840551618204</v>
      </c>
      <c r="P25" s="10">
        <v>400</v>
      </c>
      <c r="Q25" s="10">
        <v>53000</v>
      </c>
      <c r="R25" s="4">
        <f t="shared" si="5"/>
        <v>2.0205425549525589</v>
      </c>
      <c r="S25" s="4">
        <f t="shared" si="5"/>
        <v>0.56516398626162523</v>
      </c>
      <c r="T25" s="4">
        <f t="shared" si="5"/>
        <v>1.6967362812364264</v>
      </c>
      <c r="U25" s="4">
        <f t="shared" si="6"/>
        <v>1.7575500834229552</v>
      </c>
      <c r="V25" s="4">
        <f t="shared" si="7"/>
        <v>1.3999454128100259</v>
      </c>
      <c r="W25" s="4">
        <f t="shared" si="8"/>
        <v>2.2695161092903149</v>
      </c>
      <c r="X25" s="4">
        <f t="shared" si="5"/>
        <v>3.1242707579698279</v>
      </c>
      <c r="Y25" s="4">
        <f t="shared" si="5"/>
        <v>1.9323906129524582</v>
      </c>
      <c r="Z25" s="4">
        <f t="shared" si="5"/>
        <v>2.0215888238569226</v>
      </c>
      <c r="AA25" s="4">
        <f t="shared" si="5"/>
        <v>1.3618592900853146</v>
      </c>
      <c r="AB25" s="4">
        <f t="shared" si="5"/>
        <v>2.7754308689601404</v>
      </c>
      <c r="AC25" s="4">
        <f t="shared" si="5"/>
        <v>1.866137308941203</v>
      </c>
    </row>
    <row r="26" spans="1:29" ht="15.6" x14ac:dyDescent="0.3">
      <c r="A26" s="1" t="s">
        <v>51</v>
      </c>
      <c r="B26" s="5" t="s">
        <v>52</v>
      </c>
      <c r="C26" s="6">
        <f t="shared" si="0"/>
        <v>1.2557480232459397</v>
      </c>
      <c r="D26" s="6">
        <f t="shared" si="1"/>
        <v>0.26229539811197905</v>
      </c>
      <c r="E26" s="4">
        <v>1.11791121933698</v>
      </c>
      <c r="F26" s="4">
        <v>1.09372296011498</v>
      </c>
      <c r="G26" s="4">
        <v>0.98277780286102701</v>
      </c>
      <c r="H26" s="4">
        <v>1.40124612047276</v>
      </c>
      <c r="I26" s="4">
        <v>1.28649888754479</v>
      </c>
      <c r="J26" s="4">
        <v>1.03779969934032</v>
      </c>
      <c r="K26">
        <v>1.23708799136351</v>
      </c>
      <c r="L26">
        <v>1.05839642149657</v>
      </c>
      <c r="M26">
        <v>1.8220369380624799</v>
      </c>
      <c r="N26">
        <v>1.5200021918659801</v>
      </c>
      <c r="P26" s="10">
        <v>640</v>
      </c>
      <c r="Q26" s="10">
        <v>480000</v>
      </c>
      <c r="R26" s="4">
        <f t="shared" si="5"/>
        <v>0.94181101743445483</v>
      </c>
      <c r="S26" s="4">
        <f t="shared" si="5"/>
        <v>0.19672154858398427</v>
      </c>
      <c r="T26" s="4">
        <f t="shared" si="5"/>
        <v>0.83843341450273501</v>
      </c>
      <c r="U26" s="4">
        <f t="shared" si="6"/>
        <v>0.82029222008623504</v>
      </c>
      <c r="V26" s="4">
        <f t="shared" si="7"/>
        <v>0.73708335214577025</v>
      </c>
      <c r="W26" s="4">
        <f t="shared" si="8"/>
        <v>1.0509345903545699</v>
      </c>
      <c r="X26" s="4">
        <f t="shared" si="5"/>
        <v>0.96487416565859241</v>
      </c>
      <c r="Y26" s="4">
        <f t="shared" si="5"/>
        <v>0.77834977450524001</v>
      </c>
      <c r="Z26" s="4">
        <f t="shared" si="5"/>
        <v>0.92781599352263244</v>
      </c>
      <c r="AA26" s="4">
        <f t="shared" si="5"/>
        <v>0.79379731612242743</v>
      </c>
      <c r="AB26" s="4">
        <f t="shared" si="5"/>
        <v>1.3665277035468597</v>
      </c>
      <c r="AC26" s="4">
        <f t="shared" si="5"/>
        <v>1.1400016438994851</v>
      </c>
    </row>
    <row r="27" spans="1:29" ht="15.6" x14ac:dyDescent="0.3">
      <c r="A27" s="1" t="s">
        <v>53</v>
      </c>
      <c r="B27" s="5" t="s">
        <v>54</v>
      </c>
      <c r="C27" s="6">
        <f t="shared" si="0"/>
        <v>14.793918806237599</v>
      </c>
      <c r="D27" s="6">
        <f t="shared" si="1"/>
        <v>3.2800056599677152</v>
      </c>
      <c r="E27" s="4">
        <v>10.558267292080201</v>
      </c>
      <c r="F27" s="4">
        <v>14.444967735805999</v>
      </c>
      <c r="G27" s="4">
        <v>13.167448279862301</v>
      </c>
      <c r="H27" s="4">
        <v>13.273985552782401</v>
      </c>
      <c r="I27" s="4">
        <v>19.105012749668099</v>
      </c>
      <c r="J27" s="4">
        <v>15.4736352846722</v>
      </c>
      <c r="K27">
        <v>20.981776535091502</v>
      </c>
      <c r="L27">
        <v>15.712203548072599</v>
      </c>
      <c r="M27">
        <v>14.356897994943401</v>
      </c>
      <c r="N27">
        <v>10.8649930893973</v>
      </c>
      <c r="P27" s="10">
        <v>2500</v>
      </c>
      <c r="Q27" s="10">
        <v>120000</v>
      </c>
      <c r="R27" s="4">
        <f t="shared" si="5"/>
        <v>0.71010810269940472</v>
      </c>
      <c r="S27" s="4">
        <f t="shared" si="5"/>
        <v>0.15744027167845032</v>
      </c>
      <c r="T27" s="4">
        <f t="shared" si="5"/>
        <v>0.50679683001984965</v>
      </c>
      <c r="U27" s="4">
        <f t="shared" si="6"/>
        <v>0.69335845131868801</v>
      </c>
      <c r="V27" s="4">
        <f t="shared" si="7"/>
        <v>0.63203751743339043</v>
      </c>
      <c r="W27" s="4">
        <f t="shared" si="8"/>
        <v>0.63715130653355523</v>
      </c>
      <c r="X27" s="4">
        <f t="shared" si="5"/>
        <v>0.91704061198406872</v>
      </c>
      <c r="Y27" s="4">
        <f t="shared" si="5"/>
        <v>0.74273449366426569</v>
      </c>
      <c r="Z27" s="4">
        <f t="shared" si="5"/>
        <v>1.0071252736843921</v>
      </c>
      <c r="AA27" s="4">
        <f t="shared" si="5"/>
        <v>0.75418577030748479</v>
      </c>
      <c r="AB27" s="4">
        <f t="shared" si="5"/>
        <v>0.68913110375728315</v>
      </c>
      <c r="AC27" s="4">
        <f t="shared" si="5"/>
        <v>0.52151966829107044</v>
      </c>
    </row>
    <row r="28" spans="1:29" ht="15.6" x14ac:dyDescent="0.3">
      <c r="A28" s="1" t="s">
        <v>55</v>
      </c>
      <c r="B28" s="5" t="s">
        <v>56</v>
      </c>
      <c r="C28" s="6">
        <f t="shared" si="0"/>
        <v>1.6339855955811007</v>
      </c>
      <c r="D28" s="6">
        <f t="shared" si="1"/>
        <v>0.63217211399906104</v>
      </c>
      <c r="E28" s="4">
        <v>1.2214521832460601</v>
      </c>
      <c r="F28" s="4">
        <v>1.7135929499673399</v>
      </c>
      <c r="G28" s="4">
        <v>1.91190749822545</v>
      </c>
      <c r="H28" s="4">
        <v>0.87088194358175797</v>
      </c>
      <c r="I28" s="4">
        <v>3.1704382413448302</v>
      </c>
      <c r="J28" s="4">
        <v>1.2604700344092099</v>
      </c>
      <c r="K28">
        <v>1.3625978257877001</v>
      </c>
      <c r="L28">
        <v>1.7447743611395701</v>
      </c>
      <c r="M28">
        <v>1.82257390096351</v>
      </c>
      <c r="N28">
        <v>1.26116701714558</v>
      </c>
      <c r="P28" s="10">
        <v>1550</v>
      </c>
      <c r="Q28" s="10">
        <v>390000</v>
      </c>
      <c r="R28" s="4">
        <f t="shared" si="5"/>
        <v>0.41113185953330922</v>
      </c>
      <c r="S28" s="4">
        <f t="shared" si="5"/>
        <v>0.15906266094169924</v>
      </c>
      <c r="T28" s="4">
        <f t="shared" si="5"/>
        <v>0.30733312997804091</v>
      </c>
      <c r="U28" s="4">
        <f t="shared" si="6"/>
        <v>0.43116209708855657</v>
      </c>
      <c r="V28" s="4">
        <f t="shared" si="7"/>
        <v>0.48106059632769388</v>
      </c>
      <c r="W28" s="4">
        <f t="shared" si="8"/>
        <v>0.21912513419153912</v>
      </c>
      <c r="X28" s="4">
        <f t="shared" si="5"/>
        <v>0.79772317040289276</v>
      </c>
      <c r="Y28" s="4">
        <f t="shared" si="5"/>
        <v>0.31715052478683348</v>
      </c>
      <c r="Z28" s="4">
        <f t="shared" si="5"/>
        <v>0.34284719487561482</v>
      </c>
      <c r="AA28" s="4">
        <f t="shared" si="5"/>
        <v>0.43900774248027891</v>
      </c>
      <c r="AB28" s="4">
        <f t="shared" si="5"/>
        <v>0.45858311056501228</v>
      </c>
      <c r="AC28" s="4">
        <f t="shared" si="5"/>
        <v>0.3173258946366298</v>
      </c>
    </row>
    <row r="29" spans="1:29" ht="15.6" x14ac:dyDescent="0.3">
      <c r="A29" s="1" t="s">
        <v>57</v>
      </c>
      <c r="B29" s="5" t="s">
        <v>58</v>
      </c>
      <c r="C29" s="6">
        <f t="shared" si="0"/>
        <v>0.70877478667688842</v>
      </c>
      <c r="D29" s="6">
        <f t="shared" si="1"/>
        <v>0.20125096745298998</v>
      </c>
      <c r="E29" s="4">
        <v>0.68687446597919299</v>
      </c>
      <c r="F29" s="4">
        <v>0.664357469803043</v>
      </c>
      <c r="G29" s="4">
        <v>0.57536821795905102</v>
      </c>
      <c r="H29" s="4">
        <v>1.0170440318163101</v>
      </c>
      <c r="I29" s="4">
        <v>0.97569942118099595</v>
      </c>
      <c r="J29" s="4">
        <v>0.60885928439895698</v>
      </c>
      <c r="K29">
        <v>0.56169682631220696</v>
      </c>
      <c r="L29">
        <v>0.42550522151432701</v>
      </c>
      <c r="M29">
        <v>0.62162379211406105</v>
      </c>
      <c r="N29">
        <v>0.95071913569073996</v>
      </c>
      <c r="P29" s="10">
        <v>9240</v>
      </c>
      <c r="Q29" s="11">
        <v>66000</v>
      </c>
      <c r="R29" s="4">
        <f t="shared" si="5"/>
        <v>5.062677047692061E-3</v>
      </c>
      <c r="S29" s="4">
        <f t="shared" si="5"/>
        <v>1.4375069103784999E-3</v>
      </c>
      <c r="T29" s="4">
        <f t="shared" si="5"/>
        <v>4.9062461855656639E-3</v>
      </c>
      <c r="U29" s="4">
        <f t="shared" si="6"/>
        <v>4.7454104985931635E-3</v>
      </c>
      <c r="V29" s="4">
        <f t="shared" si="7"/>
        <v>4.1097729854217922E-3</v>
      </c>
      <c r="W29" s="4">
        <f t="shared" si="8"/>
        <v>7.2646002272593576E-3</v>
      </c>
      <c r="X29" s="4">
        <f t="shared" si="5"/>
        <v>6.9692815798642564E-3</v>
      </c>
      <c r="Y29" s="4">
        <f t="shared" si="5"/>
        <v>4.3489948885639786E-3</v>
      </c>
      <c r="Z29" s="4">
        <f t="shared" si="5"/>
        <v>4.0121201879443355E-3</v>
      </c>
      <c r="AA29" s="4">
        <f t="shared" si="5"/>
        <v>3.0393230108166219E-3</v>
      </c>
      <c r="AB29" s="4">
        <f t="shared" si="5"/>
        <v>4.4401699436718645E-3</v>
      </c>
      <c r="AC29" s="4">
        <f t="shared" si="5"/>
        <v>6.7908509692195711E-3</v>
      </c>
    </row>
    <row r="31" spans="1:29" ht="15.6" x14ac:dyDescent="0.35">
      <c r="A31" s="4" t="s">
        <v>181</v>
      </c>
      <c r="B31" s="4">
        <f>C3/(400-B1)</f>
        <v>0.74607802444144344</v>
      </c>
      <c r="D31" s="4" t="s">
        <v>182</v>
      </c>
      <c r="E31" s="4">
        <f>C3/B31</f>
        <v>60</v>
      </c>
      <c r="Q31" s="4" t="s">
        <v>183</v>
      </c>
      <c r="R31" s="4">
        <f>SUM(R4:R29)</f>
        <v>10458.65747666587</v>
      </c>
      <c r="T31" s="4">
        <f t="shared" ref="T31:AC31" si="9">SUM(T4:T29)</f>
        <v>10458.65747666585</v>
      </c>
      <c r="U31" s="4">
        <f t="shared" si="9"/>
        <v>10458.657476665878</v>
      </c>
      <c r="V31" s="4">
        <f t="shared" si="9"/>
        <v>10458.657476665854</v>
      </c>
      <c r="W31" s="4">
        <f t="shared" si="9"/>
        <v>10458.657476665867</v>
      </c>
      <c r="X31" s="4">
        <f t="shared" si="9"/>
        <v>10458.657476665887</v>
      </c>
      <c r="Y31" s="4">
        <f t="shared" si="9"/>
        <v>10458.657476665883</v>
      </c>
      <c r="Z31" s="4">
        <f t="shared" si="9"/>
        <v>10458.657476665887</v>
      </c>
      <c r="AA31" s="4">
        <f t="shared" si="9"/>
        <v>10458.657476665863</v>
      </c>
      <c r="AB31" s="4">
        <f t="shared" si="9"/>
        <v>10458.657476665858</v>
      </c>
      <c r="AC31" s="4">
        <f t="shared" si="9"/>
        <v>10458.657476665865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3EF7-05AA-4919-8E80-538A9F1871E4}">
  <dimension ref="A1:AC31"/>
  <sheetViews>
    <sheetView zoomScale="90" zoomScaleNormal="90" workbookViewId="0">
      <selection activeCell="A31" sqref="A31:E31"/>
    </sheetView>
  </sheetViews>
  <sheetFormatPr defaultColWidth="9.109375" defaultRowHeight="14.4" x14ac:dyDescent="0.3"/>
  <cols>
    <col min="1" max="18" width="9.109375" style="4"/>
    <col min="19" max="19" width="8.6640625" style="4" customWidth="1"/>
    <col min="20" max="16384" width="9.109375" style="4"/>
  </cols>
  <sheetData>
    <row r="1" spans="1:29" x14ac:dyDescent="0.3">
      <c r="A1" s="4" t="s">
        <v>176</v>
      </c>
      <c r="B1" s="4">
        <v>360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5"/>
      <c r="B3" s="5" t="s">
        <v>8</v>
      </c>
      <c r="C3" s="6">
        <f>AVERAGE(E3:N3)</f>
        <v>45.631646825498152</v>
      </c>
      <c r="D3" s="6">
        <f>STDEV(E3:N3)</f>
        <v>1.7103040699782037E-3</v>
      </c>
      <c r="E3" s="4">
        <v>45.631374137085899</v>
      </c>
      <c r="F3" s="4">
        <v>45.6301407430716</v>
      </c>
      <c r="G3" s="4">
        <v>45.631950236825098</v>
      </c>
      <c r="H3" s="4">
        <v>45.631227212423703</v>
      </c>
      <c r="I3" s="4">
        <v>45.632827532583299</v>
      </c>
      <c r="J3" s="4">
        <v>45.630747835217797</v>
      </c>
      <c r="K3" s="4">
        <v>45.6281284512743</v>
      </c>
      <c r="L3">
        <v>45.633688495451999</v>
      </c>
      <c r="M3" s="4">
        <v>45.633501588197902</v>
      </c>
      <c r="N3">
        <v>45.632882022849898</v>
      </c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174.04641494246101</v>
      </c>
      <c r="D4" s="6">
        <f t="shared" ref="D4:D29" si="1">STDEV(E4:N4)</f>
        <v>7.790256136823584E-2</v>
      </c>
      <c r="E4" s="4">
        <v>173.92779646588599</v>
      </c>
      <c r="F4" s="4">
        <v>174.12043654094799</v>
      </c>
      <c r="G4" s="4">
        <v>174.16527965611201</v>
      </c>
      <c r="H4" s="4">
        <v>174.01930751702201</v>
      </c>
      <c r="I4" s="4">
        <v>173.92769715795899</v>
      </c>
      <c r="J4" s="4">
        <v>174.04439062816701</v>
      </c>
      <c r="K4" s="4">
        <v>174.09401995317</v>
      </c>
      <c r="L4">
        <v>174.00668734435001</v>
      </c>
      <c r="M4" s="4">
        <v>174.07201954064399</v>
      </c>
      <c r="N4">
        <v>174.08651462035201</v>
      </c>
      <c r="P4" s="8">
        <v>16</v>
      </c>
      <c r="Q4" s="8">
        <v>588000</v>
      </c>
      <c r="R4" s="4">
        <f>C4/$P4*$Q4/1000</f>
        <v>6396.2057491354417</v>
      </c>
      <c r="S4" s="4">
        <f t="shared" ref="S4:AC19" si="2">D4/$P4*$Q4/1000</f>
        <v>2.8629191302826671</v>
      </c>
      <c r="T4" s="4">
        <f t="shared" si="2"/>
        <v>6391.8465201213103</v>
      </c>
      <c r="U4" s="4">
        <f t="shared" si="2"/>
        <v>6398.9260428798389</v>
      </c>
      <c r="V4" s="4">
        <f t="shared" si="2"/>
        <v>6400.5740273621168</v>
      </c>
      <c r="W4" s="4">
        <f t="shared" si="2"/>
        <v>6395.2095512505593</v>
      </c>
      <c r="X4" s="4">
        <f t="shared" si="2"/>
        <v>6391.8428705549932</v>
      </c>
      <c r="Y4" s="4">
        <f t="shared" si="2"/>
        <v>6396.1313555851375</v>
      </c>
      <c r="Z4" s="4">
        <f t="shared" si="2"/>
        <v>6397.9552332789972</v>
      </c>
      <c r="AA4" s="4">
        <f t="shared" si="2"/>
        <v>6394.745759904863</v>
      </c>
      <c r="AB4" s="4">
        <f t="shared" si="2"/>
        <v>6397.1467181186663</v>
      </c>
      <c r="AC4" s="4">
        <f t="shared" si="2"/>
        <v>6397.6794122979363</v>
      </c>
    </row>
    <row r="5" spans="1:29" ht="15.6" x14ac:dyDescent="0.3">
      <c r="A5" s="5" t="s">
        <v>11</v>
      </c>
      <c r="B5" s="5" t="s">
        <v>12</v>
      </c>
      <c r="C5" s="6">
        <f t="shared" si="0"/>
        <v>1952.3908794571041</v>
      </c>
      <c r="D5" s="6">
        <f t="shared" si="1"/>
        <v>98.944526585824704</v>
      </c>
      <c r="E5" s="4">
        <v>1891.7839897239401</v>
      </c>
      <c r="F5" s="4">
        <v>1865.16504579907</v>
      </c>
      <c r="G5" s="4">
        <v>2022.7611349811</v>
      </c>
      <c r="H5" s="4">
        <v>1966.30678085565</v>
      </c>
      <c r="I5" s="4">
        <v>1965.9679031111</v>
      </c>
      <c r="J5" s="4">
        <v>1786.8879377232199</v>
      </c>
      <c r="K5" s="4">
        <v>2017.5038132986499</v>
      </c>
      <c r="L5">
        <v>2056.7452244589099</v>
      </c>
      <c r="M5" s="4">
        <v>2093.5452607830998</v>
      </c>
      <c r="N5">
        <v>1857.2417038363001</v>
      </c>
      <c r="P5" s="9">
        <v>540</v>
      </c>
      <c r="Q5" s="9">
        <v>45000</v>
      </c>
      <c r="R5" s="4">
        <f t="shared" ref="R5:AC29" si="3">C5/$P5*$Q5/1000</f>
        <v>162.69923995475867</v>
      </c>
      <c r="S5" s="4">
        <f t="shared" si="2"/>
        <v>8.2453772154853926</v>
      </c>
      <c r="T5" s="4">
        <f t="shared" si="2"/>
        <v>157.64866581032837</v>
      </c>
      <c r="U5" s="4">
        <f t="shared" si="2"/>
        <v>155.43042048325583</v>
      </c>
      <c r="V5" s="4">
        <f t="shared" si="2"/>
        <v>168.56342791509169</v>
      </c>
      <c r="W5" s="4">
        <f t="shared" si="2"/>
        <v>163.8588984046375</v>
      </c>
      <c r="X5" s="4">
        <f t="shared" si="2"/>
        <v>163.83065859259167</v>
      </c>
      <c r="Y5" s="4">
        <f t="shared" si="2"/>
        <v>148.90732814360166</v>
      </c>
      <c r="Z5" s="4">
        <f t="shared" si="2"/>
        <v>168.12531777488749</v>
      </c>
      <c r="AA5" s="4">
        <f t="shared" si="2"/>
        <v>171.39543537157581</v>
      </c>
      <c r="AB5" s="4">
        <f t="shared" si="2"/>
        <v>174.46210506525833</v>
      </c>
      <c r="AC5" s="4">
        <f t="shared" si="2"/>
        <v>154.77014198635834</v>
      </c>
    </row>
    <row r="6" spans="1:29" ht="15.6" x14ac:dyDescent="0.3">
      <c r="A6" s="5" t="s">
        <v>13</v>
      </c>
      <c r="B6" s="5" t="s">
        <v>14</v>
      </c>
      <c r="C6" s="6">
        <f t="shared" si="0"/>
        <v>131.7329711638192</v>
      </c>
      <c r="D6" s="6">
        <f t="shared" si="1"/>
        <v>0.89788570497045528</v>
      </c>
      <c r="E6" s="4">
        <v>133.388268032735</v>
      </c>
      <c r="F6" s="4">
        <v>132.647133112266</v>
      </c>
      <c r="G6" s="4">
        <v>132.48392328088701</v>
      </c>
      <c r="H6" s="4">
        <v>131.57418656939501</v>
      </c>
      <c r="I6" s="4">
        <v>131.08691611838299</v>
      </c>
      <c r="J6" s="4">
        <v>130.83600928767601</v>
      </c>
      <c r="K6" s="4">
        <v>131.60105152679401</v>
      </c>
      <c r="L6">
        <v>131.90750662545801</v>
      </c>
      <c r="M6" s="4">
        <v>130.432614234255</v>
      </c>
      <c r="N6">
        <v>131.372102850343</v>
      </c>
      <c r="P6" s="9">
        <v>50</v>
      </c>
      <c r="Q6" s="9">
        <v>180000</v>
      </c>
      <c r="R6" s="4">
        <f t="shared" si="3"/>
        <v>474.23869618974913</v>
      </c>
      <c r="S6" s="4">
        <f t="shared" si="2"/>
        <v>3.2323885378936388</v>
      </c>
      <c r="T6" s="4">
        <f t="shared" si="2"/>
        <v>480.19776491784603</v>
      </c>
      <c r="U6" s="4">
        <f t="shared" si="2"/>
        <v>477.52967920415767</v>
      </c>
      <c r="V6" s="4">
        <f t="shared" si="2"/>
        <v>476.9421238111932</v>
      </c>
      <c r="W6" s="4">
        <f t="shared" si="2"/>
        <v>473.66707164982205</v>
      </c>
      <c r="X6" s="4">
        <f t="shared" si="2"/>
        <v>471.91289802617877</v>
      </c>
      <c r="Y6" s="4">
        <f t="shared" si="2"/>
        <v>471.00963343563359</v>
      </c>
      <c r="Z6" s="4">
        <f t="shared" si="2"/>
        <v>473.76378549645841</v>
      </c>
      <c r="AA6" s="4">
        <f t="shared" si="2"/>
        <v>474.86702385164881</v>
      </c>
      <c r="AB6" s="4">
        <f t="shared" si="2"/>
        <v>469.55741124331797</v>
      </c>
      <c r="AC6" s="4">
        <f t="shared" si="2"/>
        <v>472.93957026123479</v>
      </c>
    </row>
    <row r="7" spans="1:29" ht="15.6" x14ac:dyDescent="0.3">
      <c r="A7" s="1" t="s">
        <v>15</v>
      </c>
      <c r="B7" s="5" t="s">
        <v>16</v>
      </c>
      <c r="C7" s="6">
        <f t="shared" si="0"/>
        <v>929.55488364794712</v>
      </c>
      <c r="D7" s="6">
        <f t="shared" si="1"/>
        <v>20.980030825889166</v>
      </c>
      <c r="E7" s="4">
        <v>943.339512950678</v>
      </c>
      <c r="F7" s="4">
        <v>938.66112721234595</v>
      </c>
      <c r="G7" s="4">
        <v>910.08414662915902</v>
      </c>
      <c r="H7" s="4">
        <v>894.26600334069997</v>
      </c>
      <c r="I7" s="4">
        <v>912.36023260032403</v>
      </c>
      <c r="J7" s="4">
        <v>961.88115486077004</v>
      </c>
      <c r="K7" s="4">
        <v>921.29325905315602</v>
      </c>
      <c r="L7">
        <v>927.09903606520299</v>
      </c>
      <c r="M7" s="4">
        <v>931.613977358733</v>
      </c>
      <c r="N7">
        <v>954.95038640840096</v>
      </c>
      <c r="P7" s="10">
        <v>65</v>
      </c>
      <c r="Q7" s="10">
        <v>70000</v>
      </c>
      <c r="R7" s="4">
        <f t="shared" si="3"/>
        <v>1001.05910546702</v>
      </c>
      <c r="S7" s="4">
        <f t="shared" si="2"/>
        <v>22.593879350957561</v>
      </c>
      <c r="T7" s="4">
        <f t="shared" si="2"/>
        <v>1015.9040908699609</v>
      </c>
      <c r="U7" s="4">
        <f t="shared" si="2"/>
        <v>1010.8658293056033</v>
      </c>
      <c r="V7" s="4">
        <f t="shared" si="2"/>
        <v>980.0906194467866</v>
      </c>
      <c r="W7" s="4">
        <f t="shared" si="2"/>
        <v>963.05569590536925</v>
      </c>
      <c r="X7" s="4">
        <f t="shared" si="2"/>
        <v>982.54178895419511</v>
      </c>
      <c r="Y7" s="4">
        <f t="shared" si="2"/>
        <v>1035.872012926983</v>
      </c>
      <c r="Z7" s="4">
        <f t="shared" si="2"/>
        <v>992.16197128801412</v>
      </c>
      <c r="AA7" s="4">
        <f t="shared" si="2"/>
        <v>998.41434653175702</v>
      </c>
      <c r="AB7" s="4">
        <f t="shared" si="2"/>
        <v>1003.2765910017125</v>
      </c>
      <c r="AC7" s="4">
        <f t="shared" si="2"/>
        <v>1028.4081084398165</v>
      </c>
    </row>
    <row r="8" spans="1:29" ht="15.6" x14ac:dyDescent="0.3">
      <c r="A8" s="1" t="s">
        <v>17</v>
      </c>
      <c r="B8" s="5" t="s">
        <v>18</v>
      </c>
      <c r="C8" s="6">
        <f t="shared" si="0"/>
        <v>99.990015628102782</v>
      </c>
      <c r="D8" s="6">
        <f t="shared" si="1"/>
        <v>3.2519648302712967</v>
      </c>
      <c r="E8" s="4">
        <v>98.512638471784697</v>
      </c>
      <c r="F8" s="4">
        <v>96.932562966331204</v>
      </c>
      <c r="G8" s="4">
        <v>96.647521476140696</v>
      </c>
      <c r="H8" s="4">
        <v>106.253732744781</v>
      </c>
      <c r="I8" s="4">
        <v>104.73635569304</v>
      </c>
      <c r="J8" s="4">
        <v>98.902930919072702</v>
      </c>
      <c r="K8" s="4">
        <v>101.173742800876</v>
      </c>
      <c r="L8">
        <v>100.48940282461101</v>
      </c>
      <c r="M8" s="4">
        <v>97.444287380397597</v>
      </c>
      <c r="N8">
        <v>98.806981003993101</v>
      </c>
      <c r="P8" s="10">
        <v>22</v>
      </c>
      <c r="Q8" s="10">
        <v>160000</v>
      </c>
      <c r="R8" s="4">
        <f t="shared" si="3"/>
        <v>727.20011365892924</v>
      </c>
      <c r="S8" s="4">
        <f t="shared" si="2"/>
        <v>23.650653311063973</v>
      </c>
      <c r="T8" s="4">
        <f t="shared" si="2"/>
        <v>716.45555252207043</v>
      </c>
      <c r="U8" s="4">
        <f t="shared" si="2"/>
        <v>704.96409430059055</v>
      </c>
      <c r="V8" s="4">
        <f t="shared" si="2"/>
        <v>702.89106528102332</v>
      </c>
      <c r="W8" s="4">
        <f t="shared" si="2"/>
        <v>772.75441996204358</v>
      </c>
      <c r="X8" s="4">
        <f t="shared" si="2"/>
        <v>761.71895049483646</v>
      </c>
      <c r="Y8" s="4">
        <f t="shared" si="2"/>
        <v>719.29404304780144</v>
      </c>
      <c r="Z8" s="4">
        <f t="shared" si="2"/>
        <v>735.80903855182544</v>
      </c>
      <c r="AA8" s="4">
        <f t="shared" si="2"/>
        <v>730.8320205426254</v>
      </c>
      <c r="AB8" s="4">
        <f t="shared" si="2"/>
        <v>708.68572640289153</v>
      </c>
      <c r="AC8" s="4">
        <f t="shared" si="2"/>
        <v>718.59622548358618</v>
      </c>
    </row>
    <row r="9" spans="1:29" ht="15.6" x14ac:dyDescent="0.3">
      <c r="A9" s="1" t="s">
        <v>19</v>
      </c>
      <c r="B9" s="5" t="s">
        <v>20</v>
      </c>
      <c r="C9" s="6">
        <f t="shared" si="0"/>
        <v>331.1512948976316</v>
      </c>
      <c r="D9" s="6">
        <f t="shared" si="1"/>
        <v>7.2606202528130739</v>
      </c>
      <c r="E9" s="4">
        <v>332.98040172190798</v>
      </c>
      <c r="F9" s="4">
        <v>336.05085478854397</v>
      </c>
      <c r="G9" s="4">
        <v>342.18438733760502</v>
      </c>
      <c r="H9" s="4">
        <v>331.35812651891302</v>
      </c>
      <c r="I9" s="4">
        <v>329.61964644355203</v>
      </c>
      <c r="J9" s="4">
        <v>340.76234055070199</v>
      </c>
      <c r="K9" s="4">
        <v>317.98041193726601</v>
      </c>
      <c r="L9">
        <v>325.81766190592703</v>
      </c>
      <c r="M9" s="4">
        <v>327.72328961664402</v>
      </c>
      <c r="N9">
        <v>327.03582815525499</v>
      </c>
      <c r="P9" s="10">
        <v>69</v>
      </c>
      <c r="Q9" s="10">
        <v>160000</v>
      </c>
      <c r="R9" s="4">
        <f t="shared" si="3"/>
        <v>767.88706063218922</v>
      </c>
      <c r="S9" s="4">
        <f t="shared" si="2"/>
        <v>16.836220876088291</v>
      </c>
      <c r="T9" s="4">
        <f t="shared" si="2"/>
        <v>772.12846776094614</v>
      </c>
      <c r="U9" s="4">
        <f t="shared" si="2"/>
        <v>779.24835892995702</v>
      </c>
      <c r="V9" s="4">
        <f t="shared" si="2"/>
        <v>793.47104310169277</v>
      </c>
      <c r="W9" s="4">
        <f t="shared" si="2"/>
        <v>768.36667018878393</v>
      </c>
      <c r="X9" s="4">
        <f t="shared" si="2"/>
        <v>764.33541204301923</v>
      </c>
      <c r="Y9" s="4">
        <f t="shared" si="2"/>
        <v>790.17354330597573</v>
      </c>
      <c r="Z9" s="4">
        <f t="shared" si="2"/>
        <v>737.34588275308056</v>
      </c>
      <c r="AA9" s="4">
        <f t="shared" si="2"/>
        <v>755.51921601374386</v>
      </c>
      <c r="AB9" s="4">
        <f t="shared" si="2"/>
        <v>759.93806287917448</v>
      </c>
      <c r="AC9" s="4">
        <f t="shared" si="2"/>
        <v>758.34394934551881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>
        <v>0</v>
      </c>
      <c r="M10" s="4">
        <v>0</v>
      </c>
      <c r="N10">
        <v>0</v>
      </c>
      <c r="P10" s="10">
        <v>65</v>
      </c>
      <c r="Q10" s="10">
        <v>70000</v>
      </c>
      <c r="R10" s="4">
        <f t="shared" si="3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160.60875738987312</v>
      </c>
      <c r="D11" s="6">
        <f t="shared" si="1"/>
        <v>7.7540861761710111</v>
      </c>
      <c r="E11" s="4">
        <v>174.76464843924199</v>
      </c>
      <c r="F11" s="4">
        <v>168.07046478529301</v>
      </c>
      <c r="G11" s="4">
        <v>162.32104739836501</v>
      </c>
      <c r="H11" s="4">
        <v>161.04273101377299</v>
      </c>
      <c r="I11" s="4">
        <v>161.19716885612499</v>
      </c>
      <c r="J11" s="4">
        <v>153.469305457844</v>
      </c>
      <c r="K11" s="4">
        <v>152.918395528448</v>
      </c>
      <c r="L11">
        <v>152.47342804684399</v>
      </c>
      <c r="M11" s="4">
        <v>152.69228568672801</v>
      </c>
      <c r="N11">
        <v>167.13809868606899</v>
      </c>
      <c r="P11" s="10">
        <v>81</v>
      </c>
      <c r="Q11" s="10">
        <v>66000</v>
      </c>
      <c r="R11" s="4">
        <f t="shared" si="3"/>
        <v>130.86639491026699</v>
      </c>
      <c r="S11" s="4">
        <f t="shared" si="2"/>
        <v>6.3181442916948978</v>
      </c>
      <c r="T11" s="4">
        <f t="shared" si="2"/>
        <v>142.40082465419718</v>
      </c>
      <c r="U11" s="4">
        <f t="shared" si="2"/>
        <v>136.94630463986837</v>
      </c>
      <c r="V11" s="4">
        <f t="shared" si="2"/>
        <v>132.26159417644556</v>
      </c>
      <c r="W11" s="4">
        <f t="shared" si="2"/>
        <v>131.22000304825949</v>
      </c>
      <c r="X11" s="4">
        <f t="shared" si="2"/>
        <v>131.34584129017591</v>
      </c>
      <c r="Y11" s="4">
        <f t="shared" si="2"/>
        <v>125.04906370639142</v>
      </c>
      <c r="Z11" s="4">
        <f t="shared" si="2"/>
        <v>124.60017413429095</v>
      </c>
      <c r="AA11" s="4">
        <f t="shared" si="2"/>
        <v>124.23760803816918</v>
      </c>
      <c r="AB11" s="4">
        <f t="shared" si="2"/>
        <v>124.41593648548209</v>
      </c>
      <c r="AC11" s="4">
        <f t="shared" si="2"/>
        <v>136.18659892938956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>
        <v>0</v>
      </c>
      <c r="M12" s="4">
        <v>0</v>
      </c>
      <c r="N12">
        <v>0</v>
      </c>
      <c r="P12" s="10">
        <v>69</v>
      </c>
      <c r="Q12" s="10">
        <v>160000</v>
      </c>
      <c r="R12" s="4">
        <f t="shared" si="3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3094.3727160007011</v>
      </c>
      <c r="D13" s="6">
        <f t="shared" si="1"/>
        <v>89.530084743395065</v>
      </c>
      <c r="E13" s="4">
        <v>3019.5603332999399</v>
      </c>
      <c r="F13" s="4">
        <v>3062.1733219770199</v>
      </c>
      <c r="G13" s="4">
        <v>3133.1900154636401</v>
      </c>
      <c r="H13" s="4">
        <v>2999.80254975035</v>
      </c>
      <c r="I13" s="4">
        <v>3062.2940287708898</v>
      </c>
      <c r="J13" s="4">
        <v>2975.91850542462</v>
      </c>
      <c r="K13" s="4">
        <v>3189.82026483045</v>
      </c>
      <c r="L13">
        <v>3164.4604797881202</v>
      </c>
      <c r="M13" s="4">
        <v>3255.02053623857</v>
      </c>
      <c r="N13">
        <v>3081.4871244634101</v>
      </c>
      <c r="P13" s="10">
        <v>615</v>
      </c>
      <c r="Q13" s="10">
        <v>96000</v>
      </c>
      <c r="R13" s="4">
        <f t="shared" si="3"/>
        <v>483.02403371718259</v>
      </c>
      <c r="S13" s="4">
        <f t="shared" si="2"/>
        <v>13.975427862383622</v>
      </c>
      <c r="T13" s="4">
        <f t="shared" si="2"/>
        <v>471.34600324681992</v>
      </c>
      <c r="U13" s="4">
        <f t="shared" si="2"/>
        <v>477.99778684519339</v>
      </c>
      <c r="V13" s="4">
        <f t="shared" si="2"/>
        <v>489.0833194870072</v>
      </c>
      <c r="W13" s="4">
        <f t="shared" si="2"/>
        <v>468.26186142444487</v>
      </c>
      <c r="X13" s="4">
        <f t="shared" si="2"/>
        <v>478.01662888130966</v>
      </c>
      <c r="Y13" s="4">
        <f t="shared" si="2"/>
        <v>464.53362035896509</v>
      </c>
      <c r="Z13" s="4">
        <f t="shared" si="2"/>
        <v>497.92316329060685</v>
      </c>
      <c r="AA13" s="4">
        <f t="shared" si="2"/>
        <v>493.96456269863342</v>
      </c>
      <c r="AB13" s="4">
        <f t="shared" si="2"/>
        <v>508.10076663236214</v>
      </c>
      <c r="AC13" s="4">
        <f t="shared" si="2"/>
        <v>481.01262430648347</v>
      </c>
    </row>
    <row r="14" spans="1:29" ht="15.6" x14ac:dyDescent="0.3">
      <c r="A14" s="1" t="s">
        <v>27</v>
      </c>
      <c r="B14" s="5" t="s">
        <v>28</v>
      </c>
      <c r="C14" s="6">
        <f t="shared" si="0"/>
        <v>7.2254419429060253</v>
      </c>
      <c r="D14" s="6">
        <f t="shared" si="1"/>
        <v>1.7369583280721388</v>
      </c>
      <c r="E14" s="4">
        <v>10.553406782273001</v>
      </c>
      <c r="F14" s="4">
        <v>7.8189674611793896</v>
      </c>
      <c r="G14" s="4">
        <v>5.7830684811030801</v>
      </c>
      <c r="H14" s="4">
        <v>6.6250610929208698</v>
      </c>
      <c r="I14" s="4">
        <v>5.3584748692061899</v>
      </c>
      <c r="J14" s="4">
        <v>5.8526522851712297</v>
      </c>
      <c r="K14" s="4">
        <v>9.1034860829463096</v>
      </c>
      <c r="L14">
        <v>6.4340719752005304</v>
      </c>
      <c r="M14" s="4">
        <v>5.9981316894002301</v>
      </c>
      <c r="N14">
        <v>8.7270987096594208</v>
      </c>
      <c r="P14" s="10">
        <v>546</v>
      </c>
      <c r="Q14" s="10">
        <v>210000</v>
      </c>
      <c r="R14" s="4">
        <f t="shared" si="3"/>
        <v>2.7790161318869329</v>
      </c>
      <c r="S14" s="4">
        <f t="shared" si="2"/>
        <v>0.66806089541236113</v>
      </c>
      <c r="T14" s="4">
        <f t="shared" si="2"/>
        <v>4.0590026085665389</v>
      </c>
      <c r="U14" s="4">
        <f t="shared" si="2"/>
        <v>3.0072951773766881</v>
      </c>
      <c r="V14" s="4">
        <f t="shared" si="2"/>
        <v>2.2242571081165692</v>
      </c>
      <c r="W14" s="4">
        <f t="shared" si="2"/>
        <v>2.5481004203541806</v>
      </c>
      <c r="X14" s="4">
        <f t="shared" si="2"/>
        <v>2.0609518727716116</v>
      </c>
      <c r="Y14" s="4">
        <f t="shared" si="2"/>
        <v>2.2510201096812419</v>
      </c>
      <c r="Z14" s="4">
        <f t="shared" si="2"/>
        <v>3.5013408011331957</v>
      </c>
      <c r="AA14" s="4">
        <f t="shared" si="2"/>
        <v>2.4746430673848194</v>
      </c>
      <c r="AB14" s="4">
        <f t="shared" si="2"/>
        <v>2.3069737266923962</v>
      </c>
      <c r="AC14" s="4">
        <f t="shared" si="2"/>
        <v>3.3565764267920848</v>
      </c>
    </row>
    <row r="15" spans="1:29" ht="15.6" x14ac:dyDescent="0.3">
      <c r="A15" s="1" t="s">
        <v>29</v>
      </c>
      <c r="B15" s="5" t="s">
        <v>30</v>
      </c>
      <c r="C15" s="6">
        <f t="shared" si="0"/>
        <v>15.681082104956971</v>
      </c>
      <c r="D15" s="6">
        <f t="shared" si="1"/>
        <v>4.0550720546884786</v>
      </c>
      <c r="E15" s="4">
        <v>16.732776753894399</v>
      </c>
      <c r="F15" s="4">
        <v>18.7485623935288</v>
      </c>
      <c r="G15" s="4">
        <v>20.794003983644799</v>
      </c>
      <c r="H15" s="4">
        <v>14.339315776527499</v>
      </c>
      <c r="I15" s="4">
        <v>10.831301486306799</v>
      </c>
      <c r="J15" s="4">
        <v>10.396148564257</v>
      </c>
      <c r="K15" s="4">
        <v>22.616720432439401</v>
      </c>
      <c r="L15">
        <v>14.1568581349878</v>
      </c>
      <c r="M15" s="4">
        <v>15.2470027897138</v>
      </c>
      <c r="N15">
        <v>12.9481307342694</v>
      </c>
      <c r="P15" s="10">
        <v>216</v>
      </c>
      <c r="Q15" s="10">
        <v>325000</v>
      </c>
      <c r="R15" s="4">
        <f t="shared" si="3"/>
        <v>23.594220759773222</v>
      </c>
      <c r="S15" s="4">
        <f t="shared" si="2"/>
        <v>6.1013815637673874</v>
      </c>
      <c r="T15" s="4">
        <f t="shared" si="2"/>
        <v>25.176631689887408</v>
      </c>
      <c r="U15" s="4">
        <f t="shared" si="2"/>
        <v>28.209642490263242</v>
      </c>
      <c r="V15" s="4">
        <f t="shared" si="2"/>
        <v>31.287274512428517</v>
      </c>
      <c r="W15" s="4">
        <f t="shared" si="2"/>
        <v>21.575359385978874</v>
      </c>
      <c r="X15" s="4">
        <f t="shared" si="2"/>
        <v>16.297097143748655</v>
      </c>
      <c r="Y15" s="4">
        <f t="shared" si="2"/>
        <v>15.642353163812617</v>
      </c>
      <c r="Z15" s="4">
        <f t="shared" si="2"/>
        <v>34.029787687698175</v>
      </c>
      <c r="AA15" s="4">
        <f t="shared" si="2"/>
        <v>21.3008282123659</v>
      </c>
      <c r="AB15" s="4">
        <f t="shared" si="2"/>
        <v>22.941092160449006</v>
      </c>
      <c r="AC15" s="4">
        <f t="shared" si="2"/>
        <v>19.482141151099789</v>
      </c>
    </row>
    <row r="16" spans="1:29" ht="15.6" x14ac:dyDescent="0.3">
      <c r="A16" s="1" t="s">
        <v>31</v>
      </c>
      <c r="B16" s="5" t="s">
        <v>32</v>
      </c>
      <c r="C16" s="6">
        <f t="shared" si="0"/>
        <v>51.124099621508662</v>
      </c>
      <c r="D16" s="6">
        <f t="shared" si="1"/>
        <v>8.1619593294161739</v>
      </c>
      <c r="E16" s="4">
        <v>39.504838120054799</v>
      </c>
      <c r="F16" s="4">
        <v>43.965529604767603</v>
      </c>
      <c r="G16" s="4">
        <v>46.639110106491799</v>
      </c>
      <c r="H16" s="4">
        <v>66.632408846785296</v>
      </c>
      <c r="I16" s="4">
        <v>46.838590872846801</v>
      </c>
      <c r="J16" s="4">
        <v>47.960320362239699</v>
      </c>
      <c r="K16" s="4">
        <v>51.351152728339201</v>
      </c>
      <c r="L16">
        <v>61.858733729598498</v>
      </c>
      <c r="M16" s="4">
        <v>53.359841822067203</v>
      </c>
      <c r="N16">
        <v>53.130470021895697</v>
      </c>
      <c r="P16" s="10">
        <v>292</v>
      </c>
      <c r="Q16" s="10">
        <v>100000</v>
      </c>
      <c r="R16" s="4">
        <f t="shared" si="3"/>
        <v>17.508253295037211</v>
      </c>
      <c r="S16" s="4">
        <f t="shared" si="2"/>
        <v>2.7951915511699226</v>
      </c>
      <c r="T16" s="4">
        <f t="shared" si="2"/>
        <v>13.529054150703697</v>
      </c>
      <c r="U16" s="4">
        <f t="shared" si="2"/>
        <v>15.056688220810823</v>
      </c>
      <c r="V16" s="4">
        <f t="shared" si="2"/>
        <v>15.972297981675274</v>
      </c>
      <c r="W16" s="4">
        <f t="shared" si="2"/>
        <v>22.819318098214143</v>
      </c>
      <c r="X16" s="4">
        <f t="shared" si="2"/>
        <v>16.040613312618767</v>
      </c>
      <c r="Y16" s="4">
        <f t="shared" si="2"/>
        <v>16.424767247342363</v>
      </c>
      <c r="Z16" s="4">
        <f t="shared" si="2"/>
        <v>17.586011208335343</v>
      </c>
      <c r="AA16" s="4">
        <f t="shared" si="2"/>
        <v>21.184497852602224</v>
      </c>
      <c r="AB16" s="4">
        <f t="shared" si="2"/>
        <v>18.273918432214796</v>
      </c>
      <c r="AC16" s="4">
        <f t="shared" si="2"/>
        <v>18.195366445854692</v>
      </c>
    </row>
    <row r="17" spans="1:29" ht="15.6" x14ac:dyDescent="0.3">
      <c r="A17" s="1" t="s">
        <v>33</v>
      </c>
      <c r="B17" s="5" t="s">
        <v>34</v>
      </c>
      <c r="C17" s="6">
        <f t="shared" si="0"/>
        <v>129.0266144880307</v>
      </c>
      <c r="D17" s="6">
        <f t="shared" si="1"/>
        <v>7.1217743859191858</v>
      </c>
      <c r="E17" s="4">
        <v>125.814595625949</v>
      </c>
      <c r="F17" s="4">
        <v>125.340961545662</v>
      </c>
      <c r="G17" s="4">
        <v>133.910513884815</v>
      </c>
      <c r="H17" s="4">
        <v>127.824601317095</v>
      </c>
      <c r="I17" s="4">
        <v>132.46724522014199</v>
      </c>
      <c r="J17" s="4">
        <v>114.632537228676</v>
      </c>
      <c r="K17" s="4">
        <v>131.92843981051001</v>
      </c>
      <c r="L17">
        <v>131.806365298402</v>
      </c>
      <c r="M17" s="4">
        <v>141.51918374703499</v>
      </c>
      <c r="N17">
        <v>125.02170120202101</v>
      </c>
      <c r="P17" s="10">
        <v>200</v>
      </c>
      <c r="Q17" s="10">
        <v>47000</v>
      </c>
      <c r="R17" s="4">
        <f t="shared" si="3"/>
        <v>30.321254404687213</v>
      </c>
      <c r="S17" s="4">
        <f t="shared" si="2"/>
        <v>1.6736169806910086</v>
      </c>
      <c r="T17" s="4">
        <f t="shared" si="2"/>
        <v>29.566429972098014</v>
      </c>
      <c r="U17" s="4">
        <f t="shared" si="2"/>
        <v>29.455125963230568</v>
      </c>
      <c r="V17" s="4">
        <f t="shared" si="2"/>
        <v>31.468970762931527</v>
      </c>
      <c r="W17" s="4">
        <f t="shared" si="2"/>
        <v>30.038781309517326</v>
      </c>
      <c r="X17" s="4">
        <f t="shared" si="2"/>
        <v>31.129802626733369</v>
      </c>
      <c r="Y17" s="4">
        <f t="shared" si="2"/>
        <v>26.938646248738856</v>
      </c>
      <c r="Z17" s="4">
        <f t="shared" si="2"/>
        <v>31.003183355469854</v>
      </c>
      <c r="AA17" s="4">
        <f t="shared" si="2"/>
        <v>30.974495845124469</v>
      </c>
      <c r="AB17" s="4">
        <f t="shared" si="2"/>
        <v>33.257008180553214</v>
      </c>
      <c r="AC17" s="4">
        <f t="shared" si="2"/>
        <v>29.380099782474936</v>
      </c>
    </row>
    <row r="18" spans="1:29" ht="15.6" x14ac:dyDescent="0.3">
      <c r="A18" s="1" t="s">
        <v>35</v>
      </c>
      <c r="B18" s="5" t="s">
        <v>36</v>
      </c>
      <c r="C18" s="6">
        <f t="shared" si="0"/>
        <v>29.06868459144593</v>
      </c>
      <c r="D18" s="6">
        <f t="shared" si="1"/>
        <v>5.2201615119431288</v>
      </c>
      <c r="E18" s="4">
        <v>34.603552577958901</v>
      </c>
      <c r="F18" s="4">
        <v>22.586599677893702</v>
      </c>
      <c r="G18" s="4">
        <v>23.936868944689</v>
      </c>
      <c r="H18" s="4">
        <v>30.199076061745799</v>
      </c>
      <c r="I18" s="4">
        <v>37.240287576673097</v>
      </c>
      <c r="J18" s="4">
        <v>35.288654088113702</v>
      </c>
      <c r="K18" s="4">
        <v>27.6042023567001</v>
      </c>
      <c r="L18">
        <v>23.308856556886202</v>
      </c>
      <c r="M18" s="4">
        <v>28.892296281730601</v>
      </c>
      <c r="N18">
        <v>27.026451792068201</v>
      </c>
      <c r="P18" s="10">
        <v>437</v>
      </c>
      <c r="Q18" s="10">
        <v>300000</v>
      </c>
      <c r="R18" s="4">
        <f t="shared" si="3"/>
        <v>19.95561871266311</v>
      </c>
      <c r="S18" s="4">
        <f t="shared" si="2"/>
        <v>3.5836349052241157</v>
      </c>
      <c r="T18" s="4">
        <f t="shared" si="2"/>
        <v>23.755299252603365</v>
      </c>
      <c r="U18" s="4">
        <f t="shared" si="2"/>
        <v>15.505674836082633</v>
      </c>
      <c r="V18" s="4">
        <f t="shared" si="2"/>
        <v>16.432633142807092</v>
      </c>
      <c r="W18" s="4">
        <f t="shared" si="2"/>
        <v>20.731631163669885</v>
      </c>
      <c r="X18" s="4">
        <f t="shared" si="2"/>
        <v>25.565414812361393</v>
      </c>
      <c r="Y18" s="4">
        <f t="shared" si="2"/>
        <v>24.225620655455629</v>
      </c>
      <c r="Z18" s="4">
        <f t="shared" si="2"/>
        <v>18.950253334119061</v>
      </c>
      <c r="AA18" s="4">
        <f t="shared" si="2"/>
        <v>16.001503357130115</v>
      </c>
      <c r="AB18" s="4">
        <f t="shared" si="2"/>
        <v>19.834528339860825</v>
      </c>
      <c r="AC18" s="4">
        <f t="shared" si="2"/>
        <v>18.553628232541101</v>
      </c>
    </row>
    <row r="19" spans="1:29" ht="15.6" x14ac:dyDescent="0.3">
      <c r="A19" s="1" t="s">
        <v>37</v>
      </c>
      <c r="B19" s="5" t="s">
        <v>38</v>
      </c>
      <c r="C19" s="6">
        <f t="shared" si="0"/>
        <v>31.554127307954342</v>
      </c>
      <c r="D19" s="6">
        <f t="shared" si="1"/>
        <v>1.4116999333868996</v>
      </c>
      <c r="E19" s="4">
        <v>30.862847750528701</v>
      </c>
      <c r="F19" s="4">
        <v>32.850950034663001</v>
      </c>
      <c r="G19" s="4">
        <v>34.201002039865998</v>
      </c>
      <c r="H19" s="4">
        <v>31.142476795188301</v>
      </c>
      <c r="I19" s="4">
        <v>31.786442999621599</v>
      </c>
      <c r="J19" s="4">
        <v>33.199766520725802</v>
      </c>
      <c r="K19" s="4">
        <v>30.8142686571281</v>
      </c>
      <c r="L19">
        <v>30.3199777817754</v>
      </c>
      <c r="M19" s="4">
        <v>30.211002517493998</v>
      </c>
      <c r="N19">
        <v>30.152537982552499</v>
      </c>
      <c r="P19" s="10">
        <v>97</v>
      </c>
      <c r="Q19" s="10">
        <v>105000</v>
      </c>
      <c r="R19" s="4">
        <f t="shared" si="3"/>
        <v>34.156529560156763</v>
      </c>
      <c r="S19" s="4">
        <f t="shared" si="2"/>
        <v>1.5281287938724173</v>
      </c>
      <c r="T19" s="4">
        <f t="shared" si="2"/>
        <v>33.408237255726938</v>
      </c>
      <c r="U19" s="4">
        <f t="shared" si="2"/>
        <v>35.560306738552732</v>
      </c>
      <c r="V19" s="4">
        <f t="shared" si="2"/>
        <v>37.021703239030202</v>
      </c>
      <c r="W19" s="4">
        <f t="shared" si="2"/>
        <v>33.710928489636821</v>
      </c>
      <c r="X19" s="4">
        <f t="shared" si="2"/>
        <v>34.408005308868745</v>
      </c>
      <c r="Y19" s="4">
        <f t="shared" si="2"/>
        <v>35.937891594600103</v>
      </c>
      <c r="Z19" s="4">
        <f t="shared" si="2"/>
        <v>33.355651639159284</v>
      </c>
      <c r="AA19" s="4">
        <f t="shared" si="2"/>
        <v>32.820594506045545</v>
      </c>
      <c r="AB19" s="4">
        <f t="shared" si="2"/>
        <v>32.702631591101749</v>
      </c>
      <c r="AC19" s="4">
        <f t="shared" si="2"/>
        <v>32.639345238845493</v>
      </c>
    </row>
    <row r="20" spans="1:29" ht="15.6" x14ac:dyDescent="0.3">
      <c r="A20" s="1" t="s">
        <v>39</v>
      </c>
      <c r="B20" s="5" t="s">
        <v>40</v>
      </c>
      <c r="C20" s="6">
        <f t="shared" si="0"/>
        <v>377.39038180456203</v>
      </c>
      <c r="D20" s="6">
        <f t="shared" si="1"/>
        <v>47.276414774146204</v>
      </c>
      <c r="E20" s="4">
        <v>336.84358004930499</v>
      </c>
      <c r="F20" s="4">
        <v>391.607952165933</v>
      </c>
      <c r="G20" s="4">
        <v>315.348229792768</v>
      </c>
      <c r="H20" s="4">
        <v>430.75219404142598</v>
      </c>
      <c r="I20" s="4">
        <v>370.95452126191498</v>
      </c>
      <c r="J20" s="4">
        <v>448.17419383664298</v>
      </c>
      <c r="K20" s="4">
        <v>428.97911585892899</v>
      </c>
      <c r="L20">
        <v>348.172079948847</v>
      </c>
      <c r="M20" s="4">
        <v>322.649431648166</v>
      </c>
      <c r="N20">
        <v>380.422519441688</v>
      </c>
      <c r="P20" s="10">
        <v>1629</v>
      </c>
      <c r="Q20" s="10">
        <v>90000</v>
      </c>
      <c r="R20" s="4">
        <f t="shared" si="3"/>
        <v>20.850297337268621</v>
      </c>
      <c r="S20" s="4">
        <f t="shared" si="3"/>
        <v>2.6119566173561437</v>
      </c>
      <c r="T20" s="4">
        <f t="shared" si="3"/>
        <v>18.610142544160496</v>
      </c>
      <c r="U20" s="4">
        <f t="shared" si="3"/>
        <v>21.635798462206242</v>
      </c>
      <c r="V20" s="4">
        <f t="shared" si="3"/>
        <v>17.422554132197128</v>
      </c>
      <c r="W20" s="4">
        <f t="shared" si="3"/>
        <v>23.79846375919481</v>
      </c>
      <c r="X20" s="4">
        <f t="shared" si="3"/>
        <v>20.49472493159751</v>
      </c>
      <c r="Y20" s="4">
        <f t="shared" si="3"/>
        <v>24.761005184344917</v>
      </c>
      <c r="Z20" s="4">
        <f t="shared" si="3"/>
        <v>23.700503638614862</v>
      </c>
      <c r="AA20" s="4">
        <f t="shared" si="3"/>
        <v>19.236026516510883</v>
      </c>
      <c r="AB20" s="4">
        <f t="shared" si="3"/>
        <v>17.825935450174917</v>
      </c>
      <c r="AC20" s="4">
        <f t="shared" si="3"/>
        <v>21.01781875368442</v>
      </c>
    </row>
    <row r="21" spans="1:29" ht="15.6" x14ac:dyDescent="0.3">
      <c r="A21" s="1" t="s">
        <v>41</v>
      </c>
      <c r="B21" s="5" t="s">
        <v>42</v>
      </c>
      <c r="C21" s="6">
        <f t="shared" si="0"/>
        <v>28.914346323591907</v>
      </c>
      <c r="D21" s="6">
        <f t="shared" si="1"/>
        <v>0.64562665744504877</v>
      </c>
      <c r="E21" s="4">
        <v>28.327350135166402</v>
      </c>
      <c r="F21" s="4">
        <v>30.329279190607298</v>
      </c>
      <c r="G21" s="4">
        <v>29.1574344462868</v>
      </c>
      <c r="H21" s="4">
        <v>28.385869424046099</v>
      </c>
      <c r="I21" s="4">
        <v>29.160653065347599</v>
      </c>
      <c r="J21" s="4">
        <v>28.7086481955645</v>
      </c>
      <c r="K21" s="4">
        <v>28.419356520750899</v>
      </c>
      <c r="L21">
        <v>28.401703229218899</v>
      </c>
      <c r="M21" s="4">
        <v>28.6990110484188</v>
      </c>
      <c r="N21">
        <v>29.5541579805118</v>
      </c>
      <c r="P21" s="10">
        <v>54</v>
      </c>
      <c r="Q21" s="10">
        <v>90000</v>
      </c>
      <c r="R21" s="4">
        <f t="shared" si="3"/>
        <v>48.190577205986514</v>
      </c>
      <c r="S21" s="4">
        <f t="shared" si="3"/>
        <v>1.0760444290750812</v>
      </c>
      <c r="T21" s="4">
        <f t="shared" si="3"/>
        <v>47.212250225277337</v>
      </c>
      <c r="U21" s="4">
        <f t="shared" si="3"/>
        <v>50.54879865101217</v>
      </c>
      <c r="V21" s="4">
        <f t="shared" si="3"/>
        <v>48.595724077144659</v>
      </c>
      <c r="W21" s="4">
        <f t="shared" si="3"/>
        <v>47.309782373410172</v>
      </c>
      <c r="X21" s="4">
        <f t="shared" si="3"/>
        <v>48.601088442245995</v>
      </c>
      <c r="Y21" s="4">
        <f t="shared" si="3"/>
        <v>47.847746992607497</v>
      </c>
      <c r="Z21" s="4">
        <f t="shared" si="3"/>
        <v>47.365594201251504</v>
      </c>
      <c r="AA21" s="4">
        <f t="shared" si="3"/>
        <v>47.336172048698167</v>
      </c>
      <c r="AB21" s="4">
        <f t="shared" si="3"/>
        <v>47.831685080698001</v>
      </c>
      <c r="AC21" s="4">
        <f t="shared" si="3"/>
        <v>49.256929967519667</v>
      </c>
    </row>
    <row r="22" spans="1:29" ht="15.6" x14ac:dyDescent="0.3">
      <c r="A22" s="1" t="s">
        <v>43</v>
      </c>
      <c r="B22" s="5" t="s">
        <v>44</v>
      </c>
      <c r="C22" s="6">
        <f t="shared" si="0"/>
        <v>5.9647348649792562</v>
      </c>
      <c r="D22" s="6">
        <f t="shared" si="1"/>
        <v>7.0774380595718694E-2</v>
      </c>
      <c r="E22" s="4">
        <v>5.8776475069877403</v>
      </c>
      <c r="F22" s="4">
        <v>6.0583063114840296</v>
      </c>
      <c r="G22" s="4">
        <v>5.90571578096809</v>
      </c>
      <c r="H22" s="4">
        <v>6.0312921791041401</v>
      </c>
      <c r="I22" s="4">
        <v>5.9714122846302802</v>
      </c>
      <c r="J22" s="4">
        <v>5.9173039736379103</v>
      </c>
      <c r="K22" s="4">
        <v>5.9439368706125899</v>
      </c>
      <c r="L22">
        <v>6.0702667478338599</v>
      </c>
      <c r="M22" s="4">
        <v>5.8843418940574699</v>
      </c>
      <c r="N22">
        <v>5.9871251004764501</v>
      </c>
      <c r="P22" s="10">
        <v>18</v>
      </c>
      <c r="Q22" s="10">
        <v>270000</v>
      </c>
      <c r="R22" s="4">
        <f t="shared" si="3"/>
        <v>89.471022974688836</v>
      </c>
      <c r="S22" s="4">
        <f t="shared" si="3"/>
        <v>1.0616157089357805</v>
      </c>
      <c r="T22" s="4">
        <f t="shared" si="3"/>
        <v>88.164712604816103</v>
      </c>
      <c r="U22" s="4">
        <f t="shared" si="3"/>
        <v>90.874594672260443</v>
      </c>
      <c r="V22" s="4">
        <f t="shared" si="3"/>
        <v>88.585736714521346</v>
      </c>
      <c r="W22" s="4">
        <f t="shared" si="3"/>
        <v>90.469382686562099</v>
      </c>
      <c r="X22" s="4">
        <f t="shared" si="3"/>
        <v>89.571184269454193</v>
      </c>
      <c r="Y22" s="4">
        <f t="shared" si="3"/>
        <v>88.759559604568651</v>
      </c>
      <c r="Z22" s="4">
        <f t="shared" si="3"/>
        <v>89.159053059188849</v>
      </c>
      <c r="AA22" s="4">
        <f t="shared" si="3"/>
        <v>91.054001217507903</v>
      </c>
      <c r="AB22" s="4">
        <f t="shared" si="3"/>
        <v>88.265128410862062</v>
      </c>
      <c r="AC22" s="4">
        <f t="shared" si="3"/>
        <v>89.806876507146754</v>
      </c>
    </row>
    <row r="23" spans="1:29" ht="15.6" x14ac:dyDescent="0.3">
      <c r="A23" s="1" t="s">
        <v>45</v>
      </c>
      <c r="B23" s="5" t="s">
        <v>46</v>
      </c>
      <c r="C23" s="6">
        <f t="shared" si="0"/>
        <v>8.4773223554070789</v>
      </c>
      <c r="D23" s="6">
        <f t="shared" si="1"/>
        <v>2.9469795599744182</v>
      </c>
      <c r="E23" s="4">
        <v>7.3071358721870698</v>
      </c>
      <c r="F23" s="4">
        <v>6.3321939143396397</v>
      </c>
      <c r="G23" s="4">
        <v>5.09753546466162</v>
      </c>
      <c r="H23" s="4">
        <v>6.8294730341865701</v>
      </c>
      <c r="I23" s="4">
        <v>9.82223697569788</v>
      </c>
      <c r="J23" s="4">
        <v>4.27626894502637</v>
      </c>
      <c r="K23" s="4">
        <v>11.4258174840688</v>
      </c>
      <c r="L23">
        <v>13.287429478821499</v>
      </c>
      <c r="M23" s="4">
        <v>10.847966308651699</v>
      </c>
      <c r="N23">
        <v>9.5471660764296509</v>
      </c>
      <c r="P23" s="10">
        <v>65</v>
      </c>
      <c r="Q23" s="10">
        <v>70000</v>
      </c>
      <c r="R23" s="4">
        <f t="shared" si="3"/>
        <v>9.1294240750537767</v>
      </c>
      <c r="S23" s="4">
        <f t="shared" si="3"/>
        <v>3.1736702953570659</v>
      </c>
      <c r="T23" s="4">
        <f t="shared" si="3"/>
        <v>7.8692232469706909</v>
      </c>
      <c r="U23" s="4">
        <f t="shared" si="3"/>
        <v>6.8192857539042278</v>
      </c>
      <c r="V23" s="4">
        <f t="shared" si="3"/>
        <v>5.489653577327898</v>
      </c>
      <c r="W23" s="4">
        <f t="shared" si="3"/>
        <v>7.3548171137393838</v>
      </c>
      <c r="X23" s="4">
        <f t="shared" si="3"/>
        <v>10.577793666136179</v>
      </c>
      <c r="Y23" s="4">
        <f t="shared" si="3"/>
        <v>4.6052127100283986</v>
      </c>
      <c r="Z23" s="4">
        <f t="shared" si="3"/>
        <v>12.304726521304861</v>
      </c>
      <c r="AA23" s="4">
        <f t="shared" si="3"/>
        <v>14.309539438730846</v>
      </c>
      <c r="AB23" s="4">
        <f t="shared" si="3"/>
        <v>11.682425255471061</v>
      </c>
      <c r="AC23" s="4">
        <f t="shared" si="3"/>
        <v>10.281563466924242</v>
      </c>
    </row>
    <row r="24" spans="1:29" ht="15.6" x14ac:dyDescent="0.3">
      <c r="A24" s="1" t="s">
        <v>47</v>
      </c>
      <c r="B24" s="5" t="s">
        <v>48</v>
      </c>
      <c r="C24" s="6">
        <f t="shared" si="0"/>
        <v>2.08966482541237</v>
      </c>
      <c r="D24" s="6">
        <f t="shared" si="1"/>
        <v>0.23199781199438604</v>
      </c>
      <c r="E24" s="4">
        <v>2.00414374803823</v>
      </c>
      <c r="F24" s="4">
        <v>2.2748190943126199</v>
      </c>
      <c r="G24" s="4">
        <v>2.3026116615094501</v>
      </c>
      <c r="H24" s="4">
        <v>2.5554280432640502</v>
      </c>
      <c r="I24" s="4">
        <v>1.8579361399871801</v>
      </c>
      <c r="J24" s="4">
        <v>2.1625217602841</v>
      </c>
      <c r="K24" s="4">
        <v>1.9204544716130001</v>
      </c>
      <c r="L24">
        <v>2.00143119089477</v>
      </c>
      <c r="M24" s="4">
        <v>1.8097228597864701</v>
      </c>
      <c r="N24">
        <v>2.00757928443383</v>
      </c>
      <c r="P24" s="10">
        <v>22</v>
      </c>
      <c r="Q24" s="10">
        <v>160000</v>
      </c>
      <c r="R24" s="4">
        <f t="shared" si="3"/>
        <v>15.197562366635417</v>
      </c>
      <c r="S24" s="4">
        <f t="shared" si="3"/>
        <v>1.6872568145046256</v>
      </c>
      <c r="T24" s="4">
        <f t="shared" si="3"/>
        <v>14.575590894823492</v>
      </c>
      <c r="U24" s="4">
        <f t="shared" si="3"/>
        <v>16.544138867728144</v>
      </c>
      <c r="V24" s="4">
        <f t="shared" si="3"/>
        <v>16.746266629159635</v>
      </c>
      <c r="W24" s="4">
        <f t="shared" si="3"/>
        <v>18.584931223738547</v>
      </c>
      <c r="X24" s="4">
        <f t="shared" si="3"/>
        <v>13.512262836270402</v>
      </c>
      <c r="Y24" s="4">
        <f t="shared" si="3"/>
        <v>15.727430983884364</v>
      </c>
      <c r="Z24" s="4">
        <f t="shared" si="3"/>
        <v>13.96694161173091</v>
      </c>
      <c r="AA24" s="4">
        <f t="shared" si="3"/>
        <v>14.555863206507418</v>
      </c>
      <c r="AB24" s="4">
        <f t="shared" si="3"/>
        <v>13.161620798447057</v>
      </c>
      <c r="AC24" s="4">
        <f t="shared" si="3"/>
        <v>14.600576614064217</v>
      </c>
    </row>
    <row r="25" spans="1:29" ht="15.6" x14ac:dyDescent="0.3">
      <c r="A25" s="1" t="s">
        <v>49</v>
      </c>
      <c r="B25" s="5" t="s">
        <v>50</v>
      </c>
      <c r="C25" s="6">
        <f t="shared" si="0"/>
        <v>17.488404981244464</v>
      </c>
      <c r="D25" s="6">
        <f t="shared" si="1"/>
        <v>5.2729564976563683</v>
      </c>
      <c r="E25" s="4">
        <v>21.249407176055399</v>
      </c>
      <c r="F25" s="4">
        <v>15.8253495995768</v>
      </c>
      <c r="G25" s="4">
        <v>10.784066922153199</v>
      </c>
      <c r="H25" s="4">
        <v>9.6365372134096496</v>
      </c>
      <c r="I25" s="4">
        <v>22.808214760727999</v>
      </c>
      <c r="J25" s="4">
        <v>21.818847481176299</v>
      </c>
      <c r="K25" s="4">
        <v>16.908999921443101</v>
      </c>
      <c r="L25">
        <v>14.516370717774199</v>
      </c>
      <c r="M25" s="4">
        <v>25.682242177486799</v>
      </c>
      <c r="N25">
        <v>15.6540138426412</v>
      </c>
      <c r="P25" s="10">
        <v>400</v>
      </c>
      <c r="Q25" s="10">
        <v>53000</v>
      </c>
      <c r="R25" s="4">
        <f t="shared" si="3"/>
        <v>2.3172136600148914</v>
      </c>
      <c r="S25" s="4">
        <f t="shared" si="3"/>
        <v>0.69866673593946882</v>
      </c>
      <c r="T25" s="4">
        <f t="shared" si="3"/>
        <v>2.8155464508273402</v>
      </c>
      <c r="U25" s="4">
        <f t="shared" si="3"/>
        <v>2.0968588219439259</v>
      </c>
      <c r="V25" s="4">
        <f t="shared" si="3"/>
        <v>1.4288888671852988</v>
      </c>
      <c r="W25" s="4">
        <f t="shared" si="3"/>
        <v>1.2768411807767786</v>
      </c>
      <c r="X25" s="4">
        <f t="shared" si="3"/>
        <v>3.0220884557964602</v>
      </c>
      <c r="Y25" s="4">
        <f t="shared" si="3"/>
        <v>2.8909972912558595</v>
      </c>
      <c r="Z25" s="4">
        <f t="shared" si="3"/>
        <v>2.240442489591211</v>
      </c>
      <c r="AA25" s="4">
        <f t="shared" si="3"/>
        <v>1.9234191201050814</v>
      </c>
      <c r="AB25" s="4">
        <f t="shared" si="3"/>
        <v>3.4028970885170007</v>
      </c>
      <c r="AC25" s="4">
        <f t="shared" si="3"/>
        <v>2.0741568341499592</v>
      </c>
    </row>
    <row r="26" spans="1:29" ht="15.6" x14ac:dyDescent="0.3">
      <c r="A26" s="1" t="s">
        <v>51</v>
      </c>
      <c r="B26" s="5" t="s">
        <v>52</v>
      </c>
      <c r="C26" s="6">
        <f t="shared" si="0"/>
        <v>1.1577787619414872</v>
      </c>
      <c r="D26" s="6">
        <f t="shared" si="1"/>
        <v>0.37528785709931761</v>
      </c>
      <c r="E26" s="4">
        <v>1.4023040566133</v>
      </c>
      <c r="F26" s="4">
        <v>0.82522520225552198</v>
      </c>
      <c r="G26" s="4">
        <v>1.34955159343473</v>
      </c>
      <c r="H26" s="4">
        <v>1.27094426997799</v>
      </c>
      <c r="I26" s="4">
        <v>1.0442245352816</v>
      </c>
      <c r="J26" s="4">
        <v>0.85181536093251098</v>
      </c>
      <c r="K26" s="4">
        <v>2.01403445554427</v>
      </c>
      <c r="L26">
        <v>0.83534578372152302</v>
      </c>
      <c r="M26" s="4">
        <v>0.83547993185618497</v>
      </c>
      <c r="N26">
        <v>1.1488624297972401</v>
      </c>
      <c r="P26" s="10">
        <v>640</v>
      </c>
      <c r="Q26" s="10">
        <v>480000</v>
      </c>
      <c r="R26" s="4">
        <f t="shared" si="3"/>
        <v>0.86833407145611541</v>
      </c>
      <c r="S26" s="4">
        <f t="shared" si="3"/>
        <v>0.2814658928244882</v>
      </c>
      <c r="T26" s="4">
        <f t="shared" si="3"/>
        <v>1.0517280424599749</v>
      </c>
      <c r="U26" s="4">
        <f t="shared" si="3"/>
        <v>0.61891890169164154</v>
      </c>
      <c r="V26" s="4">
        <f t="shared" si="3"/>
        <v>1.0121636950760475</v>
      </c>
      <c r="W26" s="4">
        <f t="shared" si="3"/>
        <v>0.95320820248349236</v>
      </c>
      <c r="X26" s="4">
        <f t="shared" si="3"/>
        <v>0.78316840146120004</v>
      </c>
      <c r="Y26" s="4">
        <f t="shared" si="3"/>
        <v>0.63886152069938329</v>
      </c>
      <c r="Z26" s="4">
        <f t="shared" si="3"/>
        <v>1.5105258416582024</v>
      </c>
      <c r="AA26" s="4">
        <f t="shared" si="3"/>
        <v>0.62650933779114237</v>
      </c>
      <c r="AB26" s="4">
        <f t="shared" si="3"/>
        <v>0.62660994889213872</v>
      </c>
      <c r="AC26" s="4">
        <f t="shared" si="3"/>
        <v>0.86164682234793011</v>
      </c>
    </row>
    <row r="27" spans="1:29" ht="15.6" x14ac:dyDescent="0.3">
      <c r="A27" s="1" t="s">
        <v>53</v>
      </c>
      <c r="B27" s="5" t="s">
        <v>54</v>
      </c>
      <c r="C27" s="6">
        <f t="shared" si="0"/>
        <v>14.467408697674765</v>
      </c>
      <c r="D27" s="6">
        <f t="shared" si="1"/>
        <v>7.8883448468108215</v>
      </c>
      <c r="E27" s="4">
        <v>11.4301384284768</v>
      </c>
      <c r="F27" s="4">
        <v>9.2248124846692505</v>
      </c>
      <c r="G27" s="4">
        <v>11.4781445112522</v>
      </c>
      <c r="H27" s="4">
        <v>13.1994213896132</v>
      </c>
      <c r="I27" s="4">
        <v>12.7001694264005</v>
      </c>
      <c r="J27" s="4">
        <v>11.5362419543413</v>
      </c>
      <c r="K27" s="4">
        <v>36.270030385694298</v>
      </c>
      <c r="L27">
        <v>11.431711421616599</v>
      </c>
      <c r="M27" s="4">
        <v>10.933739493357001</v>
      </c>
      <c r="N27">
        <v>16.469677481326499</v>
      </c>
      <c r="P27" s="10">
        <v>2500</v>
      </c>
      <c r="Q27" s="10">
        <v>120000</v>
      </c>
      <c r="R27" s="4">
        <f t="shared" si="3"/>
        <v>0.69443561748838878</v>
      </c>
      <c r="S27" s="4">
        <f t="shared" si="3"/>
        <v>0.37864055264691943</v>
      </c>
      <c r="T27" s="4">
        <f t="shared" si="3"/>
        <v>0.5486466445668865</v>
      </c>
      <c r="U27" s="4">
        <f t="shared" si="3"/>
        <v>0.44279099926412402</v>
      </c>
      <c r="V27" s="4">
        <f t="shared" si="3"/>
        <v>0.55095093654010552</v>
      </c>
      <c r="W27" s="4">
        <f t="shared" si="3"/>
        <v>0.63357222670143354</v>
      </c>
      <c r="X27" s="4">
        <f t="shared" si="3"/>
        <v>0.60960813246722401</v>
      </c>
      <c r="Y27" s="4">
        <f t="shared" si="3"/>
        <v>0.55373961380838244</v>
      </c>
      <c r="Z27" s="4">
        <f t="shared" si="3"/>
        <v>1.7409614585133264</v>
      </c>
      <c r="AA27" s="4">
        <f t="shared" si="3"/>
        <v>0.5487221482375968</v>
      </c>
      <c r="AB27" s="4">
        <f t="shared" si="3"/>
        <v>0.52481949568113595</v>
      </c>
      <c r="AC27" s="4">
        <f t="shared" si="3"/>
        <v>0.79054451910367196</v>
      </c>
    </row>
    <row r="28" spans="1:29" ht="15.6" x14ac:dyDescent="0.3">
      <c r="A28" s="1" t="s">
        <v>55</v>
      </c>
      <c r="B28" s="5" t="s">
        <v>56</v>
      </c>
      <c r="C28" s="6">
        <f t="shared" si="0"/>
        <v>1.7407319409011186</v>
      </c>
      <c r="D28" s="6">
        <f t="shared" si="1"/>
        <v>0.27955995918849957</v>
      </c>
      <c r="E28" s="4">
        <v>1.5121148217732301</v>
      </c>
      <c r="F28" s="4">
        <v>1.4581525711983001</v>
      </c>
      <c r="G28" s="4">
        <v>2.1382066650731599</v>
      </c>
      <c r="H28" s="4">
        <v>1.7965100065980599</v>
      </c>
      <c r="I28" s="4">
        <v>1.72981909791457</v>
      </c>
      <c r="J28" s="4">
        <v>1.9019892884487499</v>
      </c>
      <c r="K28" s="4">
        <v>2.18230083850974</v>
      </c>
      <c r="L28">
        <v>1.3148014854491299</v>
      </c>
      <c r="M28" s="4">
        <v>1.71680047665393</v>
      </c>
      <c r="N28">
        <v>1.6566241573923199</v>
      </c>
      <c r="P28" s="10">
        <v>1550</v>
      </c>
      <c r="Q28" s="10">
        <v>390000</v>
      </c>
      <c r="R28" s="4">
        <f t="shared" si="3"/>
        <v>0.43799061738802342</v>
      </c>
      <c r="S28" s="4">
        <f t="shared" si="3"/>
        <v>7.0340892957106355E-2</v>
      </c>
      <c r="T28" s="4">
        <f t="shared" si="3"/>
        <v>0.38046760031713533</v>
      </c>
      <c r="U28" s="4">
        <f t="shared" si="3"/>
        <v>0.36689000178537873</v>
      </c>
      <c r="V28" s="4">
        <f t="shared" si="3"/>
        <v>0.53800038669582739</v>
      </c>
      <c r="W28" s="4">
        <f t="shared" si="3"/>
        <v>0.45202509843435057</v>
      </c>
      <c r="X28" s="4">
        <f t="shared" si="3"/>
        <v>0.43524480528173054</v>
      </c>
      <c r="Y28" s="4">
        <f t="shared" si="3"/>
        <v>0.47856504677097583</v>
      </c>
      <c r="Z28" s="4">
        <f t="shared" si="3"/>
        <v>0.54909504968954748</v>
      </c>
      <c r="AA28" s="4">
        <f t="shared" si="3"/>
        <v>0.33082101891945848</v>
      </c>
      <c r="AB28" s="4">
        <f t="shared" si="3"/>
        <v>0.43196915219034371</v>
      </c>
      <c r="AC28" s="4">
        <f t="shared" si="3"/>
        <v>0.41682801379548695</v>
      </c>
    </row>
    <row r="29" spans="1:29" ht="15.6" x14ac:dyDescent="0.3">
      <c r="A29" s="1" t="s">
        <v>57</v>
      </c>
      <c r="B29" s="5" t="s">
        <v>58</v>
      </c>
      <c r="C29" s="6">
        <f t="shared" si="0"/>
        <v>0.74650942058298986</v>
      </c>
      <c r="D29" s="6">
        <f t="shared" si="1"/>
        <v>0.26233118489388929</v>
      </c>
      <c r="E29" s="4">
        <v>0.92730100086979494</v>
      </c>
      <c r="F29" s="4">
        <v>0.86121269921715404</v>
      </c>
      <c r="G29" s="4">
        <v>0.44524503351475903</v>
      </c>
      <c r="H29" s="4">
        <v>0.86269393674426098</v>
      </c>
      <c r="I29" s="4">
        <v>0.473033506623734</v>
      </c>
      <c r="J29" s="4">
        <v>0.48414629144417698</v>
      </c>
      <c r="K29" s="4">
        <v>1.2373480358358999</v>
      </c>
      <c r="L29">
        <v>0.54135468724184599</v>
      </c>
      <c r="M29" s="4">
        <v>0.68820152761513698</v>
      </c>
      <c r="N29">
        <v>0.944557486723137</v>
      </c>
      <c r="P29" s="10">
        <v>9240</v>
      </c>
      <c r="Q29" s="11">
        <v>66000</v>
      </c>
      <c r="R29" s="4">
        <f t="shared" si="3"/>
        <v>5.3322101470213564E-3</v>
      </c>
      <c r="S29" s="4">
        <f t="shared" si="3"/>
        <v>1.8737941778134949E-3</v>
      </c>
      <c r="T29" s="4">
        <f t="shared" si="3"/>
        <v>6.6235785776413928E-3</v>
      </c>
      <c r="U29" s="4">
        <f t="shared" si="3"/>
        <v>6.1515192801225287E-3</v>
      </c>
      <c r="V29" s="4">
        <f t="shared" si="3"/>
        <v>3.1803216679625644E-3</v>
      </c>
      <c r="W29" s="4">
        <f t="shared" si="3"/>
        <v>6.1620995481732931E-3</v>
      </c>
      <c r="X29" s="4">
        <f t="shared" si="3"/>
        <v>3.3788107615981004E-3</v>
      </c>
      <c r="Y29" s="4">
        <f t="shared" si="3"/>
        <v>3.4581877960298355E-3</v>
      </c>
      <c r="Z29" s="4">
        <f t="shared" si="3"/>
        <v>8.8382002559707143E-3</v>
      </c>
      <c r="AA29" s="4">
        <f t="shared" si="3"/>
        <v>3.8668191945846141E-3</v>
      </c>
      <c r="AB29" s="4">
        <f t="shared" si="3"/>
        <v>4.9157251972509787E-3</v>
      </c>
      <c r="AC29" s="4">
        <f t="shared" si="3"/>
        <v>6.7468391908795501E-3</v>
      </c>
    </row>
    <row r="31" spans="1:29" ht="15.6" x14ac:dyDescent="0.35">
      <c r="A31" s="4" t="s">
        <v>181</v>
      </c>
      <c r="B31" s="4">
        <f>C3/(400-B1)</f>
        <v>1.1407911706374538</v>
      </c>
      <c r="D31" s="4" t="s">
        <v>182</v>
      </c>
      <c r="E31" s="4">
        <f>C3/B31</f>
        <v>40</v>
      </c>
      <c r="Q31" s="4" t="s">
        <v>183</v>
      </c>
      <c r="R31" s="4">
        <f>SUM(R4:R29)</f>
        <v>10458.657476665867</v>
      </c>
      <c r="T31" s="4">
        <f t="shared" ref="T31:AC31" si="4">SUM(T4:T29)</f>
        <v>10458.657476665861</v>
      </c>
      <c r="U31" s="4">
        <f t="shared" si="4"/>
        <v>10458.657476665858</v>
      </c>
      <c r="V31" s="4">
        <f t="shared" si="4"/>
        <v>10458.65747666586</v>
      </c>
      <c r="W31" s="4">
        <f t="shared" si="4"/>
        <v>10458.65747666588</v>
      </c>
      <c r="X31" s="4">
        <f t="shared" si="4"/>
        <v>10458.657476665876</v>
      </c>
      <c r="Y31" s="4">
        <f t="shared" si="4"/>
        <v>10458.657476665883</v>
      </c>
      <c r="Z31" s="4">
        <f t="shared" si="4"/>
        <v>10458.657476665876</v>
      </c>
      <c r="AA31" s="4">
        <f t="shared" si="4"/>
        <v>10458.657476665872</v>
      </c>
      <c r="AB31" s="4">
        <f t="shared" si="4"/>
        <v>10458.65747666587</v>
      </c>
      <c r="AC31" s="4">
        <f t="shared" si="4"/>
        <v>10458.65747666586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ED67-205F-4C9C-838E-A63F2CC038E0}">
  <dimension ref="A1:AC31"/>
  <sheetViews>
    <sheetView zoomScale="90" zoomScaleNormal="90" workbookViewId="0">
      <selection activeCell="A31" sqref="A31:E31"/>
    </sheetView>
  </sheetViews>
  <sheetFormatPr defaultRowHeight="14.4" x14ac:dyDescent="0.3"/>
  <sheetData>
    <row r="1" spans="1:29" x14ac:dyDescent="0.3">
      <c r="A1" s="4" t="s">
        <v>176</v>
      </c>
      <c r="B1" s="4">
        <v>380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4"/>
      <c r="P1" s="4"/>
      <c r="Q1" s="4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5"/>
      <c r="B3" s="5" t="s">
        <v>8</v>
      </c>
      <c r="C3" s="6">
        <f>AVERAGE(E3:N3)</f>
        <v>46.426704440003917</v>
      </c>
      <c r="D3" s="6">
        <f>STDEV(E3:N3)</f>
        <v>2.4378118613015208E-3</v>
      </c>
      <c r="E3">
        <v>46.428313439246203</v>
      </c>
      <c r="F3">
        <v>46.423786819888903</v>
      </c>
      <c r="G3">
        <v>46.425181997909696</v>
      </c>
      <c r="H3">
        <v>46.426565241668101</v>
      </c>
      <c r="I3">
        <v>46.428097522518499</v>
      </c>
      <c r="J3">
        <v>46.4316137078279</v>
      </c>
      <c r="K3">
        <v>46.426742114559197</v>
      </c>
      <c r="L3">
        <v>46.426122644503401</v>
      </c>
      <c r="M3">
        <v>46.423099136175999</v>
      </c>
      <c r="N3">
        <v>46.427521775741297</v>
      </c>
      <c r="O3" s="4"/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170.86610586027803</v>
      </c>
      <c r="D4" s="6">
        <f t="shared" ref="D4:D29" si="1">STDEV(E4:N4)</f>
        <v>9.1727611828005637E-2</v>
      </c>
      <c r="E4">
        <v>170.85111384450801</v>
      </c>
      <c r="F4">
        <v>170.888679613627</v>
      </c>
      <c r="G4">
        <v>171.030563396969</v>
      </c>
      <c r="H4">
        <v>170.88583236412299</v>
      </c>
      <c r="I4">
        <v>170.91932058801899</v>
      </c>
      <c r="J4">
        <v>170.72405663012901</v>
      </c>
      <c r="K4">
        <v>170.76036212795901</v>
      </c>
      <c r="L4">
        <v>170.85086277000201</v>
      </c>
      <c r="M4">
        <v>170.955659904567</v>
      </c>
      <c r="N4">
        <v>170.794607362877</v>
      </c>
      <c r="O4" s="4"/>
      <c r="P4" s="8">
        <v>16</v>
      </c>
      <c r="Q4" s="8">
        <v>588000</v>
      </c>
      <c r="R4" s="4">
        <f>C4/$P4*$Q4/1000</f>
        <v>6279.3293903652175</v>
      </c>
      <c r="S4" s="4">
        <f t="shared" ref="S4:AC19" si="2">D4/$P4*$Q4/1000</f>
        <v>3.370989734679207</v>
      </c>
      <c r="T4" s="4">
        <f t="shared" si="2"/>
        <v>6278.7784337856692</v>
      </c>
      <c r="U4" s="4">
        <f t="shared" si="2"/>
        <v>6280.1589758007931</v>
      </c>
      <c r="V4" s="4">
        <f t="shared" si="2"/>
        <v>6285.3732048386109</v>
      </c>
      <c r="W4" s="4">
        <f t="shared" si="2"/>
        <v>6280.0543393815196</v>
      </c>
      <c r="X4" s="4">
        <f t="shared" si="2"/>
        <v>6281.2850316096983</v>
      </c>
      <c r="Y4" s="4">
        <f t="shared" si="2"/>
        <v>6274.1090811572412</v>
      </c>
      <c r="Z4" s="4">
        <f t="shared" si="2"/>
        <v>6275.4433082024943</v>
      </c>
      <c r="AA4" s="4">
        <f t="shared" si="2"/>
        <v>6278.769206797574</v>
      </c>
      <c r="AB4" s="4">
        <f t="shared" si="2"/>
        <v>6282.6205014928373</v>
      </c>
      <c r="AC4" s="4">
        <f t="shared" si="2"/>
        <v>6276.7018205857294</v>
      </c>
    </row>
    <row r="5" spans="1:29" ht="15.6" x14ac:dyDescent="0.3">
      <c r="A5" s="5" t="s">
        <v>11</v>
      </c>
      <c r="B5" s="5" t="s">
        <v>12</v>
      </c>
      <c r="C5" s="6">
        <f t="shared" si="0"/>
        <v>2002.63113893847</v>
      </c>
      <c r="D5" s="6">
        <f t="shared" si="1"/>
        <v>79.382997693165322</v>
      </c>
      <c r="E5">
        <v>2006.6204331618901</v>
      </c>
      <c r="F5">
        <v>1939.57262360299</v>
      </c>
      <c r="G5">
        <v>2211.15759149118</v>
      </c>
      <c r="H5">
        <v>1927.7780218681301</v>
      </c>
      <c r="I5">
        <v>1999.43977233544</v>
      </c>
      <c r="J5">
        <v>1959.6260897577199</v>
      </c>
      <c r="K5">
        <v>1992.1292261659</v>
      </c>
      <c r="L5">
        <v>2026.47286710504</v>
      </c>
      <c r="M5">
        <v>1971.11273965182</v>
      </c>
      <c r="N5">
        <v>1992.4020242445899</v>
      </c>
      <c r="O5" s="4"/>
      <c r="P5" s="9">
        <v>540</v>
      </c>
      <c r="Q5" s="9">
        <v>45000</v>
      </c>
      <c r="R5" s="4">
        <f t="shared" ref="R5:AC29" si="3">C5/$P5*$Q5/1000</f>
        <v>166.8859282448725</v>
      </c>
      <c r="S5" s="4">
        <f t="shared" si="2"/>
        <v>6.6152498077637762</v>
      </c>
      <c r="T5" s="4">
        <f t="shared" si="2"/>
        <v>167.21836943015751</v>
      </c>
      <c r="U5" s="4">
        <f t="shared" si="2"/>
        <v>161.63105196691583</v>
      </c>
      <c r="V5" s="4">
        <f t="shared" si="2"/>
        <v>184.26313262426501</v>
      </c>
      <c r="W5" s="4">
        <f t="shared" si="2"/>
        <v>160.64816848901083</v>
      </c>
      <c r="X5" s="4">
        <f t="shared" si="2"/>
        <v>166.61998102795332</v>
      </c>
      <c r="Y5" s="4">
        <f t="shared" si="2"/>
        <v>163.30217414647666</v>
      </c>
      <c r="Z5" s="4">
        <f t="shared" si="2"/>
        <v>166.01076884715832</v>
      </c>
      <c r="AA5" s="4">
        <f t="shared" si="2"/>
        <v>168.87273892541998</v>
      </c>
      <c r="AB5" s="4">
        <f t="shared" si="2"/>
        <v>164.25939497098497</v>
      </c>
      <c r="AC5" s="4">
        <f t="shared" si="2"/>
        <v>166.03350202038249</v>
      </c>
    </row>
    <row r="6" spans="1:29" ht="15.6" x14ac:dyDescent="0.3">
      <c r="A6" s="5" t="s">
        <v>13</v>
      </c>
      <c r="B6" s="5" t="s">
        <v>14</v>
      </c>
      <c r="C6" s="6">
        <f t="shared" si="0"/>
        <v>131.11058277144312</v>
      </c>
      <c r="D6" s="6">
        <f t="shared" si="1"/>
        <v>1.5070840271153141</v>
      </c>
      <c r="E6">
        <v>130.15793607058299</v>
      </c>
      <c r="F6">
        <v>131.849937773569</v>
      </c>
      <c r="G6">
        <v>131.01566601760501</v>
      </c>
      <c r="H6">
        <v>134.239763390386</v>
      </c>
      <c r="I6">
        <v>132.75528294629001</v>
      </c>
      <c r="J6">
        <v>131.36815414679401</v>
      </c>
      <c r="K6">
        <v>129.73809964281199</v>
      </c>
      <c r="L6">
        <v>129.83469464926901</v>
      </c>
      <c r="M6">
        <v>130.68602022020599</v>
      </c>
      <c r="N6">
        <v>129.46027285691699</v>
      </c>
      <c r="O6" s="4"/>
      <c r="P6" s="9">
        <v>50</v>
      </c>
      <c r="Q6" s="9">
        <v>180000</v>
      </c>
      <c r="R6" s="4">
        <f t="shared" si="3"/>
        <v>471.99809797719524</v>
      </c>
      <c r="S6" s="4">
        <f t="shared" si="2"/>
        <v>5.4255024976151311</v>
      </c>
      <c r="T6" s="4">
        <f t="shared" si="2"/>
        <v>468.56856985409877</v>
      </c>
      <c r="U6" s="4">
        <f t="shared" si="2"/>
        <v>474.65977598484841</v>
      </c>
      <c r="V6" s="4">
        <f t="shared" si="2"/>
        <v>471.65639766337802</v>
      </c>
      <c r="W6" s="4">
        <f t="shared" si="2"/>
        <v>483.26314820538965</v>
      </c>
      <c r="X6" s="4">
        <f t="shared" si="2"/>
        <v>477.91901860664399</v>
      </c>
      <c r="Y6" s="4">
        <f t="shared" si="2"/>
        <v>472.92535492845843</v>
      </c>
      <c r="Z6" s="4">
        <f t="shared" si="2"/>
        <v>467.0571587141232</v>
      </c>
      <c r="AA6" s="4">
        <f t="shared" si="2"/>
        <v>467.40490073736839</v>
      </c>
      <c r="AB6" s="4">
        <f t="shared" si="2"/>
        <v>470.46967279274156</v>
      </c>
      <c r="AC6" s="4">
        <f t="shared" si="2"/>
        <v>466.05698228490121</v>
      </c>
    </row>
    <row r="7" spans="1:29" ht="15.6" x14ac:dyDescent="0.3">
      <c r="A7" s="1" t="s">
        <v>15</v>
      </c>
      <c r="B7" s="5" t="s">
        <v>16</v>
      </c>
      <c r="C7" s="6">
        <f t="shared" si="0"/>
        <v>960.96426569184655</v>
      </c>
      <c r="D7" s="6">
        <f t="shared" si="1"/>
        <v>21.951219693138643</v>
      </c>
      <c r="E7">
        <v>956.76535714746103</v>
      </c>
      <c r="F7">
        <v>963.28901207389902</v>
      </c>
      <c r="G7">
        <v>922.89867141095306</v>
      </c>
      <c r="H7">
        <v>963.25196320228099</v>
      </c>
      <c r="I7">
        <v>964.69490472753102</v>
      </c>
      <c r="J7">
        <v>976.13574783428805</v>
      </c>
      <c r="K7">
        <v>924.92191902885997</v>
      </c>
      <c r="L7">
        <v>979.66340610719999</v>
      </c>
      <c r="M7">
        <v>991.56648268518495</v>
      </c>
      <c r="N7">
        <v>966.45519270080899</v>
      </c>
      <c r="O7" s="4"/>
      <c r="P7" s="10">
        <v>65</v>
      </c>
      <c r="Q7" s="10">
        <v>70000</v>
      </c>
      <c r="R7" s="4">
        <f t="shared" si="3"/>
        <v>1034.8845938219886</v>
      </c>
      <c r="S7" s="4">
        <f t="shared" si="2"/>
        <v>23.639775054149307</v>
      </c>
      <c r="T7" s="4">
        <f t="shared" si="2"/>
        <v>1030.3626923126503</v>
      </c>
      <c r="U7" s="4">
        <f t="shared" si="2"/>
        <v>1037.3881668488143</v>
      </c>
      <c r="V7" s="4">
        <f t="shared" si="2"/>
        <v>993.89087690410338</v>
      </c>
      <c r="W7" s="4">
        <f t="shared" si="2"/>
        <v>1037.3482680639947</v>
      </c>
      <c r="X7" s="4">
        <f t="shared" si="2"/>
        <v>1038.9022050911872</v>
      </c>
      <c r="Y7" s="4">
        <f t="shared" si="2"/>
        <v>1051.2231130523103</v>
      </c>
      <c r="Z7" s="4">
        <f t="shared" si="2"/>
        <v>996.0697589541569</v>
      </c>
      <c r="AA7" s="4">
        <f t="shared" si="2"/>
        <v>1055.0221296539078</v>
      </c>
      <c r="AB7" s="4">
        <f t="shared" si="2"/>
        <v>1067.8408275071222</v>
      </c>
      <c r="AC7" s="4">
        <f t="shared" si="2"/>
        <v>1040.7978998316405</v>
      </c>
    </row>
    <row r="8" spans="1:29" ht="15.6" x14ac:dyDescent="0.3">
      <c r="A8" s="1" t="s">
        <v>17</v>
      </c>
      <c r="B8" s="5" t="s">
        <v>18</v>
      </c>
      <c r="C8" s="6">
        <f t="shared" si="0"/>
        <v>104.38834947986922</v>
      </c>
      <c r="D8" s="6">
        <f t="shared" si="1"/>
        <v>2.0639865611303856</v>
      </c>
      <c r="E8">
        <v>106.41737293991</v>
      </c>
      <c r="F8">
        <v>105.213941468527</v>
      </c>
      <c r="G8">
        <v>102.786261295054</v>
      </c>
      <c r="H8">
        <v>105.39099062286</v>
      </c>
      <c r="I8">
        <v>102.68710052649</v>
      </c>
      <c r="J8">
        <v>106.33232251441601</v>
      </c>
      <c r="K8">
        <v>104.359031510329</v>
      </c>
      <c r="L8">
        <v>104.40360126844701</v>
      </c>
      <c r="M8">
        <v>99.967538507007106</v>
      </c>
      <c r="N8">
        <v>106.32533414565199</v>
      </c>
      <c r="O8" s="4"/>
      <c r="P8" s="10">
        <v>22</v>
      </c>
      <c r="Q8" s="10">
        <v>160000</v>
      </c>
      <c r="R8" s="4">
        <f t="shared" si="3"/>
        <v>759.18799621723065</v>
      </c>
      <c r="S8" s="4">
        <f t="shared" si="2"/>
        <v>15.01081135367553</v>
      </c>
      <c r="T8" s="4">
        <f t="shared" si="2"/>
        <v>773.94453047207264</v>
      </c>
      <c r="U8" s="4">
        <f t="shared" si="2"/>
        <v>765.19230158928724</v>
      </c>
      <c r="V8" s="4">
        <f t="shared" si="2"/>
        <v>747.53644578221099</v>
      </c>
      <c r="W8" s="4">
        <f t="shared" si="2"/>
        <v>766.47993180261824</v>
      </c>
      <c r="X8" s="4">
        <f t="shared" si="2"/>
        <v>746.81527655629088</v>
      </c>
      <c r="Y8" s="4">
        <f t="shared" si="2"/>
        <v>773.32598192302555</v>
      </c>
      <c r="Z8" s="4">
        <f t="shared" si="2"/>
        <v>758.97477462057452</v>
      </c>
      <c r="AA8" s="4">
        <f t="shared" si="2"/>
        <v>759.2989183159782</v>
      </c>
      <c r="AB8" s="4">
        <f t="shared" si="2"/>
        <v>727.0366436873245</v>
      </c>
      <c r="AC8" s="4">
        <f t="shared" si="2"/>
        <v>773.2751574229236</v>
      </c>
    </row>
    <row r="9" spans="1:29" ht="15.6" x14ac:dyDescent="0.3">
      <c r="A9" s="1" t="s">
        <v>19</v>
      </c>
      <c r="B9" s="5" t="s">
        <v>20</v>
      </c>
      <c r="C9" s="6">
        <f t="shared" si="0"/>
        <v>341.37217856727426</v>
      </c>
      <c r="D9" s="6">
        <f t="shared" si="1"/>
        <v>6.7848894267421382</v>
      </c>
      <c r="E9">
        <v>342.25048547075397</v>
      </c>
      <c r="F9">
        <v>345.44239372266202</v>
      </c>
      <c r="G9">
        <v>345.67770027743802</v>
      </c>
      <c r="H9">
        <v>340.37184596050099</v>
      </c>
      <c r="I9">
        <v>340.11182191135902</v>
      </c>
      <c r="J9">
        <v>350.26864126426699</v>
      </c>
      <c r="K9">
        <v>345.03007883860198</v>
      </c>
      <c r="L9">
        <v>325.49910909916798</v>
      </c>
      <c r="M9">
        <v>343.04303277425601</v>
      </c>
      <c r="N9">
        <v>336.02667635373501</v>
      </c>
      <c r="O9" s="4"/>
      <c r="P9" s="10">
        <v>69</v>
      </c>
      <c r="Q9" s="10">
        <v>160000</v>
      </c>
      <c r="R9" s="4">
        <f t="shared" si="3"/>
        <v>791.58766044585332</v>
      </c>
      <c r="S9" s="4">
        <f t="shared" si="2"/>
        <v>15.733076931575974</v>
      </c>
      <c r="T9" s="4">
        <f t="shared" si="2"/>
        <v>793.62431413508159</v>
      </c>
      <c r="U9" s="4">
        <f t="shared" si="2"/>
        <v>801.02584051631766</v>
      </c>
      <c r="V9" s="4">
        <f t="shared" si="2"/>
        <v>801.57147890420413</v>
      </c>
      <c r="W9" s="4">
        <f t="shared" si="2"/>
        <v>789.26804860406014</v>
      </c>
      <c r="X9" s="4">
        <f t="shared" si="2"/>
        <v>788.66509428720929</v>
      </c>
      <c r="Y9" s="4">
        <f t="shared" si="2"/>
        <v>812.21713916351757</v>
      </c>
      <c r="Z9" s="4">
        <f t="shared" si="2"/>
        <v>800.06974803154083</v>
      </c>
      <c r="AA9" s="4">
        <f t="shared" si="2"/>
        <v>754.78054283865026</v>
      </c>
      <c r="AB9" s="4">
        <f t="shared" si="2"/>
        <v>795.46210498378207</v>
      </c>
      <c r="AC9" s="4">
        <f t="shared" si="2"/>
        <v>779.19229299416816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3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166.9051429229217</v>
      </c>
      <c r="D11" s="6">
        <f t="shared" si="1"/>
        <v>7.570619051461656</v>
      </c>
      <c r="E11">
        <v>164.250956002393</v>
      </c>
      <c r="F11">
        <v>160.942715450626</v>
      </c>
      <c r="G11">
        <v>161.52037762523301</v>
      </c>
      <c r="H11">
        <v>162.17577827798399</v>
      </c>
      <c r="I11">
        <v>168.530295896837</v>
      </c>
      <c r="J11">
        <v>177.381402995884</v>
      </c>
      <c r="K11">
        <v>179.54032755816201</v>
      </c>
      <c r="L11">
        <v>164.04523492353101</v>
      </c>
      <c r="M11">
        <v>157.06470326497899</v>
      </c>
      <c r="N11">
        <v>173.599637233588</v>
      </c>
      <c r="O11" s="4"/>
      <c r="P11" s="10">
        <v>81</v>
      </c>
      <c r="Q11" s="10">
        <v>66000</v>
      </c>
      <c r="R11" s="4">
        <f t="shared" si="3"/>
        <v>135.99678312238063</v>
      </c>
      <c r="S11" s="4">
        <f t="shared" si="2"/>
        <v>6.1686525604502389</v>
      </c>
      <c r="T11" s="4">
        <f t="shared" si="2"/>
        <v>133.83411229824614</v>
      </c>
      <c r="U11" s="4">
        <f t="shared" si="2"/>
        <v>131.13850888569524</v>
      </c>
      <c r="V11" s="4">
        <f t="shared" si="2"/>
        <v>131.60919658352319</v>
      </c>
      <c r="W11" s="4">
        <f t="shared" si="2"/>
        <v>132.14322674502401</v>
      </c>
      <c r="X11" s="4">
        <f t="shared" si="2"/>
        <v>137.32098184186719</v>
      </c>
      <c r="Y11" s="4">
        <f t="shared" si="2"/>
        <v>144.53299503368325</v>
      </c>
      <c r="Z11" s="4">
        <f t="shared" si="2"/>
        <v>146.29211875109496</v>
      </c>
      <c r="AA11" s="4">
        <f t="shared" si="2"/>
        <v>133.66648771546971</v>
      </c>
      <c r="AB11" s="4">
        <f t="shared" si="2"/>
        <v>127.97864710479769</v>
      </c>
      <c r="AC11" s="4">
        <f t="shared" si="2"/>
        <v>141.45155626440501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3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3248.2884153574978</v>
      </c>
      <c r="D13" s="6">
        <f t="shared" si="1"/>
        <v>118.60023726759256</v>
      </c>
      <c r="E13">
        <v>3256.93188290854</v>
      </c>
      <c r="F13">
        <v>3096.4887207433999</v>
      </c>
      <c r="G13">
        <v>3326.5545231800502</v>
      </c>
      <c r="H13">
        <v>3202.0684672962002</v>
      </c>
      <c r="I13">
        <v>3309.8173384022498</v>
      </c>
      <c r="J13">
        <v>3044.9534560788302</v>
      </c>
      <c r="K13">
        <v>3427.72886999718</v>
      </c>
      <c r="L13">
        <v>3376.1190358816302</v>
      </c>
      <c r="M13">
        <v>3215.3345699843098</v>
      </c>
      <c r="N13">
        <v>3226.8872891025899</v>
      </c>
      <c r="O13" s="4"/>
      <c r="P13" s="10">
        <v>615</v>
      </c>
      <c r="Q13" s="10">
        <v>96000</v>
      </c>
      <c r="R13" s="4">
        <f t="shared" si="3"/>
        <v>507.04989898263386</v>
      </c>
      <c r="S13" s="4">
        <f t="shared" si="2"/>
        <v>18.513207768599813</v>
      </c>
      <c r="T13" s="4">
        <f t="shared" si="2"/>
        <v>508.39912318572334</v>
      </c>
      <c r="U13" s="4">
        <f t="shared" si="2"/>
        <v>483.35433689653075</v>
      </c>
      <c r="V13" s="4">
        <f t="shared" si="2"/>
        <v>519.26704752078831</v>
      </c>
      <c r="W13" s="4">
        <f t="shared" si="2"/>
        <v>499.83507782184586</v>
      </c>
      <c r="X13" s="4">
        <f t="shared" si="2"/>
        <v>516.65441379937567</v>
      </c>
      <c r="Y13" s="4">
        <f t="shared" si="2"/>
        <v>475.30980777815887</v>
      </c>
      <c r="Z13" s="4">
        <f t="shared" si="2"/>
        <v>535.06011629224281</v>
      </c>
      <c r="AA13" s="4">
        <f t="shared" si="2"/>
        <v>527.00394706444956</v>
      </c>
      <c r="AB13" s="4">
        <f t="shared" si="2"/>
        <v>501.90588409511179</v>
      </c>
      <c r="AC13" s="4">
        <f t="shared" si="2"/>
        <v>503.70923537211155</v>
      </c>
    </row>
    <row r="14" spans="1:29" ht="15.6" x14ac:dyDescent="0.3">
      <c r="A14" s="1" t="s">
        <v>27</v>
      </c>
      <c r="B14" s="5" t="s">
        <v>28</v>
      </c>
      <c r="C14" s="6">
        <f t="shared" si="0"/>
        <v>7.618682641262974</v>
      </c>
      <c r="D14" s="6">
        <f t="shared" si="1"/>
        <v>1.960511902302182</v>
      </c>
      <c r="E14">
        <v>5.4607715713606</v>
      </c>
      <c r="F14">
        <v>11.8981273564352</v>
      </c>
      <c r="G14">
        <v>7.0598532717467197</v>
      </c>
      <c r="H14">
        <v>6.9765279461948504</v>
      </c>
      <c r="I14">
        <v>9.5216728320798794</v>
      </c>
      <c r="J14">
        <v>8.0701677410344796</v>
      </c>
      <c r="K14">
        <v>6.2739210449588301</v>
      </c>
      <c r="L14">
        <v>7.4767912499094598</v>
      </c>
      <c r="M14">
        <v>5.3745489740572996</v>
      </c>
      <c r="N14">
        <v>8.0744444248524108</v>
      </c>
      <c r="O14" s="4"/>
      <c r="P14" s="10">
        <v>546</v>
      </c>
      <c r="Q14" s="10">
        <v>210000</v>
      </c>
      <c r="R14" s="4">
        <f t="shared" si="3"/>
        <v>2.9302625543319132</v>
      </c>
      <c r="S14" s="4">
        <f t="shared" si="2"/>
        <v>0.75404303934699302</v>
      </c>
      <c r="T14" s="4">
        <f t="shared" si="2"/>
        <v>2.1002967582156158</v>
      </c>
      <c r="U14" s="4">
        <f t="shared" si="2"/>
        <v>4.576202829398154</v>
      </c>
      <c r="V14" s="4">
        <f t="shared" si="2"/>
        <v>2.7153281814410462</v>
      </c>
      <c r="W14" s="4">
        <f t="shared" si="2"/>
        <v>2.6832799793057114</v>
      </c>
      <c r="X14" s="4">
        <f t="shared" si="2"/>
        <v>3.6621818584922612</v>
      </c>
      <c r="Y14" s="4">
        <f t="shared" si="2"/>
        <v>3.1039106696286458</v>
      </c>
      <c r="Z14" s="4">
        <f t="shared" si="2"/>
        <v>2.4130465557533962</v>
      </c>
      <c r="AA14" s="4">
        <f t="shared" si="2"/>
        <v>2.8756889422728693</v>
      </c>
      <c r="AB14" s="4">
        <f t="shared" si="2"/>
        <v>2.0671342207912691</v>
      </c>
      <c r="AC14" s="4">
        <f t="shared" si="2"/>
        <v>3.105555548020158</v>
      </c>
    </row>
    <row r="15" spans="1:29" ht="15.6" x14ac:dyDescent="0.3">
      <c r="A15" s="1" t="s">
        <v>29</v>
      </c>
      <c r="B15" s="5" t="s">
        <v>30</v>
      </c>
      <c r="C15" s="6">
        <f t="shared" si="0"/>
        <v>14.737490114430798</v>
      </c>
      <c r="D15" s="6">
        <f t="shared" si="1"/>
        <v>3.7620282941976488</v>
      </c>
      <c r="E15">
        <v>17.2295821277655</v>
      </c>
      <c r="F15">
        <v>15.9462326735599</v>
      </c>
      <c r="G15">
        <v>14.6102596269748</v>
      </c>
      <c r="H15">
        <v>14.6483434833183</v>
      </c>
      <c r="I15">
        <v>16.346301937794799</v>
      </c>
      <c r="J15">
        <v>9.6075635642536206</v>
      </c>
      <c r="K15">
        <v>12.229546815311799</v>
      </c>
      <c r="L15">
        <v>22.329860392912298</v>
      </c>
      <c r="M15">
        <v>14.8689506856416</v>
      </c>
      <c r="N15">
        <v>9.5582598367753704</v>
      </c>
      <c r="O15" s="4"/>
      <c r="P15" s="10">
        <v>216</v>
      </c>
      <c r="Q15" s="10">
        <v>325000</v>
      </c>
      <c r="R15" s="4">
        <f t="shared" si="3"/>
        <v>22.17446429254634</v>
      </c>
      <c r="S15" s="4">
        <f t="shared" si="2"/>
        <v>5.6604592389547959</v>
      </c>
      <c r="T15" s="4">
        <f t="shared" si="2"/>
        <v>25.924139775573089</v>
      </c>
      <c r="U15" s="4">
        <f t="shared" si="2"/>
        <v>23.993174161606333</v>
      </c>
      <c r="V15" s="4">
        <f t="shared" si="2"/>
        <v>21.983029531327823</v>
      </c>
      <c r="W15" s="4">
        <f t="shared" si="2"/>
        <v>22.040331629992814</v>
      </c>
      <c r="X15" s="4">
        <f t="shared" si="2"/>
        <v>24.595130230478286</v>
      </c>
      <c r="Y15" s="4">
        <f t="shared" si="2"/>
        <v>14.455824807326051</v>
      </c>
      <c r="Z15" s="4">
        <f t="shared" si="2"/>
        <v>18.40093849526081</v>
      </c>
      <c r="AA15" s="4">
        <f t="shared" si="2"/>
        <v>33.598169572668965</v>
      </c>
      <c r="AB15" s="4">
        <f t="shared" si="2"/>
        <v>22.372263763118148</v>
      </c>
      <c r="AC15" s="4">
        <f t="shared" si="2"/>
        <v>14.38164095811109</v>
      </c>
    </row>
    <row r="16" spans="1:29" ht="15.6" x14ac:dyDescent="0.3">
      <c r="A16" s="1" t="s">
        <v>31</v>
      </c>
      <c r="B16" s="5" t="s">
        <v>32</v>
      </c>
      <c r="C16" s="6">
        <f t="shared" si="0"/>
        <v>54.035099130037359</v>
      </c>
      <c r="D16" s="6">
        <f t="shared" si="1"/>
        <v>8.5009948127923192</v>
      </c>
      <c r="E16">
        <v>48.615658843731602</v>
      </c>
      <c r="F16">
        <v>51.5071864157091</v>
      </c>
      <c r="G16">
        <v>71.061677517429203</v>
      </c>
      <c r="H16">
        <v>60.4311934059739</v>
      </c>
      <c r="I16">
        <v>52.093547772143999</v>
      </c>
      <c r="J16">
        <v>54.147772260829498</v>
      </c>
      <c r="K16">
        <v>48.084466130560301</v>
      </c>
      <c r="L16">
        <v>50.310976818617803</v>
      </c>
      <c r="M16">
        <v>41.492775507005902</v>
      </c>
      <c r="N16">
        <v>62.605736628372298</v>
      </c>
      <c r="O16" s="4"/>
      <c r="P16" s="10">
        <v>292</v>
      </c>
      <c r="Q16" s="10">
        <v>100000</v>
      </c>
      <c r="R16" s="4">
        <f t="shared" si="3"/>
        <v>18.505170934944299</v>
      </c>
      <c r="S16" s="4">
        <f t="shared" si="2"/>
        <v>2.9112995934220272</v>
      </c>
      <c r="T16" s="4">
        <f t="shared" si="2"/>
        <v>16.649198234154657</v>
      </c>
      <c r="U16" s="4">
        <f t="shared" si="2"/>
        <v>17.639447402640101</v>
      </c>
      <c r="V16" s="4">
        <f t="shared" si="2"/>
        <v>24.33619093062644</v>
      </c>
      <c r="W16" s="4">
        <f t="shared" si="2"/>
        <v>20.695614180128047</v>
      </c>
      <c r="X16" s="4">
        <f t="shared" si="2"/>
        <v>17.840256086350685</v>
      </c>
      <c r="Y16" s="4">
        <f t="shared" si="2"/>
        <v>18.543757623571747</v>
      </c>
      <c r="Z16" s="4">
        <f t="shared" si="2"/>
        <v>16.467282921424761</v>
      </c>
      <c r="AA16" s="4">
        <f t="shared" si="2"/>
        <v>17.229786581718425</v>
      </c>
      <c r="AB16" s="4">
        <f t="shared" si="2"/>
        <v>14.209854625686953</v>
      </c>
      <c r="AC16" s="4">
        <f t="shared" si="2"/>
        <v>21.440320763141202</v>
      </c>
    </row>
    <row r="17" spans="1:29" ht="15.6" x14ac:dyDescent="0.3">
      <c r="A17" s="1" t="s">
        <v>33</v>
      </c>
      <c r="B17" s="5" t="s">
        <v>34</v>
      </c>
      <c r="C17" s="6">
        <f t="shared" si="0"/>
        <v>130.47750594198089</v>
      </c>
      <c r="D17" s="6">
        <f t="shared" si="1"/>
        <v>9.3766075212662159</v>
      </c>
      <c r="E17">
        <v>128.13812109454099</v>
      </c>
      <c r="F17">
        <v>124.07656096153499</v>
      </c>
      <c r="G17">
        <v>153.452138671119</v>
      </c>
      <c r="H17">
        <v>118.938825089741</v>
      </c>
      <c r="I17">
        <v>126.538699847647</v>
      </c>
      <c r="J17">
        <v>133.16877826662301</v>
      </c>
      <c r="K17">
        <v>133.402449348978</v>
      </c>
      <c r="L17">
        <v>126.730921478331</v>
      </c>
      <c r="M17">
        <v>125.78697452777899</v>
      </c>
      <c r="N17">
        <v>134.541590133515</v>
      </c>
      <c r="O17" s="4"/>
      <c r="P17" s="10">
        <v>200</v>
      </c>
      <c r="Q17" s="10">
        <v>47000</v>
      </c>
      <c r="R17" s="4">
        <f t="shared" si="3"/>
        <v>30.662213896365508</v>
      </c>
      <c r="S17" s="4">
        <f t="shared" si="2"/>
        <v>2.2035027674975609</v>
      </c>
      <c r="T17" s="4">
        <f t="shared" si="2"/>
        <v>30.112458457217134</v>
      </c>
      <c r="U17" s="4">
        <f t="shared" si="2"/>
        <v>29.157991825960721</v>
      </c>
      <c r="V17" s="4">
        <f t="shared" si="2"/>
        <v>36.061252587712964</v>
      </c>
      <c r="W17" s="4">
        <f t="shared" si="2"/>
        <v>27.950623896089134</v>
      </c>
      <c r="X17" s="4">
        <f t="shared" si="2"/>
        <v>29.73659446419704</v>
      </c>
      <c r="Y17" s="4">
        <f t="shared" si="2"/>
        <v>31.294662892656408</v>
      </c>
      <c r="Z17" s="4">
        <f t="shared" si="2"/>
        <v>31.349575597009828</v>
      </c>
      <c r="AA17" s="4">
        <f t="shared" si="2"/>
        <v>29.781766547407788</v>
      </c>
      <c r="AB17" s="4">
        <f t="shared" si="2"/>
        <v>29.559939014028068</v>
      </c>
      <c r="AC17" s="4">
        <f t="shared" si="2"/>
        <v>31.617273681376027</v>
      </c>
    </row>
    <row r="18" spans="1:29" ht="15.6" x14ac:dyDescent="0.3">
      <c r="A18" s="1" t="s">
        <v>35</v>
      </c>
      <c r="B18" s="5" t="s">
        <v>36</v>
      </c>
      <c r="C18" s="6">
        <f t="shared" si="0"/>
        <v>27.319008531089899</v>
      </c>
      <c r="D18" s="6">
        <f t="shared" si="1"/>
        <v>4.0991182403789148</v>
      </c>
      <c r="E18">
        <v>28.893489432518201</v>
      </c>
      <c r="F18">
        <v>26.343309168180401</v>
      </c>
      <c r="G18">
        <v>23.246244802645101</v>
      </c>
      <c r="H18">
        <v>30.102973311116902</v>
      </c>
      <c r="I18">
        <v>25.497685771861299</v>
      </c>
      <c r="J18">
        <v>22.391594564351202</v>
      </c>
      <c r="K18">
        <v>27.1002462755411</v>
      </c>
      <c r="L18">
        <v>22.762985814011898</v>
      </c>
      <c r="M18">
        <v>33.9100279197866</v>
      </c>
      <c r="N18">
        <v>32.9415282508863</v>
      </c>
      <c r="O18" s="4"/>
      <c r="P18" s="10">
        <v>437</v>
      </c>
      <c r="Q18" s="10">
        <v>300000</v>
      </c>
      <c r="R18" s="4">
        <f t="shared" si="3"/>
        <v>18.754468099146383</v>
      </c>
      <c r="S18" s="4">
        <f t="shared" si="2"/>
        <v>2.814039981953488</v>
      </c>
      <c r="T18" s="4">
        <f t="shared" si="2"/>
        <v>19.835347436511352</v>
      </c>
      <c r="U18" s="4">
        <f t="shared" si="2"/>
        <v>18.08465160286984</v>
      </c>
      <c r="V18" s="4">
        <f t="shared" si="2"/>
        <v>15.958520459481763</v>
      </c>
      <c r="W18" s="4">
        <f t="shared" si="2"/>
        <v>20.665656735320528</v>
      </c>
      <c r="X18" s="4">
        <f t="shared" si="2"/>
        <v>17.504132108829268</v>
      </c>
      <c r="Y18" s="4">
        <f t="shared" si="2"/>
        <v>15.371804048753685</v>
      </c>
      <c r="Z18" s="4">
        <f t="shared" si="2"/>
        <v>18.604288061012198</v>
      </c>
      <c r="AA18" s="4">
        <f t="shared" si="2"/>
        <v>15.626763716712974</v>
      </c>
      <c r="AB18" s="4">
        <f t="shared" si="2"/>
        <v>23.27919536827455</v>
      </c>
      <c r="AC18" s="4">
        <f t="shared" si="2"/>
        <v>22.614321453697691</v>
      </c>
    </row>
    <row r="19" spans="1:29" ht="15.6" x14ac:dyDescent="0.3">
      <c r="A19" s="1" t="s">
        <v>37</v>
      </c>
      <c r="B19" s="5" t="s">
        <v>38</v>
      </c>
      <c r="C19" s="6">
        <f t="shared" si="0"/>
        <v>32.010847062019543</v>
      </c>
      <c r="D19" s="6">
        <f t="shared" si="1"/>
        <v>3.4786450309897012</v>
      </c>
      <c r="E19">
        <v>29.338516424966102</v>
      </c>
      <c r="F19">
        <v>35.688044879380598</v>
      </c>
      <c r="G19">
        <v>29.3585148898512</v>
      </c>
      <c r="H19">
        <v>31.545076864780899</v>
      </c>
      <c r="I19">
        <v>30.0334864148466</v>
      </c>
      <c r="J19">
        <v>29.9998422679481</v>
      </c>
      <c r="K19">
        <v>34.652144282211701</v>
      </c>
      <c r="L19">
        <v>30.4306600160584</v>
      </c>
      <c r="M19">
        <v>39.574057146155397</v>
      </c>
      <c r="N19">
        <v>29.4881274339964</v>
      </c>
      <c r="O19" s="4"/>
      <c r="P19" s="10">
        <v>97</v>
      </c>
      <c r="Q19" s="10">
        <v>105000</v>
      </c>
      <c r="R19" s="4">
        <f t="shared" si="3"/>
        <v>34.650916922804662</v>
      </c>
      <c r="S19" s="4">
        <f t="shared" si="2"/>
        <v>3.7655435902465837</v>
      </c>
      <c r="T19" s="4">
        <f t="shared" si="2"/>
        <v>31.758187882695267</v>
      </c>
      <c r="U19" s="4">
        <f t="shared" si="2"/>
        <v>38.631388786958375</v>
      </c>
      <c r="V19" s="4">
        <f t="shared" si="2"/>
        <v>31.779835705509026</v>
      </c>
      <c r="W19" s="4">
        <f t="shared" si="2"/>
        <v>34.146732688680359</v>
      </c>
      <c r="X19" s="4">
        <f t="shared" si="2"/>
        <v>32.510474985143226</v>
      </c>
      <c r="Y19" s="4">
        <f t="shared" si="2"/>
        <v>32.474056063242784</v>
      </c>
      <c r="Z19" s="4">
        <f t="shared" si="2"/>
        <v>37.510053088992045</v>
      </c>
      <c r="AA19" s="4">
        <f t="shared" si="2"/>
        <v>32.940405172021983</v>
      </c>
      <c r="AB19" s="4">
        <f t="shared" si="2"/>
        <v>42.837896910786768</v>
      </c>
      <c r="AC19" s="4">
        <f t="shared" si="2"/>
        <v>31.920137944016719</v>
      </c>
    </row>
    <row r="20" spans="1:29" ht="15.6" x14ac:dyDescent="0.3">
      <c r="A20" s="1" t="s">
        <v>39</v>
      </c>
      <c r="B20" s="5" t="s">
        <v>40</v>
      </c>
      <c r="C20" s="6">
        <f t="shared" si="0"/>
        <v>386.72393330116006</v>
      </c>
      <c r="D20" s="6">
        <f t="shared" si="1"/>
        <v>83.528649269035739</v>
      </c>
      <c r="E20">
        <v>320.10113303921997</v>
      </c>
      <c r="F20">
        <v>509.37118632482799</v>
      </c>
      <c r="G20">
        <v>537.44760766923298</v>
      </c>
      <c r="H20">
        <v>333.59311545307702</v>
      </c>
      <c r="I20">
        <v>317.96063895567403</v>
      </c>
      <c r="J20">
        <v>330.39993410623498</v>
      </c>
      <c r="K20">
        <v>459.02065476699801</v>
      </c>
      <c r="L20">
        <v>339.52316807471902</v>
      </c>
      <c r="M20">
        <v>382.02968469013899</v>
      </c>
      <c r="N20">
        <v>337.79220993147698</v>
      </c>
      <c r="O20" s="4"/>
      <c r="P20" s="10">
        <v>1629</v>
      </c>
      <c r="Q20" s="10">
        <v>90000</v>
      </c>
      <c r="R20" s="4">
        <f t="shared" si="3"/>
        <v>21.365963165809948</v>
      </c>
      <c r="S20" s="4">
        <f t="shared" si="3"/>
        <v>4.6148425010516982</v>
      </c>
      <c r="T20" s="4">
        <f t="shared" si="3"/>
        <v>17.68514547178011</v>
      </c>
      <c r="U20" s="4">
        <f t="shared" si="3"/>
        <v>28.142054493084423</v>
      </c>
      <c r="V20" s="4">
        <f t="shared" si="3"/>
        <v>29.693237992775302</v>
      </c>
      <c r="W20" s="4">
        <f t="shared" si="3"/>
        <v>18.430558864810887</v>
      </c>
      <c r="X20" s="4">
        <f t="shared" si="3"/>
        <v>17.566886130147736</v>
      </c>
      <c r="Y20" s="4">
        <f t="shared" si="3"/>
        <v>18.254140005869335</v>
      </c>
      <c r="Z20" s="4">
        <f t="shared" si="3"/>
        <v>25.360257169447404</v>
      </c>
      <c r="AA20" s="4">
        <f t="shared" si="3"/>
        <v>18.75818608147619</v>
      </c>
      <c r="AB20" s="4">
        <f t="shared" si="3"/>
        <v>21.106612413819835</v>
      </c>
      <c r="AC20" s="4">
        <f t="shared" si="3"/>
        <v>18.66255303488823</v>
      </c>
    </row>
    <row r="21" spans="1:29" ht="15.6" x14ac:dyDescent="0.3">
      <c r="A21" s="1" t="s">
        <v>41</v>
      </c>
      <c r="B21" s="5" t="s">
        <v>42</v>
      </c>
      <c r="C21" s="6">
        <f t="shared" si="0"/>
        <v>28.921664538134451</v>
      </c>
      <c r="D21" s="6">
        <f t="shared" si="1"/>
        <v>0.93922184273007903</v>
      </c>
      <c r="E21">
        <v>28.406338347081299</v>
      </c>
      <c r="F21">
        <v>28.849807139098498</v>
      </c>
      <c r="G21">
        <v>28.5000475630784</v>
      </c>
      <c r="H21">
        <v>28.423902016383799</v>
      </c>
      <c r="I21">
        <v>28.461164386809301</v>
      </c>
      <c r="J21">
        <v>28.468436429770001</v>
      </c>
      <c r="K21">
        <v>28.8997145732191</v>
      </c>
      <c r="L21">
        <v>28.507932565508199</v>
      </c>
      <c r="M21">
        <v>29.2148467246823</v>
      </c>
      <c r="N21">
        <v>31.484455635713601</v>
      </c>
      <c r="O21" s="4"/>
      <c r="P21" s="10">
        <v>54</v>
      </c>
      <c r="Q21" s="10">
        <v>90000</v>
      </c>
      <c r="R21" s="4">
        <f t="shared" si="3"/>
        <v>48.202774230224087</v>
      </c>
      <c r="S21" s="4">
        <f t="shared" si="3"/>
        <v>1.5653697378834652</v>
      </c>
      <c r="T21" s="4">
        <f t="shared" si="3"/>
        <v>47.343897245135501</v>
      </c>
      <c r="U21" s="4">
        <f t="shared" si="3"/>
        <v>48.083011898497496</v>
      </c>
      <c r="V21" s="4">
        <f t="shared" si="3"/>
        <v>47.50007927179734</v>
      </c>
      <c r="W21" s="4">
        <f t="shared" si="3"/>
        <v>47.37317002730633</v>
      </c>
      <c r="X21" s="4">
        <f t="shared" si="3"/>
        <v>47.435273978015502</v>
      </c>
      <c r="Y21" s="4">
        <f t="shared" si="3"/>
        <v>47.447394049616669</v>
      </c>
      <c r="Z21" s="4">
        <f t="shared" si="3"/>
        <v>48.166190955365174</v>
      </c>
      <c r="AA21" s="4">
        <f t="shared" si="3"/>
        <v>47.513220942513662</v>
      </c>
      <c r="AB21" s="4">
        <f t="shared" si="3"/>
        <v>48.691411207803839</v>
      </c>
      <c r="AC21" s="4">
        <f t="shared" si="3"/>
        <v>52.47409272618934</v>
      </c>
    </row>
    <row r="22" spans="1:29" ht="15.6" x14ac:dyDescent="0.3">
      <c r="A22" s="1" t="s">
        <v>43</v>
      </c>
      <c r="B22" s="5" t="s">
        <v>44</v>
      </c>
      <c r="C22" s="6">
        <f t="shared" si="0"/>
        <v>5.7280456564374918</v>
      </c>
      <c r="D22" s="6">
        <f t="shared" si="1"/>
        <v>7.9990417811436898E-2</v>
      </c>
      <c r="E22">
        <v>5.8118448045811304</v>
      </c>
      <c r="F22">
        <v>5.66160311387286</v>
      </c>
      <c r="G22">
        <v>5.6768634291367999</v>
      </c>
      <c r="H22">
        <v>5.6823099699780801</v>
      </c>
      <c r="I22">
        <v>5.6825128649478103</v>
      </c>
      <c r="J22">
        <v>5.6960631361283003</v>
      </c>
      <c r="K22">
        <v>5.8919092700811602</v>
      </c>
      <c r="L22">
        <v>5.6471239639678696</v>
      </c>
      <c r="M22">
        <v>5.7319903346226404</v>
      </c>
      <c r="N22">
        <v>5.7982356770582602</v>
      </c>
      <c r="O22" s="4"/>
      <c r="P22" s="10">
        <v>18</v>
      </c>
      <c r="Q22" s="10">
        <v>270000</v>
      </c>
      <c r="R22" s="4">
        <f t="shared" si="3"/>
        <v>85.920684846562381</v>
      </c>
      <c r="S22" s="4">
        <f t="shared" si="3"/>
        <v>1.1998562671715536</v>
      </c>
      <c r="T22" s="4">
        <f t="shared" si="3"/>
        <v>87.177672068716944</v>
      </c>
      <c r="U22" s="4">
        <f t="shared" si="3"/>
        <v>84.924046708092888</v>
      </c>
      <c r="V22" s="4">
        <f t="shared" si="3"/>
        <v>85.152951437051996</v>
      </c>
      <c r="W22" s="4">
        <f t="shared" si="3"/>
        <v>85.234649549671204</v>
      </c>
      <c r="X22" s="4">
        <f t="shared" si="3"/>
        <v>85.237692974217154</v>
      </c>
      <c r="Y22" s="4">
        <f t="shared" si="3"/>
        <v>85.440947041924503</v>
      </c>
      <c r="Z22" s="4">
        <f t="shared" si="3"/>
        <v>88.378639051217405</v>
      </c>
      <c r="AA22" s="4">
        <f t="shared" si="3"/>
        <v>84.706859459518043</v>
      </c>
      <c r="AB22" s="4">
        <f t="shared" si="3"/>
        <v>85.97985501933961</v>
      </c>
      <c r="AC22" s="4">
        <f t="shared" si="3"/>
        <v>86.973535155873904</v>
      </c>
    </row>
    <row r="23" spans="1:29" ht="15.6" x14ac:dyDescent="0.3">
      <c r="A23" s="1" t="s">
        <v>45</v>
      </c>
      <c r="B23" s="5" t="s">
        <v>46</v>
      </c>
      <c r="C23" s="6">
        <f t="shared" si="0"/>
        <v>7.9103457699888535</v>
      </c>
      <c r="D23" s="6">
        <f t="shared" si="1"/>
        <v>2.5940736561431947</v>
      </c>
      <c r="E23">
        <v>4.8449923914423003</v>
      </c>
      <c r="F23">
        <v>6.8611044646344999</v>
      </c>
      <c r="G23">
        <v>4.66198302581678</v>
      </c>
      <c r="H23">
        <v>6.2032322554827299</v>
      </c>
      <c r="I23">
        <v>8.3356296113757704</v>
      </c>
      <c r="J23">
        <v>7.2326945857499698</v>
      </c>
      <c r="K23">
        <v>7.63358450295026</v>
      </c>
      <c r="L23">
        <v>11.876647327734799</v>
      </c>
      <c r="M23">
        <v>12.1907919072839</v>
      </c>
      <c r="N23">
        <v>9.2627976274175197</v>
      </c>
      <c r="O23" s="4"/>
      <c r="P23" s="10">
        <v>65</v>
      </c>
      <c r="Q23" s="10">
        <v>70000</v>
      </c>
      <c r="R23" s="4">
        <f t="shared" si="3"/>
        <v>8.5188339061418432</v>
      </c>
      <c r="S23" s="4">
        <f t="shared" si="3"/>
        <v>2.7936177835388252</v>
      </c>
      <c r="T23" s="4">
        <f t="shared" si="3"/>
        <v>5.2176841138609387</v>
      </c>
      <c r="U23" s="4">
        <f t="shared" si="3"/>
        <v>7.3888817311448456</v>
      </c>
      <c r="V23" s="4">
        <f t="shared" si="3"/>
        <v>5.0205971047257636</v>
      </c>
      <c r="W23" s="4">
        <f t="shared" si="3"/>
        <v>6.6804039674429401</v>
      </c>
      <c r="X23" s="4">
        <f t="shared" si="3"/>
        <v>8.9768318891739067</v>
      </c>
      <c r="Y23" s="4">
        <f t="shared" si="3"/>
        <v>7.7890557077307365</v>
      </c>
      <c r="Z23" s="4">
        <f t="shared" si="3"/>
        <v>8.2207833108695105</v>
      </c>
      <c r="AA23" s="4">
        <f t="shared" si="3"/>
        <v>12.790235583714399</v>
      </c>
      <c r="AB23" s="4">
        <f t="shared" si="3"/>
        <v>13.128545130921124</v>
      </c>
      <c r="AC23" s="4">
        <f t="shared" si="3"/>
        <v>9.9753205218342522</v>
      </c>
    </row>
    <row r="24" spans="1:29" ht="15.6" x14ac:dyDescent="0.3">
      <c r="A24" s="1" t="s">
        <v>47</v>
      </c>
      <c r="B24" s="5" t="s">
        <v>48</v>
      </c>
      <c r="C24" s="6">
        <f t="shared" si="0"/>
        <v>2.2145215190914751</v>
      </c>
      <c r="D24" s="6">
        <f t="shared" si="1"/>
        <v>0.38694899543134059</v>
      </c>
      <c r="E24">
        <v>2.3236670967167599</v>
      </c>
      <c r="F24">
        <v>2.7600410654838301</v>
      </c>
      <c r="G24">
        <v>2.6377842805597802</v>
      </c>
      <c r="H24">
        <v>2.7870560433861402</v>
      </c>
      <c r="I24">
        <v>2.1301442512671098</v>
      </c>
      <c r="J24">
        <v>1.8683701356857301</v>
      </c>
      <c r="K24">
        <v>2.0273547597737198</v>
      </c>
      <c r="L24">
        <v>1.9653972544077201</v>
      </c>
      <c r="M24">
        <v>1.82668009584201</v>
      </c>
      <c r="N24">
        <v>1.81872020779195</v>
      </c>
      <c r="O24" s="4"/>
      <c r="P24" s="10">
        <v>22</v>
      </c>
      <c r="Q24" s="10">
        <v>160000</v>
      </c>
      <c r="R24" s="4">
        <f t="shared" si="3"/>
        <v>16.105611047938002</v>
      </c>
      <c r="S24" s="4">
        <f t="shared" si="3"/>
        <v>2.8141745122279316</v>
      </c>
      <c r="T24" s="4">
        <f t="shared" si="3"/>
        <v>16.899397067030982</v>
      </c>
      <c r="U24" s="4">
        <f t="shared" si="3"/>
        <v>20.073025930791488</v>
      </c>
      <c r="V24" s="4">
        <f t="shared" si="3"/>
        <v>19.183885676798404</v>
      </c>
      <c r="W24" s="4">
        <f t="shared" si="3"/>
        <v>20.269498497353748</v>
      </c>
      <c r="X24" s="4">
        <f t="shared" si="3"/>
        <v>15.491958191033525</v>
      </c>
      <c r="Y24" s="4">
        <f t="shared" si="3"/>
        <v>13.588146441350764</v>
      </c>
      <c r="Z24" s="4">
        <f t="shared" si="3"/>
        <v>14.74439825289978</v>
      </c>
      <c r="AA24" s="4">
        <f t="shared" si="3"/>
        <v>14.293798213874327</v>
      </c>
      <c r="AB24" s="4">
        <f t="shared" si="3"/>
        <v>13.284946151578254</v>
      </c>
      <c r="AC24" s="4">
        <f t="shared" si="3"/>
        <v>13.227056056668728</v>
      </c>
    </row>
    <row r="25" spans="1:29" ht="15.6" x14ac:dyDescent="0.3">
      <c r="A25" s="1" t="s">
        <v>49</v>
      </c>
      <c r="B25" s="5" t="s">
        <v>50</v>
      </c>
      <c r="C25" s="6">
        <f t="shared" si="0"/>
        <v>15.577158308956877</v>
      </c>
      <c r="D25" s="6">
        <f t="shared" si="1"/>
        <v>3.656156729042181</v>
      </c>
      <c r="E25">
        <v>12.169946969582099</v>
      </c>
      <c r="F25">
        <v>11.237394704477399</v>
      </c>
      <c r="G25">
        <v>19.439434342009999</v>
      </c>
      <c r="H25">
        <v>11.404012709001799</v>
      </c>
      <c r="I25">
        <v>15.0488943671053</v>
      </c>
      <c r="J25">
        <v>17.387906951507599</v>
      </c>
      <c r="K25">
        <v>15.590037044249801</v>
      </c>
      <c r="L25">
        <v>12.8799020027125</v>
      </c>
      <c r="M25">
        <v>19.3181301147836</v>
      </c>
      <c r="N25">
        <v>21.295923884138698</v>
      </c>
      <c r="O25" s="4"/>
      <c r="P25" s="10">
        <v>400</v>
      </c>
      <c r="Q25" s="10">
        <v>53000</v>
      </c>
      <c r="R25" s="4">
        <f t="shared" si="3"/>
        <v>2.0639734759367863</v>
      </c>
      <c r="S25" s="4">
        <f t="shared" si="3"/>
        <v>0.48444076659808893</v>
      </c>
      <c r="T25" s="4">
        <f t="shared" si="3"/>
        <v>1.612517973469628</v>
      </c>
      <c r="U25" s="4">
        <f t="shared" si="3"/>
        <v>1.4889547983432554</v>
      </c>
      <c r="V25" s="4">
        <f t="shared" si="3"/>
        <v>2.5757250503163247</v>
      </c>
      <c r="W25" s="4">
        <f t="shared" si="3"/>
        <v>1.5110316839427385</v>
      </c>
      <c r="X25" s="4">
        <f t="shared" si="3"/>
        <v>1.9939785036414523</v>
      </c>
      <c r="Y25" s="4">
        <f t="shared" si="3"/>
        <v>2.3038976710747567</v>
      </c>
      <c r="Z25" s="4">
        <f t="shared" si="3"/>
        <v>2.0656799083630988</v>
      </c>
      <c r="AA25" s="4">
        <f t="shared" si="3"/>
        <v>1.7065870153594065</v>
      </c>
      <c r="AB25" s="4">
        <f t="shared" si="3"/>
        <v>2.5596522402088269</v>
      </c>
      <c r="AC25" s="4">
        <f t="shared" si="3"/>
        <v>2.8217099146483773</v>
      </c>
    </row>
    <row r="26" spans="1:29" ht="15.6" x14ac:dyDescent="0.3">
      <c r="A26" s="1" t="s">
        <v>51</v>
      </c>
      <c r="B26" s="5" t="s">
        <v>52</v>
      </c>
      <c r="C26" s="6">
        <f t="shared" si="0"/>
        <v>1.0361174097608061</v>
      </c>
      <c r="D26" s="6">
        <f t="shared" si="1"/>
        <v>0.15710076178643678</v>
      </c>
      <c r="E26">
        <v>0.86252449880744497</v>
      </c>
      <c r="F26">
        <v>1.06142805556381</v>
      </c>
      <c r="G26">
        <v>0.94108271124347698</v>
      </c>
      <c r="H26">
        <v>0.93466716727985899</v>
      </c>
      <c r="I26">
        <v>0.991114883506651</v>
      </c>
      <c r="J26">
        <v>0.83327653734200702</v>
      </c>
      <c r="K26">
        <v>1.17722938979959</v>
      </c>
      <c r="L26">
        <v>1.2840065506100899</v>
      </c>
      <c r="M26">
        <v>1.25360986955186</v>
      </c>
      <c r="N26">
        <v>1.0222344339032701</v>
      </c>
      <c r="O26" s="4"/>
      <c r="P26" s="10">
        <v>640</v>
      </c>
      <c r="Q26" s="10">
        <v>480000</v>
      </c>
      <c r="R26" s="4">
        <f t="shared" si="3"/>
        <v>0.7770880573206046</v>
      </c>
      <c r="S26" s="4">
        <f t="shared" si="3"/>
        <v>0.11782557133982759</v>
      </c>
      <c r="T26" s="4">
        <f t="shared" si="3"/>
        <v>0.64689337410558378</v>
      </c>
      <c r="U26" s="4">
        <f t="shared" si="3"/>
        <v>0.79607104167285747</v>
      </c>
      <c r="V26" s="4">
        <f t="shared" si="3"/>
        <v>0.70581203343260768</v>
      </c>
      <c r="W26" s="4">
        <f t="shared" si="3"/>
        <v>0.70100037545989424</v>
      </c>
      <c r="X26" s="4">
        <f t="shared" si="3"/>
        <v>0.74333616262998825</v>
      </c>
      <c r="Y26" s="4">
        <f t="shared" si="3"/>
        <v>0.62495740300650526</v>
      </c>
      <c r="Z26" s="4">
        <f t="shared" si="3"/>
        <v>0.88292204234969252</v>
      </c>
      <c r="AA26" s="4">
        <f t="shared" si="3"/>
        <v>0.96300491295756752</v>
      </c>
      <c r="AB26" s="4">
        <f t="shared" si="3"/>
        <v>0.94020740216389498</v>
      </c>
      <c r="AC26" s="4">
        <f t="shared" si="3"/>
        <v>0.7666758254274525</v>
      </c>
    </row>
    <row r="27" spans="1:29" ht="15.6" x14ac:dyDescent="0.3">
      <c r="A27" s="1" t="s">
        <v>53</v>
      </c>
      <c r="B27" s="5" t="s">
        <v>54</v>
      </c>
      <c r="C27" s="6">
        <f t="shared" si="0"/>
        <v>14.481518156650617</v>
      </c>
      <c r="D27" s="6">
        <f t="shared" si="1"/>
        <v>3.4086731400339549</v>
      </c>
      <c r="E27">
        <v>10.4701969353964</v>
      </c>
      <c r="F27">
        <v>14.2927998864934</v>
      </c>
      <c r="G27">
        <v>10.7106491687071</v>
      </c>
      <c r="H27">
        <v>18.306630555595</v>
      </c>
      <c r="I27">
        <v>18.266995718483798</v>
      </c>
      <c r="J27">
        <v>12.009494271921399</v>
      </c>
      <c r="K27">
        <v>14.454524820175401</v>
      </c>
      <c r="L27">
        <v>14.382345693422799</v>
      </c>
      <c r="M27">
        <v>11.7914479006124</v>
      </c>
      <c r="N27">
        <v>20.130096615698498</v>
      </c>
      <c r="O27" s="4"/>
      <c r="P27" s="10">
        <v>2500</v>
      </c>
      <c r="Q27" s="10">
        <v>120000</v>
      </c>
      <c r="R27" s="4">
        <f t="shared" si="3"/>
        <v>0.69511287151922962</v>
      </c>
      <c r="S27" s="4">
        <f t="shared" si="3"/>
        <v>0.16361631072162985</v>
      </c>
      <c r="T27" s="4">
        <f t="shared" si="3"/>
        <v>0.50256945289902721</v>
      </c>
      <c r="U27" s="4">
        <f t="shared" si="3"/>
        <v>0.68605439455168327</v>
      </c>
      <c r="V27" s="4">
        <f t="shared" si="3"/>
        <v>0.51411116009794078</v>
      </c>
      <c r="W27" s="4">
        <f t="shared" si="3"/>
        <v>0.87871826666856001</v>
      </c>
      <c r="X27" s="4">
        <f t="shared" si="3"/>
        <v>0.87681579448722236</v>
      </c>
      <c r="Y27" s="4">
        <f t="shared" si="3"/>
        <v>0.5764557250522272</v>
      </c>
      <c r="Z27" s="4">
        <f t="shared" si="3"/>
        <v>0.69381719136841924</v>
      </c>
      <c r="AA27" s="4">
        <f t="shared" si="3"/>
        <v>0.69035259328429432</v>
      </c>
      <c r="AB27" s="4">
        <f t="shared" si="3"/>
        <v>0.56598949922939512</v>
      </c>
      <c r="AC27" s="4">
        <f t="shared" si="3"/>
        <v>0.96624463755352796</v>
      </c>
    </row>
    <row r="28" spans="1:29" ht="15.6" x14ac:dyDescent="0.3">
      <c r="A28" s="1" t="s">
        <v>55</v>
      </c>
      <c r="B28" s="5" t="s">
        <v>56</v>
      </c>
      <c r="C28" s="6">
        <f t="shared" si="0"/>
        <v>1.605833857819547</v>
      </c>
      <c r="D28" s="6">
        <f t="shared" si="1"/>
        <v>0.28606822093906226</v>
      </c>
      <c r="E28">
        <v>1.82134186257695</v>
      </c>
      <c r="F28">
        <v>1.7260064641746999</v>
      </c>
      <c r="G28">
        <v>1.2033543940276601</v>
      </c>
      <c r="H28">
        <v>1.3943070571804499</v>
      </c>
      <c r="I28">
        <v>1.1858054955478201</v>
      </c>
      <c r="J28">
        <v>1.7375612292451801</v>
      </c>
      <c r="K28">
        <v>1.6529907651293401</v>
      </c>
      <c r="L28">
        <v>1.4299817086296001</v>
      </c>
      <c r="M28">
        <v>1.96437692614329</v>
      </c>
      <c r="N28">
        <v>1.94261267554048</v>
      </c>
      <c r="O28" s="4"/>
      <c r="P28" s="10">
        <v>1550</v>
      </c>
      <c r="Q28" s="10">
        <v>390000</v>
      </c>
      <c r="R28" s="4">
        <f t="shared" si="3"/>
        <v>0.40404851906427314</v>
      </c>
      <c r="S28" s="4">
        <f t="shared" si="3"/>
        <v>7.1978455591118901E-2</v>
      </c>
      <c r="T28" s="4">
        <f t="shared" si="3"/>
        <v>0.45827311380968416</v>
      </c>
      <c r="U28" s="4">
        <f t="shared" si="3"/>
        <v>0.43428549743750511</v>
      </c>
      <c r="V28" s="4">
        <f t="shared" si="3"/>
        <v>0.3027794926908306</v>
      </c>
      <c r="W28" s="4">
        <f t="shared" si="3"/>
        <v>0.3508256466454035</v>
      </c>
      <c r="X28" s="4">
        <f t="shared" si="3"/>
        <v>0.2983639633959031</v>
      </c>
      <c r="Y28" s="4">
        <f t="shared" si="3"/>
        <v>0.43719282542298077</v>
      </c>
      <c r="Z28" s="4">
        <f t="shared" si="3"/>
        <v>0.4159138054196404</v>
      </c>
      <c r="AA28" s="4">
        <f t="shared" si="3"/>
        <v>0.35980184926809289</v>
      </c>
      <c r="AB28" s="4">
        <f t="shared" si="3"/>
        <v>0.49426258141669871</v>
      </c>
      <c r="AC28" s="4">
        <f t="shared" si="3"/>
        <v>0.48878641513599175</v>
      </c>
    </row>
    <row r="29" spans="1:29" ht="15.6" x14ac:dyDescent="0.3">
      <c r="A29" s="1" t="s">
        <v>57</v>
      </c>
      <c r="B29" s="5" t="s">
        <v>58</v>
      </c>
      <c r="C29" s="6">
        <f t="shared" si="0"/>
        <v>0.77569349797004539</v>
      </c>
      <c r="D29" s="6">
        <f t="shared" si="1"/>
        <v>0.2294806747625866</v>
      </c>
      <c r="E29">
        <v>0.51138738039847098</v>
      </c>
      <c r="F29">
        <v>1.29851030674427</v>
      </c>
      <c r="G29">
        <v>0.89029205677008905</v>
      </c>
      <c r="H29">
        <v>0.72401890352407094</v>
      </c>
      <c r="I29">
        <v>0.77931355990398199</v>
      </c>
      <c r="J29">
        <v>0.78771094620069604</v>
      </c>
      <c r="K29">
        <v>0.83129840027095803</v>
      </c>
      <c r="L29">
        <v>0.55684051953652502</v>
      </c>
      <c r="M29">
        <v>0.844827481309117</v>
      </c>
      <c r="N29">
        <v>0.532735425042274</v>
      </c>
      <c r="O29" s="4"/>
      <c r="P29" s="10">
        <v>9240</v>
      </c>
      <c r="Q29" s="11">
        <v>66000</v>
      </c>
      <c r="R29" s="4">
        <f t="shared" si="3"/>
        <v>5.5406678426431818E-3</v>
      </c>
      <c r="S29" s="4">
        <f t="shared" si="3"/>
        <v>1.6391476768756186E-3</v>
      </c>
      <c r="T29" s="4">
        <f t="shared" si="3"/>
        <v>3.6527670028462214E-3</v>
      </c>
      <c r="U29" s="4">
        <f t="shared" si="3"/>
        <v>9.2750736196019305E-3</v>
      </c>
      <c r="V29" s="4">
        <f t="shared" si="3"/>
        <v>6.3592289769292074E-3</v>
      </c>
      <c r="W29" s="4">
        <f t="shared" si="3"/>
        <v>5.1715635966005074E-3</v>
      </c>
      <c r="X29" s="4">
        <f t="shared" si="3"/>
        <v>5.5665254278855847E-3</v>
      </c>
      <c r="Y29" s="4">
        <f t="shared" si="3"/>
        <v>5.6265067585764003E-3</v>
      </c>
      <c r="Z29" s="4">
        <f t="shared" si="3"/>
        <v>5.937845716221129E-3</v>
      </c>
      <c r="AA29" s="4">
        <f t="shared" si="3"/>
        <v>3.9774322824037501E-3</v>
      </c>
      <c r="AB29" s="4">
        <f t="shared" si="3"/>
        <v>6.0344820093508359E-3</v>
      </c>
      <c r="AC29" s="4">
        <f t="shared" si="3"/>
        <v>3.8052530360162427E-3</v>
      </c>
    </row>
    <row r="30" spans="1:29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 x14ac:dyDescent="0.35">
      <c r="A31" s="4" t="s">
        <v>181</v>
      </c>
      <c r="B31" s="4">
        <f>C3/(400-B1)</f>
        <v>2.3213352220001959</v>
      </c>
      <c r="C31" s="4"/>
      <c r="D31" s="4" t="s">
        <v>182</v>
      </c>
      <c r="E31" s="4">
        <f>C3/B31</f>
        <v>20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183</v>
      </c>
      <c r="R31" s="4">
        <f>SUM(R4:R29)</f>
        <v>10458.657476665869</v>
      </c>
      <c r="S31" s="4"/>
      <c r="T31" s="4">
        <f t="shared" ref="T31:AC31" si="4">SUM(T4:T29)</f>
        <v>10458.657476665876</v>
      </c>
      <c r="U31" s="4">
        <f t="shared" si="4"/>
        <v>10458.657476665876</v>
      </c>
      <c r="V31" s="4">
        <f t="shared" si="4"/>
        <v>10458.657476665849</v>
      </c>
      <c r="W31" s="4">
        <f t="shared" si="4"/>
        <v>10458.657476665876</v>
      </c>
      <c r="X31" s="4">
        <f t="shared" si="4"/>
        <v>10458.657476665889</v>
      </c>
      <c r="Y31" s="4">
        <f t="shared" si="4"/>
        <v>10458.657476665856</v>
      </c>
      <c r="Z31" s="4">
        <f t="shared" si="4"/>
        <v>10458.65747666586</v>
      </c>
      <c r="AA31" s="4">
        <f t="shared" si="4"/>
        <v>10458.65747666587</v>
      </c>
      <c r="AB31" s="4">
        <f t="shared" si="4"/>
        <v>10458.657476665878</v>
      </c>
      <c r="AC31" s="4">
        <f t="shared" si="4"/>
        <v>10458.657476665878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9042-EC3E-4A66-9063-23009B8585E9}">
  <dimension ref="A1:AC31"/>
  <sheetViews>
    <sheetView zoomScale="90" zoomScaleNormal="90" workbookViewId="0">
      <selection activeCell="A31" sqref="A31:E31"/>
    </sheetView>
  </sheetViews>
  <sheetFormatPr defaultRowHeight="14.4" x14ac:dyDescent="0.3"/>
  <sheetData>
    <row r="1" spans="1:29" x14ac:dyDescent="0.3">
      <c r="A1" s="4" t="s">
        <v>176</v>
      </c>
      <c r="B1" s="4">
        <v>400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4"/>
      <c r="P1" s="4"/>
      <c r="Q1" s="4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5"/>
      <c r="B3" s="5" t="s">
        <v>8</v>
      </c>
      <c r="C3" s="6">
        <f>AVERAGE(E3:N3)</f>
        <v>47.157009681785894</v>
      </c>
      <c r="D3" s="6">
        <f>STDEV(E3:N3)</f>
        <v>2.4385511182157802E-3</v>
      </c>
      <c r="E3">
        <v>47.154559726487797</v>
      </c>
      <c r="F3">
        <v>47.151819842065002</v>
      </c>
      <c r="G3">
        <v>47.156174403375203</v>
      </c>
      <c r="H3">
        <v>47.158757641123699</v>
      </c>
      <c r="I3" s="4">
        <v>47.158984619811697</v>
      </c>
      <c r="J3">
        <v>47.1594674136593</v>
      </c>
      <c r="K3">
        <v>47.155822223352899</v>
      </c>
      <c r="L3">
        <v>47.158599918524402</v>
      </c>
      <c r="M3">
        <v>47.158717117758599</v>
      </c>
      <c r="N3">
        <v>47.157193911700297</v>
      </c>
      <c r="O3" s="4"/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167.96330169856486</v>
      </c>
      <c r="D4" s="6">
        <f t="shared" ref="D4:D29" si="1">STDEV(E4:N4)</f>
        <v>9.1891191630130542E-2</v>
      </c>
      <c r="E4">
        <v>168.02273991027801</v>
      </c>
      <c r="F4">
        <v>167.91284439053999</v>
      </c>
      <c r="G4">
        <v>168.085895888175</v>
      </c>
      <c r="H4">
        <v>167.79088516121001</v>
      </c>
      <c r="I4" s="4">
        <v>167.90231126299301</v>
      </c>
      <c r="J4">
        <v>168.03029065063799</v>
      </c>
      <c r="K4">
        <v>167.97961837933701</v>
      </c>
      <c r="L4">
        <v>168.03230027241401</v>
      </c>
      <c r="M4">
        <v>168.011045543161</v>
      </c>
      <c r="N4">
        <v>167.86508552690299</v>
      </c>
      <c r="O4" s="4"/>
      <c r="P4" s="8">
        <v>16</v>
      </c>
      <c r="Q4" s="8">
        <v>588000</v>
      </c>
      <c r="R4" s="4">
        <f>C4/$P4*$Q4/1000</f>
        <v>6172.6513374222595</v>
      </c>
      <c r="S4" s="4">
        <f t="shared" ref="S4:AC19" si="2">D4/$P4*$Q4/1000</f>
        <v>3.3770012924072974</v>
      </c>
      <c r="T4" s="4">
        <f t="shared" si="2"/>
        <v>6174.8356917027168</v>
      </c>
      <c r="U4" s="4">
        <f t="shared" si="2"/>
        <v>6170.7970313523447</v>
      </c>
      <c r="V4" s="4">
        <f t="shared" si="2"/>
        <v>6177.1566738904312</v>
      </c>
      <c r="W4" s="4">
        <f t="shared" si="2"/>
        <v>6166.315029674468</v>
      </c>
      <c r="X4" s="4">
        <f t="shared" si="2"/>
        <v>6170.4099389149933</v>
      </c>
      <c r="Y4" s="4">
        <f t="shared" si="2"/>
        <v>6175.1131814109458</v>
      </c>
      <c r="Z4" s="4">
        <f t="shared" si="2"/>
        <v>6173.2509754406356</v>
      </c>
      <c r="AA4" s="4">
        <f t="shared" si="2"/>
        <v>6175.1870350112149</v>
      </c>
      <c r="AB4" s="4">
        <f t="shared" si="2"/>
        <v>6174.4059237111669</v>
      </c>
      <c r="AC4" s="4">
        <f t="shared" si="2"/>
        <v>6169.0418931136846</v>
      </c>
    </row>
    <row r="5" spans="1:29" ht="15.6" x14ac:dyDescent="0.3">
      <c r="A5" s="5" t="s">
        <v>11</v>
      </c>
      <c r="B5" s="5" t="s">
        <v>12</v>
      </c>
      <c r="C5" s="6">
        <f t="shared" si="0"/>
        <v>2100.3995202367996</v>
      </c>
      <c r="D5" s="6">
        <f t="shared" si="1"/>
        <v>55.12460068004831</v>
      </c>
      <c r="E5">
        <v>2049.9353363128798</v>
      </c>
      <c r="F5">
        <v>2042.21038666559</v>
      </c>
      <c r="G5">
        <v>2132.8462309972401</v>
      </c>
      <c r="H5">
        <v>2148.6792145916802</v>
      </c>
      <c r="I5" s="4">
        <v>2021.6452478215799</v>
      </c>
      <c r="J5">
        <v>2157.3967946064199</v>
      </c>
      <c r="K5">
        <v>2136.7885629355501</v>
      </c>
      <c r="L5">
        <v>2157.4072207004301</v>
      </c>
      <c r="M5">
        <v>2117.60585100239</v>
      </c>
      <c r="N5">
        <v>2039.4803567342401</v>
      </c>
      <c r="O5" s="4"/>
      <c r="P5" s="9">
        <v>540</v>
      </c>
      <c r="Q5" s="9">
        <v>45000</v>
      </c>
      <c r="R5" s="4">
        <f t="shared" ref="R5:AC29" si="3">C5/$P5*$Q5/1000</f>
        <v>175.03329335306663</v>
      </c>
      <c r="S5" s="4">
        <f t="shared" si="2"/>
        <v>4.5937167233373595</v>
      </c>
      <c r="T5" s="4">
        <f t="shared" si="2"/>
        <v>170.82794469273998</v>
      </c>
      <c r="U5" s="4">
        <f t="shared" si="2"/>
        <v>170.18419888879919</v>
      </c>
      <c r="V5" s="4">
        <f t="shared" si="2"/>
        <v>177.73718591643666</v>
      </c>
      <c r="W5" s="4">
        <f t="shared" si="2"/>
        <v>179.05660121597336</v>
      </c>
      <c r="X5" s="4">
        <f t="shared" si="2"/>
        <v>168.47043731846497</v>
      </c>
      <c r="Y5" s="4">
        <f t="shared" si="2"/>
        <v>179.78306621720165</v>
      </c>
      <c r="Z5" s="4">
        <f t="shared" si="2"/>
        <v>178.0657135779625</v>
      </c>
      <c r="AA5" s="4">
        <f t="shared" si="2"/>
        <v>179.7839350583692</v>
      </c>
      <c r="AB5" s="4">
        <f t="shared" si="2"/>
        <v>176.46715425019917</v>
      </c>
      <c r="AC5" s="4">
        <f t="shared" si="2"/>
        <v>169.95669639452004</v>
      </c>
    </row>
    <row r="6" spans="1:29" ht="15.6" x14ac:dyDescent="0.3">
      <c r="A6" s="5" t="s">
        <v>13</v>
      </c>
      <c r="B6" s="5" t="s">
        <v>14</v>
      </c>
      <c r="C6" s="6">
        <f t="shared" si="0"/>
        <v>131.96137739963729</v>
      </c>
      <c r="D6" s="6">
        <f t="shared" si="1"/>
        <v>1.1236062539035971</v>
      </c>
      <c r="E6">
        <v>133.46192251268999</v>
      </c>
      <c r="F6">
        <v>131.99363928382601</v>
      </c>
      <c r="G6">
        <v>130.24342769568699</v>
      </c>
      <c r="H6">
        <v>131.21740447162799</v>
      </c>
      <c r="I6" s="4">
        <v>130.609242077565</v>
      </c>
      <c r="J6">
        <v>132.599136571499</v>
      </c>
      <c r="K6">
        <v>131.21037319582101</v>
      </c>
      <c r="L6">
        <v>132.803958617917</v>
      </c>
      <c r="M6">
        <v>132.06960770196901</v>
      </c>
      <c r="N6">
        <v>133.405061867771</v>
      </c>
      <c r="O6" s="4"/>
      <c r="P6" s="9">
        <v>50</v>
      </c>
      <c r="Q6" s="9">
        <v>180000</v>
      </c>
      <c r="R6" s="4">
        <f t="shared" si="3"/>
        <v>475.06095863869427</v>
      </c>
      <c r="S6" s="4">
        <f t="shared" si="2"/>
        <v>4.0449825140529496</v>
      </c>
      <c r="T6" s="4">
        <f t="shared" si="2"/>
        <v>480.46292104568403</v>
      </c>
      <c r="U6" s="4">
        <f t="shared" si="2"/>
        <v>475.17710142177367</v>
      </c>
      <c r="V6" s="4">
        <f t="shared" si="2"/>
        <v>468.8763397044732</v>
      </c>
      <c r="W6" s="4">
        <f t="shared" si="2"/>
        <v>472.38265609786077</v>
      </c>
      <c r="X6" s="4">
        <f t="shared" si="2"/>
        <v>470.193271479234</v>
      </c>
      <c r="Y6" s="4">
        <f t="shared" si="2"/>
        <v>477.35689165739637</v>
      </c>
      <c r="Z6" s="4">
        <f t="shared" si="2"/>
        <v>472.35734350495562</v>
      </c>
      <c r="AA6" s="4">
        <f t="shared" si="2"/>
        <v>478.0942510245012</v>
      </c>
      <c r="AB6" s="4">
        <f t="shared" si="2"/>
        <v>475.45058772708842</v>
      </c>
      <c r="AC6" s="4">
        <f t="shared" si="2"/>
        <v>480.25822272397556</v>
      </c>
    </row>
    <row r="7" spans="1:29" ht="15.6" x14ac:dyDescent="0.3">
      <c r="A7" s="1" t="s">
        <v>15</v>
      </c>
      <c r="B7" s="5" t="s">
        <v>16</v>
      </c>
      <c r="C7" s="6">
        <f t="shared" si="0"/>
        <v>995.91462244657669</v>
      </c>
      <c r="D7" s="6">
        <f t="shared" si="1"/>
        <v>9.63095536258548</v>
      </c>
      <c r="E7">
        <v>1007.77169949037</v>
      </c>
      <c r="F7">
        <v>999.98786172168502</v>
      </c>
      <c r="G7">
        <v>998.28234334479703</v>
      </c>
      <c r="H7">
        <v>991.03780300232904</v>
      </c>
      <c r="I7" s="4">
        <v>1011.9916876911</v>
      </c>
      <c r="J7">
        <v>995.41322450967004</v>
      </c>
      <c r="K7">
        <v>988.83263558589294</v>
      </c>
      <c r="L7">
        <v>987.80950494952401</v>
      </c>
      <c r="M7">
        <v>979.56778392029105</v>
      </c>
      <c r="N7">
        <v>998.45168025010696</v>
      </c>
      <c r="O7" s="4"/>
      <c r="P7" s="10">
        <v>65</v>
      </c>
      <c r="Q7" s="10">
        <v>70000</v>
      </c>
      <c r="R7" s="4">
        <f t="shared" si="3"/>
        <v>1072.5234395578518</v>
      </c>
      <c r="S7" s="4">
        <f t="shared" si="2"/>
        <v>10.371798082784363</v>
      </c>
      <c r="T7" s="4">
        <f t="shared" si="2"/>
        <v>1085.2925994511677</v>
      </c>
      <c r="U7" s="4">
        <f t="shared" si="2"/>
        <v>1076.9100049310455</v>
      </c>
      <c r="V7" s="4">
        <f t="shared" si="2"/>
        <v>1075.0732928328584</v>
      </c>
      <c r="W7" s="4">
        <f t="shared" si="2"/>
        <v>1067.2714801563543</v>
      </c>
      <c r="X7" s="4">
        <f t="shared" si="2"/>
        <v>1089.8372021288769</v>
      </c>
      <c r="Y7" s="4">
        <f t="shared" si="2"/>
        <v>1071.9834725488754</v>
      </c>
      <c r="Z7" s="4">
        <f t="shared" si="2"/>
        <v>1064.8966844771155</v>
      </c>
      <c r="AA7" s="4">
        <f t="shared" si="2"/>
        <v>1063.794851484103</v>
      </c>
      <c r="AB7" s="4">
        <f t="shared" si="2"/>
        <v>1054.9191519141596</v>
      </c>
      <c r="AC7" s="4">
        <f t="shared" si="2"/>
        <v>1075.2556556539612</v>
      </c>
    </row>
    <row r="8" spans="1:29" ht="15.6" x14ac:dyDescent="0.3">
      <c r="A8" s="1" t="s">
        <v>17</v>
      </c>
      <c r="B8" s="5" t="s">
        <v>18</v>
      </c>
      <c r="C8" s="6">
        <f t="shared" si="0"/>
        <v>107.45400771556949</v>
      </c>
      <c r="D8" s="6">
        <f t="shared" si="1"/>
        <v>2.4321221503681438</v>
      </c>
      <c r="E8">
        <v>104.64529765660799</v>
      </c>
      <c r="F8">
        <v>107.84675211179299</v>
      </c>
      <c r="G8">
        <v>104.68931158589901</v>
      </c>
      <c r="H8">
        <v>108.46690755128699</v>
      </c>
      <c r="I8" s="4">
        <v>104.331445274087</v>
      </c>
      <c r="J8">
        <v>108.114377284425</v>
      </c>
      <c r="K8">
        <v>109.794482359032</v>
      </c>
      <c r="L8">
        <v>106.88277010269699</v>
      </c>
      <c r="M8">
        <v>107.796251990302</v>
      </c>
      <c r="N8">
        <v>111.972481239565</v>
      </c>
      <c r="O8" s="4"/>
      <c r="P8" s="10">
        <v>22</v>
      </c>
      <c r="Q8" s="10">
        <v>160000</v>
      </c>
      <c r="R8" s="4">
        <f t="shared" si="3"/>
        <v>781.48369247686901</v>
      </c>
      <c r="S8" s="4">
        <f t="shared" si="2"/>
        <v>17.688161093586498</v>
      </c>
      <c r="T8" s="4">
        <f t="shared" si="2"/>
        <v>761.05671022987633</v>
      </c>
      <c r="U8" s="4">
        <f t="shared" si="2"/>
        <v>784.3400153584945</v>
      </c>
      <c r="V8" s="4">
        <f t="shared" si="2"/>
        <v>761.37681153381095</v>
      </c>
      <c r="W8" s="4">
        <f t="shared" si="2"/>
        <v>788.85023673663261</v>
      </c>
      <c r="X8" s="4">
        <f t="shared" si="2"/>
        <v>758.77414744790542</v>
      </c>
      <c r="Y8" s="4">
        <f t="shared" si="2"/>
        <v>786.28638025036366</v>
      </c>
      <c r="Z8" s="4">
        <f t="shared" si="2"/>
        <v>798.50532624750542</v>
      </c>
      <c r="AA8" s="4">
        <f t="shared" si="2"/>
        <v>777.32923711052365</v>
      </c>
      <c r="AB8" s="4">
        <f t="shared" si="2"/>
        <v>783.97274174765084</v>
      </c>
      <c r="AC8" s="4">
        <f t="shared" si="2"/>
        <v>814.34531810592728</v>
      </c>
    </row>
    <row r="9" spans="1:29" ht="15.6" x14ac:dyDescent="0.3">
      <c r="A9" s="1" t="s">
        <v>19</v>
      </c>
      <c r="B9" s="5" t="s">
        <v>20</v>
      </c>
      <c r="C9" s="6">
        <f t="shared" si="0"/>
        <v>351.16817038444287</v>
      </c>
      <c r="D9" s="6">
        <f t="shared" si="1"/>
        <v>6.7330965464447514</v>
      </c>
      <c r="E9">
        <v>349.352981171095</v>
      </c>
      <c r="F9">
        <v>347.79854362799</v>
      </c>
      <c r="G9">
        <v>353.584043029268</v>
      </c>
      <c r="H9">
        <v>353.56887544129802</v>
      </c>
      <c r="I9" s="4">
        <v>355.68754786205199</v>
      </c>
      <c r="J9">
        <v>338.14190244836101</v>
      </c>
      <c r="K9">
        <v>352.53132848340698</v>
      </c>
      <c r="L9">
        <v>351.68892536633001</v>
      </c>
      <c r="M9">
        <v>363.74909100284702</v>
      </c>
      <c r="N9">
        <v>345.578465411781</v>
      </c>
      <c r="O9" s="4"/>
      <c r="P9" s="10">
        <v>69</v>
      </c>
      <c r="Q9" s="10">
        <v>160000</v>
      </c>
      <c r="R9" s="4">
        <f t="shared" si="3"/>
        <v>814.30300379001255</v>
      </c>
      <c r="S9" s="4">
        <f t="shared" si="2"/>
        <v>15.612977499002323</v>
      </c>
      <c r="T9" s="4">
        <f t="shared" si="2"/>
        <v>810.09386938224918</v>
      </c>
      <c r="U9" s="4">
        <f t="shared" si="2"/>
        <v>806.48937652867244</v>
      </c>
      <c r="V9" s="4">
        <f t="shared" si="2"/>
        <v>819.90502731424465</v>
      </c>
      <c r="W9" s="4">
        <f t="shared" si="2"/>
        <v>819.86985609576345</v>
      </c>
      <c r="X9" s="4">
        <f t="shared" si="2"/>
        <v>824.78271968012052</v>
      </c>
      <c r="Y9" s="4">
        <f t="shared" si="2"/>
        <v>784.09716509764871</v>
      </c>
      <c r="Z9" s="4">
        <f t="shared" si="2"/>
        <v>817.46395010645108</v>
      </c>
      <c r="AA9" s="4">
        <f t="shared" si="2"/>
        <v>815.5105515740986</v>
      </c>
      <c r="AB9" s="4">
        <f t="shared" si="2"/>
        <v>843.47615305008003</v>
      </c>
      <c r="AC9" s="4">
        <f t="shared" si="2"/>
        <v>801.34136907079653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 s="4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3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173.72234899645321</v>
      </c>
      <c r="D11" s="6">
        <f t="shared" si="1"/>
        <v>10.411476970659644</v>
      </c>
      <c r="E11">
        <v>171.43543842253499</v>
      </c>
      <c r="F11">
        <v>162.10030320904701</v>
      </c>
      <c r="G11">
        <v>177.070085763831</v>
      </c>
      <c r="H11">
        <v>183.54323616871699</v>
      </c>
      <c r="I11" s="4">
        <v>194.147731565573</v>
      </c>
      <c r="J11">
        <v>171.92584345462399</v>
      </c>
      <c r="K11">
        <v>163.212954794985</v>
      </c>
      <c r="L11">
        <v>174.89445937971001</v>
      </c>
      <c r="M11">
        <v>178.35805056849901</v>
      </c>
      <c r="N11">
        <v>160.53538663701099</v>
      </c>
      <c r="O11" s="4"/>
      <c r="P11" s="10">
        <v>81</v>
      </c>
      <c r="Q11" s="10">
        <v>66000</v>
      </c>
      <c r="R11" s="4">
        <f t="shared" si="3"/>
        <v>141.55154362673969</v>
      </c>
      <c r="S11" s="4">
        <f t="shared" si="2"/>
        <v>8.4834256797967456</v>
      </c>
      <c r="T11" s="4">
        <f t="shared" si="2"/>
        <v>139.68813501095443</v>
      </c>
      <c r="U11" s="4">
        <f t="shared" si="2"/>
        <v>132.08172854070497</v>
      </c>
      <c r="V11" s="4">
        <f t="shared" si="2"/>
        <v>144.27932914089934</v>
      </c>
      <c r="W11" s="4">
        <f t="shared" si="2"/>
        <v>149.55374798932496</v>
      </c>
      <c r="X11" s="4">
        <f t="shared" si="2"/>
        <v>158.19444794231873</v>
      </c>
      <c r="Y11" s="4">
        <f t="shared" si="2"/>
        <v>140.08772429636028</v>
      </c>
      <c r="Z11" s="4">
        <f t="shared" si="2"/>
        <v>132.98833353665444</v>
      </c>
      <c r="AA11" s="4">
        <f t="shared" si="2"/>
        <v>142.50659653161557</v>
      </c>
      <c r="AB11" s="4">
        <f t="shared" si="2"/>
        <v>145.32878194470291</v>
      </c>
      <c r="AC11" s="4">
        <f t="shared" si="2"/>
        <v>130.80661133386081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 s="4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3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3347.089278812577</v>
      </c>
      <c r="D13" s="6">
        <f t="shared" si="1"/>
        <v>87.28065107743636</v>
      </c>
      <c r="E13">
        <v>3343.84911346321</v>
      </c>
      <c r="F13">
        <v>3301.3156251985101</v>
      </c>
      <c r="G13">
        <v>3387.3231194315599</v>
      </c>
      <c r="H13">
        <v>3295.5155040690302</v>
      </c>
      <c r="I13" s="4">
        <v>3374.6967100065999</v>
      </c>
      <c r="J13">
        <v>3551.8815037997902</v>
      </c>
      <c r="K13">
        <v>3252.0525416524001</v>
      </c>
      <c r="L13">
        <v>3373.7070459882202</v>
      </c>
      <c r="M13">
        <v>3248.5581334898302</v>
      </c>
      <c r="N13">
        <v>3341.9934910266202</v>
      </c>
      <c r="O13" s="4"/>
      <c r="P13" s="10">
        <v>615</v>
      </c>
      <c r="Q13" s="10">
        <v>96000</v>
      </c>
      <c r="R13" s="4">
        <f t="shared" si="3"/>
        <v>522.47247279025601</v>
      </c>
      <c r="S13" s="4">
        <f t="shared" si="2"/>
        <v>13.624296753551041</v>
      </c>
      <c r="T13" s="4">
        <f t="shared" si="2"/>
        <v>521.96669088206204</v>
      </c>
      <c r="U13" s="4">
        <f t="shared" si="2"/>
        <v>515.32731710415771</v>
      </c>
      <c r="V13" s="4">
        <f t="shared" si="2"/>
        <v>528.75287717956064</v>
      </c>
      <c r="W13" s="4">
        <f t="shared" si="2"/>
        <v>514.42193234248282</v>
      </c>
      <c r="X13" s="4">
        <f t="shared" si="2"/>
        <v>526.78192546444495</v>
      </c>
      <c r="Y13" s="4">
        <f t="shared" si="2"/>
        <v>554.44003961752821</v>
      </c>
      <c r="Z13" s="4">
        <f t="shared" si="2"/>
        <v>507.63746991647224</v>
      </c>
      <c r="AA13" s="4">
        <f t="shared" si="2"/>
        <v>526.62744132499051</v>
      </c>
      <c r="AB13" s="4">
        <f t="shared" si="2"/>
        <v>507.09200132524177</v>
      </c>
      <c r="AC13" s="4">
        <f t="shared" si="2"/>
        <v>521.67703274561882</v>
      </c>
    </row>
    <row r="14" spans="1:29" ht="15.6" x14ac:dyDescent="0.3">
      <c r="A14" s="1" t="s">
        <v>27</v>
      </c>
      <c r="B14" s="5" t="s">
        <v>28</v>
      </c>
      <c r="C14" s="6">
        <f t="shared" si="0"/>
        <v>6.156556452856508</v>
      </c>
      <c r="D14" s="6">
        <f t="shared" si="1"/>
        <v>1.090913345810435</v>
      </c>
      <c r="E14">
        <v>7.7962540995404703</v>
      </c>
      <c r="F14">
        <v>6.5234921922866898</v>
      </c>
      <c r="G14">
        <v>7.5035343631224203</v>
      </c>
      <c r="H14">
        <v>5.6331161106394001</v>
      </c>
      <c r="I14" s="4">
        <v>4.5029790140514399</v>
      </c>
      <c r="J14">
        <v>5.6763905625162501</v>
      </c>
      <c r="K14">
        <v>7.1357721472686704</v>
      </c>
      <c r="L14">
        <v>4.9184097546012904</v>
      </c>
      <c r="M14">
        <v>6.2890829370274002</v>
      </c>
      <c r="N14">
        <v>5.5865333475110504</v>
      </c>
      <c r="O14" s="4"/>
      <c r="P14" s="10">
        <v>546</v>
      </c>
      <c r="Q14" s="10">
        <v>210000</v>
      </c>
      <c r="R14" s="4">
        <f t="shared" si="3"/>
        <v>2.3679063280217338</v>
      </c>
      <c r="S14" s="4">
        <f t="shared" si="2"/>
        <v>0.41958205608093652</v>
      </c>
      <c r="T14" s="4">
        <f t="shared" si="2"/>
        <v>2.9985592690540268</v>
      </c>
      <c r="U14" s="4">
        <f t="shared" si="2"/>
        <v>2.5090354585718035</v>
      </c>
      <c r="V14" s="4">
        <f t="shared" si="2"/>
        <v>2.8859747550470849</v>
      </c>
      <c r="W14" s="4">
        <f t="shared" si="2"/>
        <v>2.1665831194766922</v>
      </c>
      <c r="X14" s="4">
        <f t="shared" si="2"/>
        <v>1.7319150054043999</v>
      </c>
      <c r="Y14" s="4">
        <f t="shared" si="2"/>
        <v>2.1832271394293272</v>
      </c>
      <c r="Z14" s="4">
        <f t="shared" si="2"/>
        <v>2.7445277489494888</v>
      </c>
      <c r="AA14" s="4">
        <f t="shared" si="2"/>
        <v>1.8916960594620347</v>
      </c>
      <c r="AB14" s="4">
        <f t="shared" si="2"/>
        <v>2.4188780527028459</v>
      </c>
      <c r="AC14" s="4">
        <f t="shared" si="2"/>
        <v>2.1486666721196346</v>
      </c>
    </row>
    <row r="15" spans="1:29" ht="15.6" x14ac:dyDescent="0.3">
      <c r="A15" s="1" t="s">
        <v>29</v>
      </c>
      <c r="B15" s="5" t="s">
        <v>30</v>
      </c>
      <c r="C15" s="6">
        <f t="shared" si="0"/>
        <v>14.90680867161997</v>
      </c>
      <c r="D15" s="6">
        <f t="shared" si="1"/>
        <v>4.9570249357110026</v>
      </c>
      <c r="E15">
        <v>18.303444014463199</v>
      </c>
      <c r="F15">
        <v>25.927016483723801</v>
      </c>
      <c r="G15">
        <v>13.8945131311298</v>
      </c>
      <c r="H15">
        <v>13.6791405876477</v>
      </c>
      <c r="I15" s="4">
        <v>13.9665803032683</v>
      </c>
      <c r="J15">
        <v>9.0227250192282291</v>
      </c>
      <c r="K15">
        <v>16.1108914096557</v>
      </c>
      <c r="L15">
        <v>7.9804488186418796</v>
      </c>
      <c r="M15">
        <v>14.527857480384499</v>
      </c>
      <c r="N15">
        <v>15.6554694680566</v>
      </c>
      <c r="O15" s="4"/>
      <c r="P15" s="10">
        <v>216</v>
      </c>
      <c r="Q15" s="10">
        <v>325000</v>
      </c>
      <c r="R15" s="4">
        <f t="shared" si="3"/>
        <v>22.429226010539306</v>
      </c>
      <c r="S15" s="4">
        <f t="shared" si="2"/>
        <v>7.4584865930836841</v>
      </c>
      <c r="T15" s="4">
        <f t="shared" si="2"/>
        <v>27.539904188428427</v>
      </c>
      <c r="U15" s="4">
        <f t="shared" si="2"/>
        <v>39.010557209306647</v>
      </c>
      <c r="V15" s="4">
        <f t="shared" si="2"/>
        <v>20.906096146375859</v>
      </c>
      <c r="W15" s="4">
        <f t="shared" si="2"/>
        <v>20.582040236043994</v>
      </c>
      <c r="X15" s="4">
        <f t="shared" si="2"/>
        <v>21.014530548899064</v>
      </c>
      <c r="Y15" s="4">
        <f t="shared" si="2"/>
        <v>13.575859403931362</v>
      </c>
      <c r="Z15" s="4">
        <f t="shared" si="2"/>
        <v>24.240924574713439</v>
      </c>
      <c r="AA15" s="4">
        <f t="shared" si="2"/>
        <v>12.007619750271346</v>
      </c>
      <c r="AB15" s="4">
        <f t="shared" si="2"/>
        <v>21.859044820022973</v>
      </c>
      <c r="AC15" s="4">
        <f t="shared" si="2"/>
        <v>23.555683227399978</v>
      </c>
    </row>
    <row r="16" spans="1:29" ht="15.6" x14ac:dyDescent="0.3">
      <c r="A16" s="1" t="s">
        <v>31</v>
      </c>
      <c r="B16" s="5" t="s">
        <v>32</v>
      </c>
      <c r="C16" s="6">
        <f t="shared" si="0"/>
        <v>45.641973018757618</v>
      </c>
      <c r="D16" s="6">
        <f t="shared" si="1"/>
        <v>7.2213159999093746</v>
      </c>
      <c r="E16">
        <v>45.833558327492497</v>
      </c>
      <c r="F16">
        <v>45.336423645506798</v>
      </c>
      <c r="G16">
        <v>41.644146934569498</v>
      </c>
      <c r="H16">
        <v>50.686440748867099</v>
      </c>
      <c r="I16" s="4">
        <v>40.688504651723001</v>
      </c>
      <c r="J16">
        <v>39.313917205523197</v>
      </c>
      <c r="K16">
        <v>63.776464393116001</v>
      </c>
      <c r="L16">
        <v>45.685783865462199</v>
      </c>
      <c r="M16">
        <v>43.082657654071902</v>
      </c>
      <c r="N16">
        <v>40.371832761244001</v>
      </c>
      <c r="O16" s="4"/>
      <c r="P16" s="10">
        <v>292</v>
      </c>
      <c r="Q16" s="10">
        <v>100000</v>
      </c>
      <c r="R16" s="4">
        <f t="shared" si="3"/>
        <v>15.630812677656719</v>
      </c>
      <c r="S16" s="4">
        <f t="shared" si="2"/>
        <v>2.4730534246264981</v>
      </c>
      <c r="T16" s="4">
        <f t="shared" si="2"/>
        <v>15.696424084757703</v>
      </c>
      <c r="U16" s="4">
        <f t="shared" si="2"/>
        <v>15.526172481337944</v>
      </c>
      <c r="V16" s="4">
        <f t="shared" si="2"/>
        <v>14.261694155674487</v>
      </c>
      <c r="W16" s="4">
        <f t="shared" si="2"/>
        <v>17.358370119475033</v>
      </c>
      <c r="X16" s="4">
        <f t="shared" si="2"/>
        <v>13.934419401274999</v>
      </c>
      <c r="Y16" s="4">
        <f t="shared" si="2"/>
        <v>13.463670275864109</v>
      </c>
      <c r="Z16" s="4">
        <f t="shared" si="2"/>
        <v>21.841254929149315</v>
      </c>
      <c r="AA16" s="4">
        <f t="shared" si="2"/>
        <v>15.645816392281574</v>
      </c>
      <c r="AB16" s="4">
        <f t="shared" si="2"/>
        <v>14.754334813038321</v>
      </c>
      <c r="AC16" s="4">
        <f t="shared" si="2"/>
        <v>13.8259701237137</v>
      </c>
    </row>
    <row r="17" spans="1:29" ht="15.6" x14ac:dyDescent="0.3">
      <c r="A17" s="1" t="s">
        <v>33</v>
      </c>
      <c r="B17" s="5" t="s">
        <v>34</v>
      </c>
      <c r="C17" s="6">
        <f t="shared" si="0"/>
        <v>132.31232799925982</v>
      </c>
      <c r="D17" s="6">
        <f t="shared" si="1"/>
        <v>6.9120958079709665</v>
      </c>
      <c r="E17">
        <v>133.29380605778201</v>
      </c>
      <c r="F17">
        <v>125.558878115597</v>
      </c>
      <c r="G17">
        <v>141.98126333563201</v>
      </c>
      <c r="H17">
        <v>133.38772854220599</v>
      </c>
      <c r="I17" s="4">
        <v>123.596103940823</v>
      </c>
      <c r="J17">
        <v>142.01125260988201</v>
      </c>
      <c r="K17">
        <v>131.757435874979</v>
      </c>
      <c r="L17">
        <v>133.597752434515</v>
      </c>
      <c r="M17">
        <v>135.84069792710301</v>
      </c>
      <c r="N17">
        <v>122.098361154079</v>
      </c>
      <c r="O17" s="4"/>
      <c r="P17" s="10">
        <v>200</v>
      </c>
      <c r="Q17" s="10">
        <v>47000</v>
      </c>
      <c r="R17" s="4">
        <f t="shared" si="3"/>
        <v>31.093397079826058</v>
      </c>
      <c r="S17" s="4">
        <f t="shared" si="2"/>
        <v>1.6243425148731772</v>
      </c>
      <c r="T17" s="4">
        <f t="shared" si="2"/>
        <v>31.324044423578773</v>
      </c>
      <c r="U17" s="4">
        <f t="shared" si="2"/>
        <v>29.506336357165296</v>
      </c>
      <c r="V17" s="4">
        <f t="shared" si="2"/>
        <v>33.365596883873522</v>
      </c>
      <c r="W17" s="4">
        <f t="shared" si="2"/>
        <v>31.346116207418412</v>
      </c>
      <c r="X17" s="4">
        <f t="shared" si="2"/>
        <v>29.045084426093407</v>
      </c>
      <c r="Y17" s="4">
        <f t="shared" si="2"/>
        <v>33.372644363322273</v>
      </c>
      <c r="Z17" s="4">
        <f t="shared" si="2"/>
        <v>30.962997430620064</v>
      </c>
      <c r="AA17" s="4">
        <f t="shared" si="2"/>
        <v>31.395471822111023</v>
      </c>
      <c r="AB17" s="4">
        <f t="shared" si="2"/>
        <v>31.922564012869206</v>
      </c>
      <c r="AC17" s="4">
        <f t="shared" si="2"/>
        <v>28.693114871208564</v>
      </c>
    </row>
    <row r="18" spans="1:29" ht="15.6" x14ac:dyDescent="0.3">
      <c r="A18" s="1" t="s">
        <v>35</v>
      </c>
      <c r="B18" s="5" t="s">
        <v>36</v>
      </c>
      <c r="C18" s="6">
        <f t="shared" si="0"/>
        <v>26.948059666809229</v>
      </c>
      <c r="D18" s="6">
        <f t="shared" si="1"/>
        <v>4.3333776820369803</v>
      </c>
      <c r="E18">
        <v>33.169009229681002</v>
      </c>
      <c r="F18">
        <v>22.395996405505901</v>
      </c>
      <c r="G18">
        <v>28.565016524172101</v>
      </c>
      <c r="H18">
        <v>24.653857273207201</v>
      </c>
      <c r="I18" s="4">
        <v>23.1001384517328</v>
      </c>
      <c r="J18">
        <v>31.083735452468201</v>
      </c>
      <c r="K18">
        <v>26.485166438148099</v>
      </c>
      <c r="L18">
        <v>33.475104511472097</v>
      </c>
      <c r="M18">
        <v>23.3578777716654</v>
      </c>
      <c r="N18">
        <v>23.194694610039502</v>
      </c>
      <c r="O18" s="4"/>
      <c r="P18" s="10">
        <v>437</v>
      </c>
      <c r="Q18" s="10">
        <v>300000</v>
      </c>
      <c r="R18" s="4">
        <f t="shared" si="3"/>
        <v>18.499812128244322</v>
      </c>
      <c r="S18" s="4">
        <f t="shared" si="2"/>
        <v>2.9748588206203528</v>
      </c>
      <c r="T18" s="4">
        <f t="shared" si="2"/>
        <v>22.77048688536453</v>
      </c>
      <c r="U18" s="4">
        <f t="shared" si="2"/>
        <v>15.374825907669956</v>
      </c>
      <c r="V18" s="4">
        <f t="shared" si="2"/>
        <v>19.609851160758879</v>
      </c>
      <c r="W18" s="4">
        <f t="shared" si="2"/>
        <v>16.924844809982059</v>
      </c>
      <c r="X18" s="4">
        <f t="shared" si="2"/>
        <v>15.858218616750205</v>
      </c>
      <c r="Y18" s="4">
        <f t="shared" si="2"/>
        <v>21.338948823204714</v>
      </c>
      <c r="Z18" s="4">
        <f t="shared" si="2"/>
        <v>18.182036456394574</v>
      </c>
      <c r="AA18" s="4">
        <f t="shared" si="2"/>
        <v>22.980620946090681</v>
      </c>
      <c r="AB18" s="4">
        <f t="shared" si="2"/>
        <v>16.035156364987689</v>
      </c>
      <c r="AC18" s="4">
        <f t="shared" si="2"/>
        <v>15.923131311239931</v>
      </c>
    </row>
    <row r="19" spans="1:29" ht="15.6" x14ac:dyDescent="0.3">
      <c r="A19" s="1" t="s">
        <v>37</v>
      </c>
      <c r="B19" s="5" t="s">
        <v>38</v>
      </c>
      <c r="C19" s="6">
        <f t="shared" si="0"/>
        <v>30.437719403002991</v>
      </c>
      <c r="D19" s="6">
        <f t="shared" si="1"/>
        <v>1.3224895011090738</v>
      </c>
      <c r="E19">
        <v>29.451339955454401</v>
      </c>
      <c r="F19">
        <v>29.959533009140799</v>
      </c>
      <c r="G19">
        <v>29.346845917133901</v>
      </c>
      <c r="H19">
        <v>30.779066491077199</v>
      </c>
      <c r="I19" s="4">
        <v>29.794599843257298</v>
      </c>
      <c r="J19">
        <v>29.7488204653358</v>
      </c>
      <c r="K19">
        <v>32.477858123471101</v>
      </c>
      <c r="L19">
        <v>33.133726237077802</v>
      </c>
      <c r="M19">
        <v>30.163468334115201</v>
      </c>
      <c r="N19">
        <v>29.521935653966398</v>
      </c>
      <c r="O19" s="4"/>
      <c r="P19" s="10">
        <v>97</v>
      </c>
      <c r="Q19" s="10">
        <v>105000</v>
      </c>
      <c r="R19" s="4">
        <f t="shared" si="3"/>
        <v>32.948046776446539</v>
      </c>
      <c r="S19" s="4">
        <f t="shared" si="2"/>
        <v>1.4315608001696161</v>
      </c>
      <c r="T19" s="4">
        <f t="shared" si="2"/>
        <v>31.880316446625898</v>
      </c>
      <c r="U19" s="4">
        <f t="shared" si="2"/>
        <v>32.430422329482305</v>
      </c>
      <c r="V19" s="4">
        <f t="shared" si="2"/>
        <v>31.767204343289276</v>
      </c>
      <c r="W19" s="4">
        <f t="shared" si="2"/>
        <v>33.317546201681502</v>
      </c>
      <c r="X19" s="4">
        <f t="shared" si="2"/>
        <v>32.251886428268207</v>
      </c>
      <c r="Y19" s="4">
        <f t="shared" si="2"/>
        <v>32.202331431549062</v>
      </c>
      <c r="Z19" s="4">
        <f t="shared" si="2"/>
        <v>35.156444360458408</v>
      </c>
      <c r="AA19" s="4">
        <f t="shared" si="2"/>
        <v>35.866404689620303</v>
      </c>
      <c r="AB19" s="4">
        <f t="shared" si="2"/>
        <v>32.651177062702025</v>
      </c>
      <c r="AC19" s="4">
        <f t="shared" si="2"/>
        <v>31.956734470788373</v>
      </c>
    </row>
    <row r="20" spans="1:29" ht="15.6" x14ac:dyDescent="0.3">
      <c r="A20" s="1" t="s">
        <v>39</v>
      </c>
      <c r="B20" s="5" t="s">
        <v>40</v>
      </c>
      <c r="C20" s="6">
        <f t="shared" si="0"/>
        <v>383.26149408582876</v>
      </c>
      <c r="D20" s="6">
        <f t="shared" si="1"/>
        <v>76.625828327780738</v>
      </c>
      <c r="E20">
        <v>386.22955739594499</v>
      </c>
      <c r="F20">
        <v>556.67441756381095</v>
      </c>
      <c r="G20">
        <v>441.58909918135402</v>
      </c>
      <c r="H20">
        <v>322.65869457319201</v>
      </c>
      <c r="I20" s="4">
        <v>316.94444032508898</v>
      </c>
      <c r="J20">
        <v>328.71475809679799</v>
      </c>
      <c r="K20">
        <v>435.88531595979998</v>
      </c>
      <c r="L20">
        <v>379.46578383375601</v>
      </c>
      <c r="M20">
        <v>319.54038820941901</v>
      </c>
      <c r="N20">
        <v>344.91248571912303</v>
      </c>
      <c r="O20" s="4"/>
      <c r="P20" s="10">
        <v>1629</v>
      </c>
      <c r="Q20" s="10">
        <v>90000</v>
      </c>
      <c r="R20" s="4">
        <f t="shared" si="3"/>
        <v>21.174668181537502</v>
      </c>
      <c r="S20" s="4">
        <f t="shared" si="3"/>
        <v>4.2334711783304275</v>
      </c>
      <c r="T20" s="4">
        <f t="shared" si="3"/>
        <v>21.338649579886464</v>
      </c>
      <c r="U20" s="4">
        <f t="shared" si="3"/>
        <v>30.755492683083478</v>
      </c>
      <c r="V20" s="4">
        <f t="shared" si="3"/>
        <v>24.397187800074807</v>
      </c>
      <c r="W20" s="4">
        <f t="shared" si="3"/>
        <v>17.826447213988509</v>
      </c>
      <c r="X20" s="4">
        <f t="shared" si="3"/>
        <v>17.510742559397183</v>
      </c>
      <c r="Y20" s="4">
        <f t="shared" si="3"/>
        <v>18.161036358939118</v>
      </c>
      <c r="Z20" s="4">
        <f t="shared" si="3"/>
        <v>24.08206165523757</v>
      </c>
      <c r="AA20" s="4">
        <f t="shared" si="3"/>
        <v>20.964960432804197</v>
      </c>
      <c r="AB20" s="4">
        <f t="shared" si="3"/>
        <v>17.654165094443041</v>
      </c>
      <c r="AC20" s="4">
        <f t="shared" si="3"/>
        <v>19.055938437520609</v>
      </c>
    </row>
    <row r="21" spans="1:29" ht="15.6" x14ac:dyDescent="0.3">
      <c r="A21" s="1" t="s">
        <v>41</v>
      </c>
      <c r="B21" s="5" t="s">
        <v>42</v>
      </c>
      <c r="C21" s="6">
        <f t="shared" si="0"/>
        <v>28.776084522509205</v>
      </c>
      <c r="D21" s="6">
        <f t="shared" si="1"/>
        <v>0.4341130416888942</v>
      </c>
      <c r="E21">
        <v>29.0657572771125</v>
      </c>
      <c r="F21">
        <v>28.874523865259</v>
      </c>
      <c r="G21">
        <v>28.6341197905443</v>
      </c>
      <c r="H21">
        <v>29.209672237641801</v>
      </c>
      <c r="I21" s="4">
        <v>28.471909562594298</v>
      </c>
      <c r="J21">
        <v>28.321748095250999</v>
      </c>
      <c r="K21">
        <v>28.392682797563101</v>
      </c>
      <c r="L21">
        <v>29.1047095411562</v>
      </c>
      <c r="M21">
        <v>29.487640375468501</v>
      </c>
      <c r="N21">
        <v>28.1980816825013</v>
      </c>
      <c r="O21" s="4"/>
      <c r="P21" s="10">
        <v>54</v>
      </c>
      <c r="Q21" s="10">
        <v>90000</v>
      </c>
      <c r="R21" s="4">
        <f t="shared" si="3"/>
        <v>47.960140870848669</v>
      </c>
      <c r="S21" s="4">
        <f t="shared" si="3"/>
        <v>0.72352173614815696</v>
      </c>
      <c r="T21" s="4">
        <f t="shared" si="3"/>
        <v>48.442928795187498</v>
      </c>
      <c r="U21" s="4">
        <f t="shared" si="3"/>
        <v>48.124206442098334</v>
      </c>
      <c r="V21" s="4">
        <f t="shared" si="3"/>
        <v>47.723532984240506</v>
      </c>
      <c r="W21" s="4">
        <f t="shared" si="3"/>
        <v>48.682787062736338</v>
      </c>
      <c r="X21" s="4">
        <f t="shared" si="3"/>
        <v>47.453182604323835</v>
      </c>
      <c r="Y21" s="4">
        <f t="shared" si="3"/>
        <v>47.202913492085003</v>
      </c>
      <c r="Z21" s="4">
        <f t="shared" si="3"/>
        <v>47.3211379959385</v>
      </c>
      <c r="AA21" s="4">
        <f t="shared" si="3"/>
        <v>48.507849235260338</v>
      </c>
      <c r="AB21" s="4">
        <f t="shared" si="3"/>
        <v>49.146067292447505</v>
      </c>
      <c r="AC21" s="4">
        <f t="shared" si="3"/>
        <v>46.99680280416883</v>
      </c>
    </row>
    <row r="22" spans="1:29" ht="15.6" x14ac:dyDescent="0.3">
      <c r="A22" s="1" t="s">
        <v>43</v>
      </c>
      <c r="B22" s="5" t="s">
        <v>44</v>
      </c>
      <c r="C22" s="6">
        <f t="shared" si="0"/>
        <v>5.5280900141844747</v>
      </c>
      <c r="D22" s="6">
        <f t="shared" si="1"/>
        <v>8.6059275810181038E-2</v>
      </c>
      <c r="E22">
        <v>5.53685704451365</v>
      </c>
      <c r="F22">
        <v>5.6107392100847999</v>
      </c>
      <c r="G22">
        <v>5.5027066707330299</v>
      </c>
      <c r="H22">
        <v>5.59227769760769</v>
      </c>
      <c r="I22" s="4">
        <v>5.47270245083911</v>
      </c>
      <c r="J22">
        <v>5.4882504704819297</v>
      </c>
      <c r="K22">
        <v>5.4401696064680403</v>
      </c>
      <c r="L22">
        <v>5.4605177707149704</v>
      </c>
      <c r="M22">
        <v>5.4642979597190804</v>
      </c>
      <c r="N22">
        <v>5.7123812606824398</v>
      </c>
      <c r="O22" s="4"/>
      <c r="P22" s="10">
        <v>18</v>
      </c>
      <c r="Q22" s="10">
        <v>270000</v>
      </c>
      <c r="R22" s="4">
        <f t="shared" si="3"/>
        <v>82.921350212767109</v>
      </c>
      <c r="S22" s="4">
        <f t="shared" si="3"/>
        <v>1.2908891371527156</v>
      </c>
      <c r="T22" s="4">
        <f t="shared" si="3"/>
        <v>83.052855667704762</v>
      </c>
      <c r="U22" s="4">
        <f t="shared" si="3"/>
        <v>84.161088151272011</v>
      </c>
      <c r="V22" s="4">
        <f t="shared" si="3"/>
        <v>82.540600060995445</v>
      </c>
      <c r="W22" s="4">
        <f t="shared" si="3"/>
        <v>83.884165464115341</v>
      </c>
      <c r="X22" s="4">
        <f t="shared" si="3"/>
        <v>82.090536762586652</v>
      </c>
      <c r="Y22" s="4">
        <f t="shared" si="3"/>
        <v>82.323757057228946</v>
      </c>
      <c r="Z22" s="4">
        <f t="shared" si="3"/>
        <v>81.602544097020598</v>
      </c>
      <c r="AA22" s="4">
        <f t="shared" si="3"/>
        <v>81.907766560724539</v>
      </c>
      <c r="AB22" s="4">
        <f t="shared" si="3"/>
        <v>81.96446939578621</v>
      </c>
      <c r="AC22" s="4">
        <f t="shared" si="3"/>
        <v>85.685718910236602</v>
      </c>
    </row>
    <row r="23" spans="1:29" ht="15.6" x14ac:dyDescent="0.3">
      <c r="A23" s="1" t="s">
        <v>45</v>
      </c>
      <c r="B23" s="5" t="s">
        <v>46</v>
      </c>
      <c r="C23" s="6">
        <f t="shared" si="0"/>
        <v>8.0269720780583587</v>
      </c>
      <c r="D23" s="6">
        <f t="shared" si="1"/>
        <v>1.6217695169198121</v>
      </c>
      <c r="E23">
        <v>6.1176293486628204</v>
      </c>
      <c r="F23">
        <v>7.7624282976294197</v>
      </c>
      <c r="G23">
        <v>6.51809193720264</v>
      </c>
      <c r="H23">
        <v>8.0031566474608606</v>
      </c>
      <c r="I23" s="4">
        <v>10.875873673104399</v>
      </c>
      <c r="J23">
        <v>6.6855621880999996</v>
      </c>
      <c r="K23">
        <v>6.6738436764678903</v>
      </c>
      <c r="L23">
        <v>8.1499321666669697</v>
      </c>
      <c r="M23">
        <v>9.6060216574051402</v>
      </c>
      <c r="N23">
        <v>9.8771811878834406</v>
      </c>
      <c r="O23" s="4"/>
      <c r="P23" s="10">
        <v>65</v>
      </c>
      <c r="Q23" s="10">
        <v>70000</v>
      </c>
      <c r="R23" s="4">
        <f t="shared" si="3"/>
        <v>8.6444314686782331</v>
      </c>
      <c r="S23" s="4">
        <f t="shared" si="3"/>
        <v>1.746521018221336</v>
      </c>
      <c r="T23" s="4">
        <f t="shared" si="3"/>
        <v>6.5882162216368831</v>
      </c>
      <c r="U23" s="4">
        <f t="shared" si="3"/>
        <v>8.3595381666778366</v>
      </c>
      <c r="V23" s="4">
        <f t="shared" si="3"/>
        <v>7.0194836246797667</v>
      </c>
      <c r="W23" s="4">
        <f t="shared" si="3"/>
        <v>8.6187840818809267</v>
      </c>
      <c r="X23" s="4">
        <f t="shared" si="3"/>
        <v>11.712479340266276</v>
      </c>
      <c r="Y23" s="4">
        <f t="shared" si="3"/>
        <v>7.1998362025692302</v>
      </c>
      <c r="Z23" s="4">
        <f t="shared" si="3"/>
        <v>7.1872162669654207</v>
      </c>
      <c r="AA23" s="4">
        <f t="shared" si="3"/>
        <v>8.7768500256413535</v>
      </c>
      <c r="AB23" s="4">
        <f t="shared" si="3"/>
        <v>10.344946400282458</v>
      </c>
      <c r="AC23" s="4">
        <f t="shared" si="3"/>
        <v>10.636964356182167</v>
      </c>
    </row>
    <row r="24" spans="1:29" ht="15.6" x14ac:dyDescent="0.3">
      <c r="A24" s="1" t="s">
        <v>47</v>
      </c>
      <c r="B24" s="5" t="s">
        <v>48</v>
      </c>
      <c r="C24" s="6">
        <f t="shared" si="0"/>
        <v>2.1705151125244049</v>
      </c>
      <c r="D24" s="6">
        <f t="shared" si="1"/>
        <v>0.22885291018412399</v>
      </c>
      <c r="E24">
        <v>2.4702941735745498</v>
      </c>
      <c r="F24">
        <v>2.4053739307855899</v>
      </c>
      <c r="G24">
        <v>2.4748710267763001</v>
      </c>
      <c r="H24">
        <v>2.1438133557381098</v>
      </c>
      <c r="I24" s="4">
        <v>1.97310171694526</v>
      </c>
      <c r="J24">
        <v>2.05203225156423</v>
      </c>
      <c r="K24">
        <v>2.07026903448874</v>
      </c>
      <c r="L24">
        <v>2.25267764924775</v>
      </c>
      <c r="M24">
        <v>2.0875475642383199</v>
      </c>
      <c r="N24">
        <v>1.7751704218852</v>
      </c>
      <c r="O24" s="4"/>
      <c r="P24" s="10">
        <v>22</v>
      </c>
      <c r="Q24" s="10">
        <v>160000</v>
      </c>
      <c r="R24" s="4">
        <f t="shared" si="3"/>
        <v>15.785564454722945</v>
      </c>
      <c r="S24" s="4">
        <f t="shared" si="3"/>
        <v>1.6643848013390836</v>
      </c>
      <c r="T24" s="4">
        <f t="shared" si="3"/>
        <v>17.965775807814911</v>
      </c>
      <c r="U24" s="4">
        <f t="shared" si="3"/>
        <v>17.493628587531564</v>
      </c>
      <c r="V24" s="4">
        <f t="shared" si="3"/>
        <v>17.999062012918543</v>
      </c>
      <c r="W24" s="4">
        <f t="shared" si="3"/>
        <v>15.591369859913526</v>
      </c>
      <c r="X24" s="4">
        <f t="shared" si="3"/>
        <v>14.349830668692801</v>
      </c>
      <c r="Y24" s="4">
        <f t="shared" si="3"/>
        <v>14.923870920467127</v>
      </c>
      <c r="Z24" s="4">
        <f t="shared" si="3"/>
        <v>15.056502069009019</v>
      </c>
      <c r="AA24" s="4">
        <f t="shared" si="3"/>
        <v>16.383110176347273</v>
      </c>
      <c r="AB24" s="4">
        <f t="shared" si="3"/>
        <v>15.182164103551417</v>
      </c>
      <c r="AC24" s="4">
        <f t="shared" si="3"/>
        <v>12.910330340983274</v>
      </c>
    </row>
    <row r="25" spans="1:29" ht="15.6" x14ac:dyDescent="0.3">
      <c r="A25" s="1" t="s">
        <v>49</v>
      </c>
      <c r="B25" s="5" t="s">
        <v>50</v>
      </c>
      <c r="C25" s="6">
        <f t="shared" si="0"/>
        <v>16.166456242358663</v>
      </c>
      <c r="D25" s="6">
        <f t="shared" si="1"/>
        <v>4.0835243594542456</v>
      </c>
      <c r="E25">
        <v>17.1936509889657</v>
      </c>
      <c r="F25">
        <v>16.176658756570401</v>
      </c>
      <c r="G25">
        <v>10.5027256118079</v>
      </c>
      <c r="H25">
        <v>15.8858048895501</v>
      </c>
      <c r="I25" s="4">
        <v>16.652669151039401</v>
      </c>
      <c r="J25">
        <v>14.6700957426242</v>
      </c>
      <c r="K25">
        <v>25.349261107490801</v>
      </c>
      <c r="L25">
        <v>12.489146175134</v>
      </c>
      <c r="M25">
        <v>13.5036548797625</v>
      </c>
      <c r="N25">
        <v>19.2408951206416</v>
      </c>
      <c r="O25" s="4"/>
      <c r="P25" s="10">
        <v>400</v>
      </c>
      <c r="Q25" s="10">
        <v>53000</v>
      </c>
      <c r="R25" s="4">
        <f t="shared" si="3"/>
        <v>2.1420554521125226</v>
      </c>
      <c r="S25" s="4">
        <f t="shared" si="3"/>
        <v>0.54106697762768763</v>
      </c>
      <c r="T25" s="4">
        <f t="shared" si="3"/>
        <v>2.2781587560379553</v>
      </c>
      <c r="U25" s="4">
        <f t="shared" si="3"/>
        <v>2.1434072852455781</v>
      </c>
      <c r="V25" s="4">
        <f t="shared" si="3"/>
        <v>1.3916111435645468</v>
      </c>
      <c r="W25" s="4">
        <f t="shared" si="3"/>
        <v>2.1048691478653883</v>
      </c>
      <c r="X25" s="4">
        <f t="shared" si="3"/>
        <v>2.2064786625127208</v>
      </c>
      <c r="Y25" s="4">
        <f t="shared" si="3"/>
        <v>1.9437876858977066</v>
      </c>
      <c r="Z25" s="4">
        <f t="shared" si="3"/>
        <v>3.3587770967425308</v>
      </c>
      <c r="AA25" s="4">
        <f t="shared" si="3"/>
        <v>1.6548118682052551</v>
      </c>
      <c r="AB25" s="4">
        <f t="shared" si="3"/>
        <v>1.7892342715685312</v>
      </c>
      <c r="AC25" s="4">
        <f t="shared" si="3"/>
        <v>2.5494186034850119</v>
      </c>
    </row>
    <row r="26" spans="1:29" ht="15.6" x14ac:dyDescent="0.3">
      <c r="A26" s="1" t="s">
        <v>51</v>
      </c>
      <c r="B26" s="5" t="s">
        <v>52</v>
      </c>
      <c r="C26" s="6">
        <f t="shared" si="0"/>
        <v>1.1216450766435133</v>
      </c>
      <c r="D26" s="6">
        <f t="shared" si="1"/>
        <v>0.29169725595387802</v>
      </c>
      <c r="E26">
        <v>1.7858931830653799</v>
      </c>
      <c r="F26">
        <v>1.1389770239755399</v>
      </c>
      <c r="G26">
        <v>1.0109214821413699</v>
      </c>
      <c r="H26">
        <v>1.2692011657026101</v>
      </c>
      <c r="I26" s="4">
        <v>1.07107889712895</v>
      </c>
      <c r="J26">
        <v>0.70286665874004906</v>
      </c>
      <c r="K26">
        <v>0.86721019332392502</v>
      </c>
      <c r="L26">
        <v>1.0151305582894701</v>
      </c>
      <c r="M26">
        <v>1.05520593992199</v>
      </c>
      <c r="N26">
        <v>1.2999656641458499</v>
      </c>
      <c r="O26" s="4"/>
      <c r="P26" s="10">
        <v>640</v>
      </c>
      <c r="Q26" s="10">
        <v>480000</v>
      </c>
      <c r="R26" s="4">
        <f t="shared" si="3"/>
        <v>0.84123380748263499</v>
      </c>
      <c r="S26" s="4">
        <f t="shared" si="3"/>
        <v>0.2187729419654085</v>
      </c>
      <c r="T26" s="4">
        <f t="shared" si="3"/>
        <v>1.3394198872990348</v>
      </c>
      <c r="U26" s="4">
        <f t="shared" si="3"/>
        <v>0.85423276798165504</v>
      </c>
      <c r="V26" s="4">
        <f t="shared" si="3"/>
        <v>0.75819111160602748</v>
      </c>
      <c r="W26" s="4">
        <f t="shared" si="3"/>
        <v>0.95190087427695758</v>
      </c>
      <c r="X26" s="4">
        <f t="shared" si="3"/>
        <v>0.80330917284671255</v>
      </c>
      <c r="Y26" s="4">
        <f t="shared" si="3"/>
        <v>0.52714999405503682</v>
      </c>
      <c r="Z26" s="4">
        <f t="shared" si="3"/>
        <v>0.65040764499294368</v>
      </c>
      <c r="AA26" s="4">
        <f t="shared" si="3"/>
        <v>0.76134791871710261</v>
      </c>
      <c r="AB26" s="4">
        <f t="shared" si="3"/>
        <v>0.79140445494149259</v>
      </c>
      <c r="AC26" s="4">
        <f t="shared" si="3"/>
        <v>0.97497424810938738</v>
      </c>
    </row>
    <row r="27" spans="1:29" ht="15.6" x14ac:dyDescent="0.3">
      <c r="A27" s="1" t="s">
        <v>53</v>
      </c>
      <c r="B27" s="5" t="s">
        <v>54</v>
      </c>
      <c r="C27" s="6">
        <f t="shared" si="0"/>
        <v>16.416447816409011</v>
      </c>
      <c r="D27" s="6">
        <f t="shared" si="1"/>
        <v>4.3304669941001164</v>
      </c>
      <c r="E27">
        <v>19.3140826915307</v>
      </c>
      <c r="F27">
        <v>15.352439368190099</v>
      </c>
      <c r="G27">
        <v>10.3914955070264</v>
      </c>
      <c r="H27">
        <v>26.652115483773301</v>
      </c>
      <c r="I27" s="4">
        <v>16.183411161274101</v>
      </c>
      <c r="J27">
        <v>15.671940143820301</v>
      </c>
      <c r="K27">
        <v>17.498795068689901</v>
      </c>
      <c r="L27">
        <v>15.944484520038699</v>
      </c>
      <c r="M27">
        <v>13.403017719049799</v>
      </c>
      <c r="N27">
        <v>13.7526965006968</v>
      </c>
      <c r="O27" s="4"/>
      <c r="P27" s="10">
        <v>2500</v>
      </c>
      <c r="Q27" s="10">
        <v>120000</v>
      </c>
      <c r="R27" s="4">
        <f t="shared" si="3"/>
        <v>0.7879894951876325</v>
      </c>
      <c r="S27" s="4">
        <f t="shared" si="3"/>
        <v>0.20786241571680561</v>
      </c>
      <c r="T27" s="4">
        <f t="shared" si="3"/>
        <v>0.92707596919347357</v>
      </c>
      <c r="U27" s="4">
        <f t="shared" si="3"/>
        <v>0.73691708967312475</v>
      </c>
      <c r="V27" s="4">
        <f t="shared" si="3"/>
        <v>0.49879178433726717</v>
      </c>
      <c r="W27" s="4">
        <f t="shared" si="3"/>
        <v>1.2793015432211183</v>
      </c>
      <c r="X27" s="4">
        <f t="shared" si="3"/>
        <v>0.77680373574115691</v>
      </c>
      <c r="Y27" s="4">
        <f t="shared" si="3"/>
        <v>0.75225312690337443</v>
      </c>
      <c r="Z27" s="4">
        <f t="shared" si="3"/>
        <v>0.83994216329711524</v>
      </c>
      <c r="AA27" s="4">
        <f t="shared" si="3"/>
        <v>0.76533525696185756</v>
      </c>
      <c r="AB27" s="4">
        <f t="shared" si="3"/>
        <v>0.64334485051439039</v>
      </c>
      <c r="AC27" s="4">
        <f t="shared" si="3"/>
        <v>0.66012943203344643</v>
      </c>
    </row>
    <row r="28" spans="1:29" ht="15.6" x14ac:dyDescent="0.3">
      <c r="A28" s="1" t="s">
        <v>55</v>
      </c>
      <c r="B28" s="5" t="s">
        <v>56</v>
      </c>
      <c r="C28" s="6">
        <f t="shared" si="0"/>
        <v>1.373780422566369</v>
      </c>
      <c r="D28" s="6">
        <f t="shared" si="1"/>
        <v>0.24824100841417437</v>
      </c>
      <c r="E28">
        <v>1.1250211046237899</v>
      </c>
      <c r="F28">
        <v>1.41540798601162</v>
      </c>
      <c r="G28">
        <v>1.4737416963866601</v>
      </c>
      <c r="H28">
        <v>1.1710306716426599</v>
      </c>
      <c r="I28" s="4">
        <v>1.8582643647358701</v>
      </c>
      <c r="J28">
        <v>1.3289948735869499</v>
      </c>
      <c r="K28">
        <v>1.0314000436739099</v>
      </c>
      <c r="L28">
        <v>1.2307654729103701</v>
      </c>
      <c r="M28">
        <v>1.5179825018378901</v>
      </c>
      <c r="N28">
        <v>1.5851955102539701</v>
      </c>
      <c r="O28" s="4"/>
      <c r="P28" s="10">
        <v>1550</v>
      </c>
      <c r="Q28" s="10">
        <v>390000</v>
      </c>
      <c r="R28" s="4">
        <f t="shared" si="3"/>
        <v>0.3456608805166993</v>
      </c>
      <c r="S28" s="4">
        <f t="shared" si="3"/>
        <v>6.2460640826792257E-2</v>
      </c>
      <c r="T28" s="4">
        <f t="shared" si="3"/>
        <v>0.28306982632469552</v>
      </c>
      <c r="U28" s="4">
        <f t="shared" si="3"/>
        <v>0.35613491260937535</v>
      </c>
      <c r="V28" s="4">
        <f t="shared" si="3"/>
        <v>0.37081242683277255</v>
      </c>
      <c r="W28" s="4">
        <f t="shared" si="3"/>
        <v>0.29464642705847577</v>
      </c>
      <c r="X28" s="4">
        <f t="shared" si="3"/>
        <v>0.46756329177225114</v>
      </c>
      <c r="Y28" s="4">
        <f t="shared" si="3"/>
        <v>0.33439225851542614</v>
      </c>
      <c r="Z28" s="4">
        <f t="shared" si="3"/>
        <v>0.25951355937601606</v>
      </c>
      <c r="AA28" s="4">
        <f t="shared" si="3"/>
        <v>0.30967647382906083</v>
      </c>
      <c r="AB28" s="4">
        <f t="shared" si="3"/>
        <v>0.38194398433340454</v>
      </c>
      <c r="AC28" s="4">
        <f t="shared" si="3"/>
        <v>0.39885564451551503</v>
      </c>
    </row>
    <row r="29" spans="1:29" ht="15.6" x14ac:dyDescent="0.3">
      <c r="A29" s="1" t="s">
        <v>57</v>
      </c>
      <c r="B29" s="5" t="s">
        <v>58</v>
      </c>
      <c r="C29" s="6">
        <f t="shared" si="0"/>
        <v>0.76148597367647386</v>
      </c>
      <c r="D29" s="6">
        <f t="shared" si="1"/>
        <v>0.25808733150537966</v>
      </c>
      <c r="E29">
        <v>0.98398433202194102</v>
      </c>
      <c r="F29">
        <v>1.21893942026321</v>
      </c>
      <c r="G29">
        <v>0.59482624717782995</v>
      </c>
      <c r="H29">
        <v>0.86295830170542498</v>
      </c>
      <c r="I29" s="4">
        <v>0.89670905428203296</v>
      </c>
      <c r="J29">
        <v>0.54278498224734895</v>
      </c>
      <c r="K29">
        <v>0.75485329663237599</v>
      </c>
      <c r="L29">
        <v>0.59359133783856999</v>
      </c>
      <c r="M29">
        <v>0.85204299149264695</v>
      </c>
      <c r="N29">
        <v>0.31416977310335797</v>
      </c>
      <c r="O29" s="4"/>
      <c r="P29" s="10">
        <v>9240</v>
      </c>
      <c r="Q29" s="11">
        <v>66000</v>
      </c>
      <c r="R29" s="4">
        <f t="shared" si="3"/>
        <v>5.4391855262605274E-3</v>
      </c>
      <c r="S29" s="4">
        <f t="shared" si="3"/>
        <v>1.8434809393241402E-3</v>
      </c>
      <c r="T29" s="4">
        <f t="shared" si="3"/>
        <v>7.0284595144424356E-3</v>
      </c>
      <c r="U29" s="4">
        <f t="shared" si="3"/>
        <v>8.7067101447372147E-3</v>
      </c>
      <c r="V29" s="4">
        <f t="shared" si="3"/>
        <v>4.2487589084130705E-3</v>
      </c>
      <c r="W29" s="4">
        <f t="shared" si="3"/>
        <v>6.1639878693244632E-3</v>
      </c>
      <c r="X29" s="4">
        <f t="shared" si="3"/>
        <v>6.4050646734430915E-3</v>
      </c>
      <c r="Y29" s="4">
        <f t="shared" si="3"/>
        <v>3.8770355874810638E-3</v>
      </c>
      <c r="Z29" s="4">
        <f t="shared" si="3"/>
        <v>5.3918092616598284E-3</v>
      </c>
      <c r="AA29" s="4">
        <f t="shared" si="3"/>
        <v>4.2399381274183575E-3</v>
      </c>
      <c r="AB29" s="4">
        <f t="shared" si="3"/>
        <v>6.0860213678046214E-3</v>
      </c>
      <c r="AC29" s="4">
        <f t="shared" si="3"/>
        <v>2.2440698078811283E-3</v>
      </c>
    </row>
    <row r="30" spans="1:29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 x14ac:dyDescent="0.35">
      <c r="A31" s="4" t="s">
        <v>181</v>
      </c>
      <c r="B31" s="4" t="e">
        <f>C3/(400-B1)</f>
        <v>#DIV/0!</v>
      </c>
      <c r="C31" s="4"/>
      <c r="D31" s="4" t="s">
        <v>182</v>
      </c>
      <c r="E31" s="4" t="e">
        <f>C3/B31</f>
        <v>#DIV/0!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183</v>
      </c>
      <c r="R31" s="4">
        <f>SUM(R4:R29)</f>
        <v>10458.657476665867</v>
      </c>
      <c r="S31" s="4"/>
      <c r="T31" s="4">
        <f t="shared" ref="T31:AC31" si="4">SUM(T4:T29)</f>
        <v>10458.657476665861</v>
      </c>
      <c r="U31" s="4">
        <f t="shared" si="4"/>
        <v>10458.657476665843</v>
      </c>
      <c r="V31" s="4">
        <f t="shared" si="4"/>
        <v>10458.657476665896</v>
      </c>
      <c r="W31" s="4">
        <f t="shared" si="4"/>
        <v>10458.657476665863</v>
      </c>
      <c r="X31" s="4">
        <f t="shared" si="4"/>
        <v>10458.657476665863</v>
      </c>
      <c r="Y31" s="4">
        <f t="shared" si="4"/>
        <v>10458.657476665867</v>
      </c>
      <c r="Z31" s="4">
        <f t="shared" si="4"/>
        <v>10458.657476665878</v>
      </c>
      <c r="AA31" s="4">
        <f t="shared" si="4"/>
        <v>10458.65747666587</v>
      </c>
      <c r="AB31" s="4">
        <f t="shared" si="4"/>
        <v>10458.657476665849</v>
      </c>
      <c r="AC31" s="4">
        <f t="shared" si="4"/>
        <v>10458.657476665858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6647-4465-4B44-8884-99AC5272C1F6}">
  <dimension ref="A1:AC57"/>
  <sheetViews>
    <sheetView zoomScale="90" zoomScaleNormal="90" workbookViewId="0">
      <selection activeCell="F31" sqref="F31"/>
    </sheetView>
  </sheetViews>
  <sheetFormatPr defaultRowHeight="14.4" x14ac:dyDescent="0.3"/>
  <sheetData>
    <row r="1" spans="1:29" x14ac:dyDescent="0.3">
      <c r="A1" s="4" t="s">
        <v>176</v>
      </c>
      <c r="B1" s="4">
        <v>420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4"/>
      <c r="P1" s="4"/>
      <c r="Q1" s="4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5"/>
      <c r="B3" s="5" t="s">
        <v>8</v>
      </c>
      <c r="C3" s="6">
        <f>AVERAGE(E3:N3)</f>
        <v>47.836750816543898</v>
      </c>
      <c r="D3" s="6">
        <f>STDEV(E3:N3)</f>
        <v>4.4472220241548475E-2</v>
      </c>
      <c r="E3">
        <v>47.8271669870282</v>
      </c>
      <c r="F3">
        <v>47.824554565995101</v>
      </c>
      <c r="G3">
        <v>47.827889355024602</v>
      </c>
      <c r="H3">
        <v>47.828881096168203</v>
      </c>
      <c r="I3">
        <v>47.830970781481</v>
      </c>
      <c r="J3">
        <v>47.956749865020498</v>
      </c>
      <c r="K3">
        <v>47.828830865445497</v>
      </c>
      <c r="L3">
        <v>47.829086908546699</v>
      </c>
      <c r="M3">
        <v>47.783701196751899</v>
      </c>
      <c r="N3">
        <v>47.8296765439773</v>
      </c>
      <c r="O3" s="4"/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8" si="0">AVERAGE(E4:N4)</f>
        <v>165.30133849864518</v>
      </c>
      <c r="D4" s="6">
        <f t="shared" ref="D4:D29" si="1">STDEV(E4:N4)</f>
        <v>0.23113088827073455</v>
      </c>
      <c r="E4">
        <v>165.27191099663199</v>
      </c>
      <c r="F4">
        <v>165.25176903015699</v>
      </c>
      <c r="G4">
        <v>165.25296933013499</v>
      </c>
      <c r="H4">
        <v>165.30007428510999</v>
      </c>
      <c r="I4">
        <v>165.32333394063599</v>
      </c>
      <c r="J4">
        <v>165.91020471252199</v>
      </c>
      <c r="K4">
        <v>165.22792650562701</v>
      </c>
      <c r="L4">
        <v>165.299831677117</v>
      </c>
      <c r="M4">
        <v>165.02752552476801</v>
      </c>
      <c r="N4">
        <v>165.14783898374799</v>
      </c>
      <c r="O4" s="4"/>
      <c r="P4" s="8">
        <v>16</v>
      </c>
      <c r="Q4" s="8">
        <v>588000</v>
      </c>
      <c r="R4" s="4">
        <f>C4/$P4*$Q4/1000</f>
        <v>6074.8241898252109</v>
      </c>
      <c r="S4" s="4">
        <f t="shared" ref="S4:AC19" si="2">D4/$P4*$Q4/1000</f>
        <v>8.4940601439494952</v>
      </c>
      <c r="T4" s="4">
        <f t="shared" si="2"/>
        <v>6073.7427291262256</v>
      </c>
      <c r="U4" s="4">
        <f t="shared" ref="U4" si="3">F4/$P4*$Q4/1000</f>
        <v>6073.0025118582698</v>
      </c>
      <c r="V4" s="4">
        <f t="shared" ref="V4" si="4">G4/$P4*$Q4/1000</f>
        <v>6073.0466228824607</v>
      </c>
      <c r="W4" s="4">
        <f t="shared" ref="W4" si="5">H4/$P4*$Q4/1000</f>
        <v>6074.7777299777918</v>
      </c>
      <c r="X4" s="4">
        <f t="shared" si="2"/>
        <v>6075.6325223183721</v>
      </c>
      <c r="Y4" s="4">
        <f t="shared" si="2"/>
        <v>6097.2000231851835</v>
      </c>
      <c r="Z4" s="4">
        <f t="shared" si="2"/>
        <v>6072.1262990817931</v>
      </c>
      <c r="AA4" s="4">
        <f t="shared" si="2"/>
        <v>6074.7688141340495</v>
      </c>
      <c r="AB4" s="4">
        <f t="shared" si="2"/>
        <v>6064.7615630352248</v>
      </c>
      <c r="AC4" s="4">
        <f t="shared" si="2"/>
        <v>6069.1830826527384</v>
      </c>
    </row>
    <row r="5" spans="1:29" ht="15.6" x14ac:dyDescent="0.3">
      <c r="A5" s="5" t="s">
        <v>11</v>
      </c>
      <c r="B5" s="5" t="s">
        <v>12</v>
      </c>
      <c r="C5" s="6">
        <f t="shared" si="0"/>
        <v>2173.4740907154273</v>
      </c>
      <c r="D5" s="6">
        <f t="shared" si="1"/>
        <v>226.0746685780363</v>
      </c>
      <c r="E5">
        <v>2120.2752295618802</v>
      </c>
      <c r="F5">
        <v>2059.9570599683202</v>
      </c>
      <c r="G5">
        <v>2100.1426461454698</v>
      </c>
      <c r="H5">
        <v>2181.9046387082199</v>
      </c>
      <c r="I5">
        <v>2227.5304500173402</v>
      </c>
      <c r="J5">
        <v>2732.6754638773</v>
      </c>
      <c r="K5">
        <v>2071.4150524919601</v>
      </c>
      <c r="L5">
        <v>2162.0871403412302</v>
      </c>
      <c r="M5">
        <v>1843.5645229230399</v>
      </c>
      <c r="N5">
        <v>2235.1887031195101</v>
      </c>
      <c r="O5" s="4"/>
      <c r="P5" s="9">
        <v>540</v>
      </c>
      <c r="Q5" s="9">
        <v>45000</v>
      </c>
      <c r="R5" s="4">
        <f t="shared" ref="R5:AC29" si="6">C5/$P5*$Q5/1000</f>
        <v>181.12284089295227</v>
      </c>
      <c r="S5" s="4">
        <f t="shared" si="2"/>
        <v>18.839555714836358</v>
      </c>
      <c r="T5" s="4">
        <f t="shared" ref="T5:T29" si="7">E5/$P5*$Q5/1000</f>
        <v>176.68960246349005</v>
      </c>
      <c r="U5" s="4">
        <f t="shared" ref="U5:U29" si="8">F5/$P5*$Q5/1000</f>
        <v>171.66308833069337</v>
      </c>
      <c r="V5" s="4">
        <f t="shared" ref="V5:V29" si="9">G5/$P5*$Q5/1000</f>
        <v>175.01188717878915</v>
      </c>
      <c r="W5" s="4">
        <f t="shared" ref="W5:W29" si="10">H5/$P5*$Q5/1000</f>
        <v>181.82538655901831</v>
      </c>
      <c r="X5" s="4">
        <f t="shared" si="2"/>
        <v>185.627537501445</v>
      </c>
      <c r="Y5" s="4">
        <f t="shared" si="2"/>
        <v>227.72295532310835</v>
      </c>
      <c r="Z5" s="4">
        <f t="shared" si="2"/>
        <v>172.61792104099666</v>
      </c>
      <c r="AA5" s="4">
        <f t="shared" si="2"/>
        <v>180.17392836176919</v>
      </c>
      <c r="AB5" s="4">
        <f t="shared" si="2"/>
        <v>153.63037691025335</v>
      </c>
      <c r="AC5" s="4">
        <f t="shared" si="2"/>
        <v>186.26572525995917</v>
      </c>
    </row>
    <row r="6" spans="1:29" ht="15.6" x14ac:dyDescent="0.3">
      <c r="A6" s="5" t="s">
        <v>13</v>
      </c>
      <c r="B6" s="5" t="s">
        <v>14</v>
      </c>
      <c r="C6" s="6">
        <f t="shared" si="0"/>
        <v>132.3457913602445</v>
      </c>
      <c r="D6" s="6">
        <f t="shared" si="1"/>
        <v>1.5173205580603319</v>
      </c>
      <c r="E6">
        <v>131.78862412663199</v>
      </c>
      <c r="F6">
        <v>132.292922804824</v>
      </c>
      <c r="G6">
        <v>133.87653127995401</v>
      </c>
      <c r="H6">
        <v>134.36586404353201</v>
      </c>
      <c r="I6">
        <v>131.96054577673601</v>
      </c>
      <c r="J6">
        <v>134.24112190691599</v>
      </c>
      <c r="K6">
        <v>131.483107233601</v>
      </c>
      <c r="L6">
        <v>132.61295542648401</v>
      </c>
      <c r="M6">
        <v>129.41933527283501</v>
      </c>
      <c r="N6">
        <v>131.41690573093101</v>
      </c>
      <c r="O6" s="4"/>
      <c r="P6" s="9">
        <v>50</v>
      </c>
      <c r="Q6" s="9">
        <v>180000</v>
      </c>
      <c r="R6" s="4">
        <f t="shared" si="6"/>
        <v>476.44484889688022</v>
      </c>
      <c r="S6" s="4">
        <f t="shared" si="2"/>
        <v>5.4623540090171945</v>
      </c>
      <c r="T6" s="4">
        <f t="shared" si="7"/>
        <v>474.43904685587518</v>
      </c>
      <c r="U6" s="4">
        <f t="shared" si="8"/>
        <v>476.25452209736648</v>
      </c>
      <c r="V6" s="4">
        <f t="shared" si="9"/>
        <v>481.95551260783441</v>
      </c>
      <c r="W6" s="4">
        <f t="shared" si="10"/>
        <v>483.71711055671523</v>
      </c>
      <c r="X6" s="4">
        <f t="shared" si="2"/>
        <v>475.05796479624962</v>
      </c>
      <c r="Y6" s="4">
        <f t="shared" si="2"/>
        <v>483.26803886489756</v>
      </c>
      <c r="Z6" s="4">
        <f t="shared" si="2"/>
        <v>473.33918604096357</v>
      </c>
      <c r="AA6" s="4">
        <f t="shared" si="2"/>
        <v>477.40663953534244</v>
      </c>
      <c r="AB6" s="4">
        <f t="shared" si="2"/>
        <v>465.90960698220613</v>
      </c>
      <c r="AC6" s="4">
        <f t="shared" si="2"/>
        <v>473.10086063135162</v>
      </c>
    </row>
    <row r="7" spans="1:29" ht="15.6" x14ac:dyDescent="0.3">
      <c r="A7" s="1" t="s">
        <v>15</v>
      </c>
      <c r="B7" s="5" t="s">
        <v>16</v>
      </c>
      <c r="C7" s="6">
        <f t="shared" si="0"/>
        <v>1064.692974614976</v>
      </c>
      <c r="D7" s="6">
        <f t="shared" si="1"/>
        <v>94.205989551725324</v>
      </c>
      <c r="E7">
        <v>1013.05031071751</v>
      </c>
      <c r="F7">
        <v>1020.8680928602</v>
      </c>
      <c r="G7">
        <v>1034.53300999365</v>
      </c>
      <c r="H7">
        <v>1028.34286778251</v>
      </c>
      <c r="I7">
        <v>1020.54838556625</v>
      </c>
      <c r="J7">
        <v>1315.9344719708799</v>
      </c>
      <c r="K7">
        <v>1039.0918242069599</v>
      </c>
      <c r="L7">
        <v>1044.44258682196</v>
      </c>
      <c r="M7">
        <v>1123.8705661382</v>
      </c>
      <c r="N7">
        <v>1006.24763009164</v>
      </c>
      <c r="O7" s="4"/>
      <c r="P7" s="10">
        <v>65</v>
      </c>
      <c r="Q7" s="10">
        <v>70000</v>
      </c>
      <c r="R7" s="4">
        <f t="shared" si="6"/>
        <v>1146.5924342007434</v>
      </c>
      <c r="S7" s="4">
        <f t="shared" si="2"/>
        <v>101.45260413262727</v>
      </c>
      <c r="T7" s="4">
        <f t="shared" si="7"/>
        <v>1090.9772576957798</v>
      </c>
      <c r="U7" s="4">
        <f t="shared" si="8"/>
        <v>1099.3964076956001</v>
      </c>
      <c r="V7" s="4">
        <f t="shared" si="9"/>
        <v>1114.1124723008538</v>
      </c>
      <c r="W7" s="4">
        <f t="shared" si="10"/>
        <v>1107.4461653042415</v>
      </c>
      <c r="X7" s="4">
        <f t="shared" si="2"/>
        <v>1099.0521075328847</v>
      </c>
      <c r="Y7" s="4">
        <f t="shared" si="2"/>
        <v>1417.1602005840246</v>
      </c>
      <c r="Z7" s="4">
        <f t="shared" si="2"/>
        <v>1119.0219645305724</v>
      </c>
      <c r="AA7" s="4">
        <f t="shared" si="2"/>
        <v>1124.7843242698029</v>
      </c>
      <c r="AB7" s="4">
        <f t="shared" si="2"/>
        <v>1210.322148148831</v>
      </c>
      <c r="AC7" s="4">
        <f t="shared" si="2"/>
        <v>1083.6512939448428</v>
      </c>
    </row>
    <row r="8" spans="1:29" ht="15.6" x14ac:dyDescent="0.3">
      <c r="A8" s="1" t="s">
        <v>17</v>
      </c>
      <c r="B8" s="5" t="s">
        <v>18</v>
      </c>
      <c r="C8" s="6">
        <f t="shared" si="0"/>
        <v>112.63303512243419</v>
      </c>
      <c r="D8" s="6">
        <f t="shared" si="1"/>
        <v>6.5659458841778973</v>
      </c>
      <c r="E8">
        <v>111.84236645030199</v>
      </c>
      <c r="F8">
        <v>108.97586343731101</v>
      </c>
      <c r="G8">
        <v>111.45685171650101</v>
      </c>
      <c r="H8">
        <v>106.99868961847299</v>
      </c>
      <c r="I8">
        <v>109.825269292168</v>
      </c>
      <c r="J8">
        <v>130.334697363423</v>
      </c>
      <c r="K8">
        <v>108.23900147125001</v>
      </c>
      <c r="L8">
        <v>112.746771712906</v>
      </c>
      <c r="M8">
        <v>112.71587579993999</v>
      </c>
      <c r="N8">
        <v>113.19496436206801</v>
      </c>
      <c r="O8" s="4"/>
      <c r="P8" s="10">
        <v>22</v>
      </c>
      <c r="Q8" s="10">
        <v>160000</v>
      </c>
      <c r="R8" s="4">
        <f t="shared" si="6"/>
        <v>819.14934634497604</v>
      </c>
      <c r="S8" s="4">
        <f t="shared" si="2"/>
        <v>47.752333703111979</v>
      </c>
      <c r="T8" s="4">
        <f t="shared" si="7"/>
        <v>813.39902872946902</v>
      </c>
      <c r="U8" s="4">
        <f t="shared" si="8"/>
        <v>792.55173408953453</v>
      </c>
      <c r="V8" s="4">
        <f t="shared" si="9"/>
        <v>810.59528521091636</v>
      </c>
      <c r="W8" s="4">
        <f t="shared" si="10"/>
        <v>778.17228813434906</v>
      </c>
      <c r="X8" s="4">
        <f t="shared" si="2"/>
        <v>798.7292312157673</v>
      </c>
      <c r="Y8" s="4">
        <f t="shared" si="2"/>
        <v>947.88870809762193</v>
      </c>
      <c r="Z8" s="4">
        <f t="shared" si="2"/>
        <v>787.1927379727274</v>
      </c>
      <c r="AA8" s="4">
        <f t="shared" si="2"/>
        <v>819.97652154840728</v>
      </c>
      <c r="AB8" s="4">
        <f t="shared" si="2"/>
        <v>819.75182399956361</v>
      </c>
      <c r="AC8" s="4">
        <f t="shared" si="2"/>
        <v>823.23610445140378</v>
      </c>
    </row>
    <row r="9" spans="1:29" ht="15.6" x14ac:dyDescent="0.3">
      <c r="A9" s="1" t="s">
        <v>19</v>
      </c>
      <c r="B9" s="5" t="s">
        <v>20</v>
      </c>
      <c r="C9" s="6">
        <f t="shared" si="0"/>
        <v>372.83752705040342</v>
      </c>
      <c r="D9" s="6">
        <f t="shared" si="1"/>
        <v>36.964588745015739</v>
      </c>
      <c r="E9">
        <v>370.99303289022703</v>
      </c>
      <c r="F9">
        <v>370.75519154293698</v>
      </c>
      <c r="G9">
        <v>355.02589089209903</v>
      </c>
      <c r="H9">
        <v>359.921510148724</v>
      </c>
      <c r="I9">
        <v>356.06291711108702</v>
      </c>
      <c r="J9">
        <v>475.82744576751901</v>
      </c>
      <c r="K9">
        <v>370.97040587450402</v>
      </c>
      <c r="L9">
        <v>354.01310190592397</v>
      </c>
      <c r="M9">
        <v>350.960876642112</v>
      </c>
      <c r="N9">
        <v>363.844897728901</v>
      </c>
      <c r="O9" s="4"/>
      <c r="P9" s="10">
        <v>69</v>
      </c>
      <c r="Q9" s="10">
        <v>160000</v>
      </c>
      <c r="R9" s="4">
        <f t="shared" si="6"/>
        <v>864.55078736325436</v>
      </c>
      <c r="S9" s="4">
        <f t="shared" si="2"/>
        <v>85.714988394239413</v>
      </c>
      <c r="T9" s="4">
        <f t="shared" si="7"/>
        <v>860.27369945559894</v>
      </c>
      <c r="U9" s="4">
        <f t="shared" si="8"/>
        <v>859.72218328796976</v>
      </c>
      <c r="V9" s="4">
        <f t="shared" si="9"/>
        <v>823.24844264834553</v>
      </c>
      <c r="W9" s="4">
        <f t="shared" si="10"/>
        <v>834.60060324341794</v>
      </c>
      <c r="X9" s="4">
        <f t="shared" si="2"/>
        <v>825.65314112715828</v>
      </c>
      <c r="Y9" s="4">
        <f t="shared" si="2"/>
        <v>1103.3679901855514</v>
      </c>
      <c r="Z9" s="4">
        <f t="shared" si="2"/>
        <v>860.22123101334273</v>
      </c>
      <c r="AA9" s="4">
        <f t="shared" si="2"/>
        <v>820.89994644851936</v>
      </c>
      <c r="AB9" s="4">
        <f t="shared" si="2"/>
        <v>813.82232264837569</v>
      </c>
      <c r="AC9" s="4">
        <f t="shared" si="2"/>
        <v>843.69831357426324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6"/>
        <v>0</v>
      </c>
      <c r="S10" s="4">
        <f t="shared" si="2"/>
        <v>0</v>
      </c>
      <c r="T10" s="4">
        <f t="shared" si="7"/>
        <v>0</v>
      </c>
      <c r="U10" s="4">
        <f t="shared" si="8"/>
        <v>0</v>
      </c>
      <c r="V10" s="4">
        <f t="shared" si="9"/>
        <v>0</v>
      </c>
      <c r="W10" s="4">
        <f t="shared" si="10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177.41592456911948</v>
      </c>
      <c r="D11" s="6">
        <f t="shared" si="1"/>
        <v>23.320957047070721</v>
      </c>
      <c r="E11">
        <v>165.22315165602299</v>
      </c>
      <c r="F11">
        <v>167.173670203912</v>
      </c>
      <c r="G11">
        <v>173.891909954509</v>
      </c>
      <c r="H11">
        <v>190.218384418417</v>
      </c>
      <c r="I11">
        <v>175.486331684986</v>
      </c>
      <c r="J11">
        <v>237.21103644704201</v>
      </c>
      <c r="K11">
        <v>172.834896821353</v>
      </c>
      <c r="L11">
        <v>173.74473101408</v>
      </c>
      <c r="M11">
        <v>149.52511553209601</v>
      </c>
      <c r="N11">
        <v>168.85001795877699</v>
      </c>
      <c r="O11" s="4"/>
      <c r="P11" s="10">
        <v>81</v>
      </c>
      <c r="Q11" s="10">
        <v>66000</v>
      </c>
      <c r="R11" s="4">
        <f t="shared" si="6"/>
        <v>144.56112372298625</v>
      </c>
      <c r="S11" s="4">
        <f t="shared" si="2"/>
        <v>19.002261297613178</v>
      </c>
      <c r="T11" s="4">
        <f t="shared" si="7"/>
        <v>134.62627171972244</v>
      </c>
      <c r="U11" s="4">
        <f t="shared" si="8"/>
        <v>136.21558312911347</v>
      </c>
      <c r="V11" s="4">
        <f t="shared" si="9"/>
        <v>141.68970440737772</v>
      </c>
      <c r="W11" s="4">
        <f t="shared" si="10"/>
        <v>154.9927576742657</v>
      </c>
      <c r="X11" s="4">
        <f t="shared" si="2"/>
        <v>142.98886285443305</v>
      </c>
      <c r="Y11" s="4">
        <f t="shared" si="2"/>
        <v>193.2830667346268</v>
      </c>
      <c r="Z11" s="4">
        <f t="shared" si="2"/>
        <v>140.82843444702834</v>
      </c>
      <c r="AA11" s="4">
        <f t="shared" si="2"/>
        <v>141.56978082628743</v>
      </c>
      <c r="AB11" s="4">
        <f t="shared" si="2"/>
        <v>121.83527932244861</v>
      </c>
      <c r="AC11" s="4">
        <f t="shared" si="2"/>
        <v>137.581496114559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6"/>
        <v>0</v>
      </c>
      <c r="S12" s="4">
        <f t="shared" si="2"/>
        <v>0</v>
      </c>
      <c r="T12" s="4">
        <f t="shared" si="7"/>
        <v>0</v>
      </c>
      <c r="U12" s="4">
        <f t="shared" si="8"/>
        <v>0</v>
      </c>
      <c r="V12" s="4">
        <f t="shared" si="9"/>
        <v>0</v>
      </c>
      <c r="W12" s="4">
        <f t="shared" si="10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3481.3950082699557</v>
      </c>
      <c r="D13" s="6">
        <f t="shared" si="1"/>
        <v>382.19899406974412</v>
      </c>
      <c r="E13">
        <v>3353.2470970289401</v>
      </c>
      <c r="F13">
        <v>3387.58578200489</v>
      </c>
      <c r="G13">
        <v>3378.5028117796201</v>
      </c>
      <c r="H13">
        <v>3467.9446434793499</v>
      </c>
      <c r="I13">
        <v>3544.2054959531401</v>
      </c>
      <c r="J13">
        <v>4491.3692100422504</v>
      </c>
      <c r="K13">
        <v>3392.7210971643299</v>
      </c>
      <c r="L13">
        <v>3334.37135059925</v>
      </c>
      <c r="M13">
        <v>3007.47028058157</v>
      </c>
      <c r="N13">
        <v>3456.5323140662199</v>
      </c>
      <c r="O13" s="4"/>
      <c r="P13" s="10">
        <v>615</v>
      </c>
      <c r="Q13" s="10">
        <v>96000</v>
      </c>
      <c r="R13" s="4">
        <f t="shared" si="6"/>
        <v>543.43726958360276</v>
      </c>
      <c r="S13" s="4">
        <f t="shared" si="2"/>
        <v>59.660330781618597</v>
      </c>
      <c r="T13" s="4">
        <f t="shared" si="7"/>
        <v>523.4336931947613</v>
      </c>
      <c r="U13" s="4">
        <f t="shared" si="8"/>
        <v>528.79387816661699</v>
      </c>
      <c r="V13" s="4">
        <f t="shared" si="9"/>
        <v>527.37604866803827</v>
      </c>
      <c r="W13" s="4">
        <f t="shared" si="10"/>
        <v>541.33770044555718</v>
      </c>
      <c r="X13" s="4">
        <f t="shared" si="2"/>
        <v>553.24183351463648</v>
      </c>
      <c r="Y13" s="4">
        <f t="shared" si="2"/>
        <v>701.09177912854636</v>
      </c>
      <c r="Z13" s="4">
        <f t="shared" si="2"/>
        <v>529.59548833784663</v>
      </c>
      <c r="AA13" s="4">
        <f t="shared" si="2"/>
        <v>520.48723521549266</v>
      </c>
      <c r="AB13" s="4">
        <f t="shared" si="2"/>
        <v>469.45877550541587</v>
      </c>
      <c r="AC13" s="4">
        <f t="shared" si="2"/>
        <v>539.55626365911723</v>
      </c>
    </row>
    <row r="14" spans="1:29" ht="15.6" x14ac:dyDescent="0.3">
      <c r="A14" s="1" t="s">
        <v>27</v>
      </c>
      <c r="B14" s="5" t="s">
        <v>28</v>
      </c>
      <c r="C14" s="6">
        <f t="shared" si="0"/>
        <v>6.6727258053826244</v>
      </c>
      <c r="D14" s="6">
        <f t="shared" si="1"/>
        <v>2.053263818024631</v>
      </c>
      <c r="E14">
        <v>4.5584216905296904</v>
      </c>
      <c r="F14">
        <v>6.9620345247635402</v>
      </c>
      <c r="G14">
        <v>5.0076643095139097</v>
      </c>
      <c r="H14">
        <v>9.4827274760135403</v>
      </c>
      <c r="I14">
        <v>6.8979613337354104</v>
      </c>
      <c r="J14">
        <v>10.9147337286363</v>
      </c>
      <c r="K14">
        <v>6.38881110577708</v>
      </c>
      <c r="L14">
        <v>5.2528865604022998</v>
      </c>
      <c r="M14">
        <v>6.0828093059902404</v>
      </c>
      <c r="N14">
        <v>5.1792080184642399</v>
      </c>
      <c r="O14" s="4"/>
      <c r="P14" s="10">
        <v>546</v>
      </c>
      <c r="Q14" s="10">
        <v>210000</v>
      </c>
      <c r="R14" s="4">
        <f t="shared" si="6"/>
        <v>2.5664330020702399</v>
      </c>
      <c r="S14" s="4">
        <f t="shared" si="2"/>
        <v>0.78971685308639661</v>
      </c>
      <c r="T14" s="4">
        <f t="shared" si="7"/>
        <v>1.7532391117421884</v>
      </c>
      <c r="U14" s="4">
        <f t="shared" si="8"/>
        <v>2.6777055864475154</v>
      </c>
      <c r="V14" s="4">
        <f t="shared" si="9"/>
        <v>1.9260247344284269</v>
      </c>
      <c r="W14" s="4">
        <f t="shared" si="10"/>
        <v>3.6472028753898229</v>
      </c>
      <c r="X14" s="4">
        <f t="shared" si="2"/>
        <v>2.6530620514366965</v>
      </c>
      <c r="Y14" s="4">
        <f t="shared" si="2"/>
        <v>4.1979745110139621</v>
      </c>
      <c r="Z14" s="4">
        <f t="shared" si="2"/>
        <v>2.4572350406834924</v>
      </c>
      <c r="AA14" s="4">
        <f t="shared" si="2"/>
        <v>2.0203409847701153</v>
      </c>
      <c r="AB14" s="4">
        <f t="shared" si="2"/>
        <v>2.3395420407654774</v>
      </c>
      <c r="AC14" s="4">
        <f t="shared" si="2"/>
        <v>1.9920030840247078</v>
      </c>
    </row>
    <row r="15" spans="1:29" ht="15.6" x14ac:dyDescent="0.3">
      <c r="A15" s="1" t="s">
        <v>29</v>
      </c>
      <c r="B15" s="5" t="s">
        <v>30</v>
      </c>
      <c r="C15" s="6">
        <f t="shared" si="0"/>
        <v>14.116638559711669</v>
      </c>
      <c r="D15" s="6">
        <f t="shared" si="1"/>
        <v>3.9207166640893143</v>
      </c>
      <c r="E15">
        <v>20.533457519299699</v>
      </c>
      <c r="F15">
        <v>19.639648009003899</v>
      </c>
      <c r="G15">
        <v>13.8514004445124</v>
      </c>
      <c r="H15">
        <v>17.303979460541999</v>
      </c>
      <c r="I15">
        <v>10.709997061867799</v>
      </c>
      <c r="J15">
        <v>9.9887818652908695</v>
      </c>
      <c r="K15">
        <v>14.7330858591032</v>
      </c>
      <c r="L15">
        <v>13.123344993733101</v>
      </c>
      <c r="M15">
        <v>9.5752528701204103</v>
      </c>
      <c r="N15">
        <v>11.707437513643301</v>
      </c>
      <c r="O15" s="4"/>
      <c r="P15" s="10">
        <v>216</v>
      </c>
      <c r="Q15" s="10">
        <v>325000</v>
      </c>
      <c r="R15" s="4">
        <f t="shared" si="6"/>
        <v>21.240312647714315</v>
      </c>
      <c r="S15" s="4">
        <f t="shared" si="2"/>
        <v>5.8992264621714217</v>
      </c>
      <c r="T15" s="4">
        <f t="shared" si="7"/>
        <v>30.895248582279638</v>
      </c>
      <c r="U15" s="4">
        <f t="shared" si="8"/>
        <v>29.550396309843833</v>
      </c>
      <c r="V15" s="4">
        <f t="shared" si="9"/>
        <v>20.841227520678377</v>
      </c>
      <c r="W15" s="4">
        <f t="shared" si="10"/>
        <v>26.036080206834022</v>
      </c>
      <c r="X15" s="4">
        <f t="shared" si="2"/>
        <v>16.114578912532568</v>
      </c>
      <c r="Y15" s="4">
        <f t="shared" si="2"/>
        <v>15.029417158423763</v>
      </c>
      <c r="Z15" s="4">
        <f t="shared" si="2"/>
        <v>22.167837519483982</v>
      </c>
      <c r="AA15" s="4">
        <f t="shared" si="2"/>
        <v>19.745773717422491</v>
      </c>
      <c r="AB15" s="4">
        <f t="shared" si="2"/>
        <v>14.40720917957932</v>
      </c>
      <c r="AC15" s="4">
        <f t="shared" si="2"/>
        <v>17.615357370065151</v>
      </c>
    </row>
    <row r="16" spans="1:29" ht="15.6" x14ac:dyDescent="0.3">
      <c r="A16" s="1" t="s">
        <v>31</v>
      </c>
      <c r="B16" s="5" t="s">
        <v>32</v>
      </c>
      <c r="C16" s="6">
        <f t="shared" si="0"/>
        <v>57.329950817522196</v>
      </c>
      <c r="D16" s="6">
        <f t="shared" si="1"/>
        <v>13.775974170875742</v>
      </c>
      <c r="E16">
        <v>49.474009505342302</v>
      </c>
      <c r="F16">
        <v>46.617732396617399</v>
      </c>
      <c r="G16">
        <v>74.375476432352002</v>
      </c>
      <c r="H16">
        <v>43.5692943501166</v>
      </c>
      <c r="I16">
        <v>76.993856178499897</v>
      </c>
      <c r="J16">
        <v>74.478118206154903</v>
      </c>
      <c r="K16">
        <v>54.581133446257702</v>
      </c>
      <c r="L16">
        <v>41.309917071218699</v>
      </c>
      <c r="M16">
        <v>63.122475280893198</v>
      </c>
      <c r="N16">
        <v>48.7774953077692</v>
      </c>
      <c r="O16" s="4"/>
      <c r="P16" s="10">
        <v>292</v>
      </c>
      <c r="Q16" s="10">
        <v>100000</v>
      </c>
      <c r="R16" s="4">
        <f t="shared" si="6"/>
        <v>19.6335448005213</v>
      </c>
      <c r="S16" s="4">
        <f t="shared" si="2"/>
        <v>4.7177993735875825</v>
      </c>
      <c r="T16" s="4">
        <f t="shared" si="7"/>
        <v>16.94315394018572</v>
      </c>
      <c r="U16" s="4">
        <f t="shared" si="8"/>
        <v>15.964976848156642</v>
      </c>
      <c r="V16" s="4">
        <f t="shared" si="9"/>
        <v>25.471053572723289</v>
      </c>
      <c r="W16" s="4">
        <f t="shared" si="10"/>
        <v>14.920991215793356</v>
      </c>
      <c r="X16" s="4">
        <f t="shared" si="2"/>
        <v>26.367758965239688</v>
      </c>
      <c r="Y16" s="4">
        <f t="shared" si="2"/>
        <v>25.506204865121539</v>
      </c>
      <c r="Z16" s="4">
        <f t="shared" si="2"/>
        <v>18.692168988444422</v>
      </c>
      <c r="AA16" s="4">
        <f t="shared" si="2"/>
        <v>14.147231873705035</v>
      </c>
      <c r="AB16" s="4">
        <f t="shared" si="2"/>
        <v>21.617286055100408</v>
      </c>
      <c r="AC16" s="4">
        <f t="shared" si="2"/>
        <v>16.704621680742875</v>
      </c>
    </row>
    <row r="17" spans="1:29" ht="15.6" x14ac:dyDescent="0.3">
      <c r="A17" s="1" t="s">
        <v>33</v>
      </c>
      <c r="B17" s="5" t="s">
        <v>34</v>
      </c>
      <c r="C17" s="6">
        <f t="shared" si="0"/>
        <v>127.23494751275742</v>
      </c>
      <c r="D17" s="6">
        <f t="shared" si="1"/>
        <v>13.579511715932162</v>
      </c>
      <c r="E17">
        <v>128.287288043101</v>
      </c>
      <c r="F17">
        <v>123.624931898113</v>
      </c>
      <c r="G17">
        <v>123.06908444536499</v>
      </c>
      <c r="H17">
        <v>131.35740313430301</v>
      </c>
      <c r="I17">
        <v>136.26827236293201</v>
      </c>
      <c r="J17">
        <v>148.23015751233601</v>
      </c>
      <c r="K17">
        <v>124.859126451496</v>
      </c>
      <c r="L17">
        <v>126.22429562052901</v>
      </c>
      <c r="M17">
        <v>95.301026821559503</v>
      </c>
      <c r="N17">
        <v>135.12788883784</v>
      </c>
      <c r="O17" s="4"/>
      <c r="P17" s="10">
        <v>200</v>
      </c>
      <c r="Q17" s="10">
        <v>47000</v>
      </c>
      <c r="R17" s="4">
        <f t="shared" si="6"/>
        <v>29.900212665497993</v>
      </c>
      <c r="S17" s="4">
        <f t="shared" si="2"/>
        <v>3.1911852532440577</v>
      </c>
      <c r="T17" s="4">
        <f t="shared" si="7"/>
        <v>30.147512690128735</v>
      </c>
      <c r="U17" s="4">
        <f t="shared" si="8"/>
        <v>29.051858996056559</v>
      </c>
      <c r="V17" s="4">
        <f t="shared" si="9"/>
        <v>28.921234844660777</v>
      </c>
      <c r="W17" s="4">
        <f t="shared" si="10"/>
        <v>30.868989736561208</v>
      </c>
      <c r="X17" s="4">
        <f t="shared" si="2"/>
        <v>32.023044005289023</v>
      </c>
      <c r="Y17" s="4">
        <f t="shared" si="2"/>
        <v>34.834087015398957</v>
      </c>
      <c r="Z17" s="4">
        <f t="shared" si="2"/>
        <v>29.34189471610156</v>
      </c>
      <c r="AA17" s="4">
        <f t="shared" si="2"/>
        <v>29.662709470824318</v>
      </c>
      <c r="AB17" s="4">
        <f t="shared" si="2"/>
        <v>22.395741303066483</v>
      </c>
      <c r="AC17" s="4">
        <f t="shared" si="2"/>
        <v>31.755053876892397</v>
      </c>
    </row>
    <row r="18" spans="1:29" ht="15.6" x14ac:dyDescent="0.3">
      <c r="A18" s="1" t="s">
        <v>35</v>
      </c>
      <c r="B18" s="5" t="s">
        <v>36</v>
      </c>
      <c r="C18" s="6">
        <f t="shared" si="0"/>
        <v>28.958272642469041</v>
      </c>
      <c r="D18" s="6">
        <f t="shared" si="1"/>
        <v>3.5685634262047463</v>
      </c>
      <c r="E18">
        <v>26.137660995413</v>
      </c>
      <c r="F18">
        <v>35.037188189888397</v>
      </c>
      <c r="G18">
        <v>26.482034143037399</v>
      </c>
      <c r="H18">
        <v>23.691638065796301</v>
      </c>
      <c r="I18">
        <v>28.274647817069699</v>
      </c>
      <c r="J18">
        <v>26.286030071837502</v>
      </c>
      <c r="K18">
        <v>32.470888072066401</v>
      </c>
      <c r="L18">
        <v>28.520913486435902</v>
      </c>
      <c r="M18">
        <v>29.867414778890399</v>
      </c>
      <c r="N18">
        <v>32.814310804255399</v>
      </c>
      <c r="O18" s="4"/>
      <c r="P18" s="10">
        <v>437</v>
      </c>
      <c r="Q18" s="10">
        <v>300000</v>
      </c>
      <c r="R18" s="4">
        <f t="shared" si="6"/>
        <v>19.879821036019937</v>
      </c>
      <c r="S18" s="4">
        <f t="shared" si="2"/>
        <v>2.4498147090650435</v>
      </c>
      <c r="T18" s="4">
        <f t="shared" si="7"/>
        <v>17.943474367560412</v>
      </c>
      <c r="U18" s="4">
        <f t="shared" si="8"/>
        <v>24.052989604042377</v>
      </c>
      <c r="V18" s="4">
        <f t="shared" si="9"/>
        <v>18.179886139384944</v>
      </c>
      <c r="W18" s="4">
        <f t="shared" si="10"/>
        <v>16.264282425031784</v>
      </c>
      <c r="X18" s="4">
        <f t="shared" si="2"/>
        <v>19.410513375562722</v>
      </c>
      <c r="Y18" s="4">
        <f t="shared" si="2"/>
        <v>18.045329568767162</v>
      </c>
      <c r="Z18" s="4">
        <f t="shared" si="2"/>
        <v>22.291227509427735</v>
      </c>
      <c r="AA18" s="4">
        <f t="shared" si="2"/>
        <v>19.579574475814123</v>
      </c>
      <c r="AB18" s="4">
        <f t="shared" si="2"/>
        <v>20.503946072464807</v>
      </c>
      <c r="AC18" s="4">
        <f t="shared" si="2"/>
        <v>22.526986822143297</v>
      </c>
    </row>
    <row r="19" spans="1:29" ht="15.6" x14ac:dyDescent="0.3">
      <c r="A19" s="1" t="s">
        <v>37</v>
      </c>
      <c r="B19" s="5" t="s">
        <v>38</v>
      </c>
      <c r="C19" s="6">
        <f t="shared" si="0"/>
        <v>30.730708544619944</v>
      </c>
      <c r="D19" s="6">
        <f t="shared" si="1"/>
        <v>1.5435356527106965</v>
      </c>
      <c r="E19">
        <v>29.505759514922001</v>
      </c>
      <c r="F19">
        <v>30.164748356345601</v>
      </c>
      <c r="G19">
        <v>29.6148423710051</v>
      </c>
      <c r="H19">
        <v>30.6304443177516</v>
      </c>
      <c r="I19">
        <v>30.0583970144407</v>
      </c>
      <c r="J19">
        <v>31.716316174729901</v>
      </c>
      <c r="K19">
        <v>30.4639147652159</v>
      </c>
      <c r="L19">
        <v>30.119660986057902</v>
      </c>
      <c r="M19">
        <v>34.7659905906199</v>
      </c>
      <c r="N19">
        <v>30.2670113551108</v>
      </c>
      <c r="O19" s="4"/>
      <c r="P19" s="10">
        <v>97</v>
      </c>
      <c r="Q19" s="10">
        <v>105000</v>
      </c>
      <c r="R19" s="4">
        <f t="shared" si="6"/>
        <v>33.265199970980355</v>
      </c>
      <c r="S19" s="4">
        <f t="shared" si="2"/>
        <v>1.6708375622126095</v>
      </c>
      <c r="T19" s="4">
        <f t="shared" si="7"/>
        <v>31.939224217183607</v>
      </c>
      <c r="U19" s="4">
        <f t="shared" si="8"/>
        <v>32.652562653776165</v>
      </c>
      <c r="V19" s="4">
        <f t="shared" si="9"/>
        <v>32.057303597479745</v>
      </c>
      <c r="W19" s="4">
        <f t="shared" si="10"/>
        <v>33.156666529524927</v>
      </c>
      <c r="X19" s="4">
        <f t="shared" si="2"/>
        <v>32.537440067178082</v>
      </c>
      <c r="Y19" s="4">
        <f t="shared" si="2"/>
        <v>34.332094828315874</v>
      </c>
      <c r="Z19" s="4">
        <f t="shared" si="2"/>
        <v>32.976402580903809</v>
      </c>
      <c r="AA19" s="4">
        <f t="shared" si="2"/>
        <v>32.603756737485355</v>
      </c>
      <c r="AB19" s="4">
        <f t="shared" si="2"/>
        <v>37.633288783660717</v>
      </c>
      <c r="AC19" s="4">
        <f t="shared" si="2"/>
        <v>32.763259714295195</v>
      </c>
    </row>
    <row r="20" spans="1:29" ht="15.6" x14ac:dyDescent="0.3">
      <c r="A20" s="1" t="s">
        <v>39</v>
      </c>
      <c r="B20" s="5" t="s">
        <v>40</v>
      </c>
      <c r="C20" s="6">
        <f t="shared" si="0"/>
        <v>366.56524985865582</v>
      </c>
      <c r="D20" s="6">
        <f t="shared" si="1"/>
        <v>64.794971932226801</v>
      </c>
      <c r="E20">
        <v>384.74814574881299</v>
      </c>
      <c r="F20">
        <v>468.00659746906302</v>
      </c>
      <c r="G20">
        <v>429.319884084862</v>
      </c>
      <c r="H20">
        <v>342.01238286856398</v>
      </c>
      <c r="I20">
        <v>311.093258456098</v>
      </c>
      <c r="J20">
        <v>244.04037396441001</v>
      </c>
      <c r="K20">
        <v>423.33098413899398</v>
      </c>
      <c r="L20">
        <v>371.193681791004</v>
      </c>
      <c r="M20">
        <v>331.11100859912602</v>
      </c>
      <c r="N20">
        <v>360.79618146562399</v>
      </c>
      <c r="O20" s="4"/>
      <c r="P20" s="10">
        <v>1629</v>
      </c>
      <c r="Q20" s="10">
        <v>90000</v>
      </c>
      <c r="R20" s="4">
        <f t="shared" si="6"/>
        <v>20.252223749097006</v>
      </c>
      <c r="S20" s="4">
        <f t="shared" si="6"/>
        <v>3.5798327034379449</v>
      </c>
      <c r="T20" s="4">
        <f t="shared" si="7"/>
        <v>21.256803632531103</v>
      </c>
      <c r="U20" s="4">
        <f t="shared" si="8"/>
        <v>25.856718092213423</v>
      </c>
      <c r="V20" s="4">
        <f t="shared" si="9"/>
        <v>23.719330612423317</v>
      </c>
      <c r="W20" s="4">
        <f t="shared" si="10"/>
        <v>18.895711760694144</v>
      </c>
      <c r="X20" s="4">
        <f t="shared" si="6"/>
        <v>17.187472842878343</v>
      </c>
      <c r="Y20" s="4">
        <f t="shared" si="6"/>
        <v>13.482893589193923</v>
      </c>
      <c r="Z20" s="4">
        <f t="shared" si="6"/>
        <v>23.388452162375359</v>
      </c>
      <c r="AA20" s="4">
        <f t="shared" si="6"/>
        <v>20.507938220497458</v>
      </c>
      <c r="AB20" s="4">
        <f t="shared" si="6"/>
        <v>18.293425889454475</v>
      </c>
      <c r="AC20" s="4">
        <f t="shared" si="6"/>
        <v>19.93349068870851</v>
      </c>
    </row>
    <row r="21" spans="1:29" ht="15.6" x14ac:dyDescent="0.3">
      <c r="A21" s="1" t="s">
        <v>41</v>
      </c>
      <c r="B21" s="5" t="s">
        <v>42</v>
      </c>
      <c r="C21" s="6">
        <f t="shared" si="0"/>
        <v>30.003036724367441</v>
      </c>
      <c r="D21" s="6">
        <f t="shared" si="1"/>
        <v>2.9281663465323153</v>
      </c>
      <c r="E21">
        <v>28.716001184802099</v>
      </c>
      <c r="F21">
        <v>29.281858705980198</v>
      </c>
      <c r="G21">
        <v>28.909544958784</v>
      </c>
      <c r="H21">
        <v>29.02882362962</v>
      </c>
      <c r="I21">
        <v>28.367430031632299</v>
      </c>
      <c r="J21">
        <v>37.835309090192801</v>
      </c>
      <c r="K21">
        <v>28.506333889199201</v>
      </c>
      <c r="L21">
        <v>28.937170542227701</v>
      </c>
      <c r="M21">
        <v>31.8598810962073</v>
      </c>
      <c r="N21">
        <v>28.588014115028798</v>
      </c>
      <c r="O21" s="4"/>
      <c r="P21" s="10">
        <v>54</v>
      </c>
      <c r="Q21" s="10">
        <v>90000</v>
      </c>
      <c r="R21" s="4">
        <f t="shared" si="6"/>
        <v>50.00506120727907</v>
      </c>
      <c r="S21" s="4">
        <f t="shared" si="6"/>
        <v>4.8802772442205251</v>
      </c>
      <c r="T21" s="4">
        <f t="shared" si="7"/>
        <v>47.860001974670169</v>
      </c>
      <c r="U21" s="4">
        <f t="shared" si="8"/>
        <v>48.803097843300328</v>
      </c>
      <c r="V21" s="4">
        <f t="shared" si="9"/>
        <v>48.182574931306661</v>
      </c>
      <c r="W21" s="4">
        <f t="shared" si="10"/>
        <v>48.38137271603334</v>
      </c>
      <c r="X21" s="4">
        <f t="shared" si="6"/>
        <v>47.2790500527205</v>
      </c>
      <c r="Y21" s="4">
        <f t="shared" si="6"/>
        <v>63.058848483654671</v>
      </c>
      <c r="Z21" s="4">
        <f t="shared" si="6"/>
        <v>47.51055648199867</v>
      </c>
      <c r="AA21" s="4">
        <f t="shared" si="6"/>
        <v>48.228617570379498</v>
      </c>
      <c r="AB21" s="4">
        <f t="shared" si="6"/>
        <v>53.099801827012172</v>
      </c>
      <c r="AC21" s="4">
        <f t="shared" si="6"/>
        <v>47.646690191714661</v>
      </c>
    </row>
    <row r="22" spans="1:29" ht="15.6" x14ac:dyDescent="0.3">
      <c r="A22" s="1" t="s">
        <v>43</v>
      </c>
      <c r="B22" s="5" t="s">
        <v>44</v>
      </c>
      <c r="C22" s="6">
        <f t="shared" si="0"/>
        <v>5.6247613116017394</v>
      </c>
      <c r="D22" s="6">
        <f t="shared" si="1"/>
        <v>0.50013450637394197</v>
      </c>
      <c r="E22">
        <v>5.2901226792891096</v>
      </c>
      <c r="F22">
        <v>5.4678009919656096</v>
      </c>
      <c r="G22">
        <v>5.6233425618616799</v>
      </c>
      <c r="H22">
        <v>5.3082589809494696</v>
      </c>
      <c r="I22">
        <v>5.3528486049491697</v>
      </c>
      <c r="J22">
        <v>5.9579924388701597</v>
      </c>
      <c r="K22">
        <v>5.2687790754162904</v>
      </c>
      <c r="L22">
        <v>5.5030753778867503</v>
      </c>
      <c r="M22">
        <v>6.92199392341867</v>
      </c>
      <c r="N22">
        <v>5.55339848141048</v>
      </c>
      <c r="O22" s="4"/>
      <c r="P22" s="10">
        <v>18</v>
      </c>
      <c r="Q22" s="10">
        <v>270000</v>
      </c>
      <c r="R22" s="4">
        <f t="shared" si="6"/>
        <v>84.3714196740261</v>
      </c>
      <c r="S22" s="4">
        <f t="shared" si="6"/>
        <v>7.5020175956091286</v>
      </c>
      <c r="T22" s="4">
        <f t="shared" si="7"/>
        <v>79.351840189336656</v>
      </c>
      <c r="U22" s="4">
        <f t="shared" si="8"/>
        <v>82.017014879484151</v>
      </c>
      <c r="V22" s="4">
        <f t="shared" si="9"/>
        <v>84.350138427925188</v>
      </c>
      <c r="W22" s="4">
        <f t="shared" si="10"/>
        <v>79.623884714242038</v>
      </c>
      <c r="X22" s="4">
        <f t="shared" si="6"/>
        <v>80.292729074237542</v>
      </c>
      <c r="Y22" s="4">
        <f t="shared" si="6"/>
        <v>89.369886583052406</v>
      </c>
      <c r="Z22" s="4">
        <f t="shared" si="6"/>
        <v>79.031686131244371</v>
      </c>
      <c r="AA22" s="4">
        <f t="shared" si="6"/>
        <v>82.546130668301245</v>
      </c>
      <c r="AB22" s="4">
        <f t="shared" si="6"/>
        <v>103.82990885128004</v>
      </c>
      <c r="AC22" s="4">
        <f t="shared" si="6"/>
        <v>83.300977221157211</v>
      </c>
    </row>
    <row r="23" spans="1:29" ht="15.6" x14ac:dyDescent="0.3">
      <c r="A23" s="1" t="s">
        <v>45</v>
      </c>
      <c r="B23" s="5" t="s">
        <v>46</v>
      </c>
      <c r="C23" s="6">
        <f t="shared" si="0"/>
        <v>8.0881247465008919</v>
      </c>
      <c r="D23" s="6">
        <f t="shared" si="1"/>
        <v>1.1718971071216444</v>
      </c>
      <c r="E23">
        <v>10.1574839435544</v>
      </c>
      <c r="F23">
        <v>7.6583606768050396</v>
      </c>
      <c r="G23">
        <v>7.2029843396004898</v>
      </c>
      <c r="H23">
        <v>7.7485548578039003</v>
      </c>
      <c r="I23">
        <v>6.3251192878881497</v>
      </c>
      <c r="J23">
        <v>9.1712332026097894</v>
      </c>
      <c r="K23">
        <v>7.0565791683993604</v>
      </c>
      <c r="L23">
        <v>8.2815493264958899</v>
      </c>
      <c r="M23">
        <v>9.3478921001655504</v>
      </c>
      <c r="N23">
        <v>7.9314905616863403</v>
      </c>
      <c r="O23" s="4"/>
      <c r="P23" s="10">
        <v>65</v>
      </c>
      <c r="Q23" s="10">
        <v>70000</v>
      </c>
      <c r="R23" s="4">
        <f t="shared" si="6"/>
        <v>8.7102881885394225</v>
      </c>
      <c r="S23" s="4">
        <f t="shared" si="6"/>
        <v>1.262043038438694</v>
      </c>
      <c r="T23" s="4">
        <f t="shared" si="7"/>
        <v>10.938828862289354</v>
      </c>
      <c r="U23" s="4">
        <f t="shared" si="8"/>
        <v>8.2474653442515802</v>
      </c>
      <c r="V23" s="4">
        <f t="shared" si="9"/>
        <v>7.7570600580312963</v>
      </c>
      <c r="W23" s="4">
        <f t="shared" si="10"/>
        <v>8.3445975391734297</v>
      </c>
      <c r="X23" s="4">
        <f t="shared" si="6"/>
        <v>6.8116669254180078</v>
      </c>
      <c r="Y23" s="4">
        <f t="shared" si="6"/>
        <v>9.87671267973362</v>
      </c>
      <c r="Z23" s="4">
        <f t="shared" si="6"/>
        <v>7.5993929505839271</v>
      </c>
      <c r="AA23" s="4">
        <f t="shared" si="6"/>
        <v>8.9185915823801878</v>
      </c>
      <c r="AB23" s="4">
        <f t="shared" si="6"/>
        <v>10.066960723255209</v>
      </c>
      <c r="AC23" s="4">
        <f t="shared" si="6"/>
        <v>8.5416052202775976</v>
      </c>
    </row>
    <row r="24" spans="1:29" ht="15.6" x14ac:dyDescent="0.3">
      <c r="A24" s="1" t="s">
        <v>47</v>
      </c>
      <c r="B24" s="5" t="s">
        <v>48</v>
      </c>
      <c r="C24" s="6">
        <f t="shared" si="0"/>
        <v>2.5562251677234831</v>
      </c>
      <c r="D24" s="6">
        <f t="shared" si="1"/>
        <v>0.62426535819784124</v>
      </c>
      <c r="E24">
        <v>2.6148262402579801</v>
      </c>
      <c r="F24">
        <v>2.4593396058027301</v>
      </c>
      <c r="G24">
        <v>2.1810773466461399</v>
      </c>
      <c r="H24">
        <v>2.4972970934738101</v>
      </c>
      <c r="I24">
        <v>2.5292946693618701</v>
      </c>
      <c r="J24">
        <v>2.44582563998366</v>
      </c>
      <c r="K24">
        <v>2.0138071761723602</v>
      </c>
      <c r="L24">
        <v>2.3629366098637399</v>
      </c>
      <c r="M24">
        <v>4.2538134691563503</v>
      </c>
      <c r="N24">
        <v>2.2040338265161901</v>
      </c>
      <c r="O24" s="4"/>
      <c r="P24" s="10">
        <v>22</v>
      </c>
      <c r="Q24" s="10">
        <v>160000</v>
      </c>
      <c r="R24" s="4">
        <f t="shared" si="6"/>
        <v>18.590728492534424</v>
      </c>
      <c r="S24" s="4">
        <f t="shared" si="6"/>
        <v>4.5401116959842991</v>
      </c>
      <c r="T24" s="4">
        <f t="shared" si="7"/>
        <v>19.016918110967126</v>
      </c>
      <c r="U24" s="4">
        <f t="shared" si="8"/>
        <v>17.886106224019855</v>
      </c>
      <c r="V24" s="4">
        <f t="shared" si="9"/>
        <v>15.862380702881019</v>
      </c>
      <c r="W24" s="4">
        <f t="shared" si="10"/>
        <v>18.162160679809531</v>
      </c>
      <c r="X24" s="4">
        <f t="shared" si="6"/>
        <v>18.394870322631782</v>
      </c>
      <c r="Y24" s="4">
        <f t="shared" si="6"/>
        <v>17.7878228362448</v>
      </c>
      <c r="Z24" s="4">
        <f t="shared" si="6"/>
        <v>14.645870372162619</v>
      </c>
      <c r="AA24" s="4">
        <f t="shared" si="6"/>
        <v>17.184993526281744</v>
      </c>
      <c r="AB24" s="4">
        <f t="shared" si="6"/>
        <v>30.936825230228003</v>
      </c>
      <c r="AC24" s="4">
        <f t="shared" si="6"/>
        <v>16.029336920117746</v>
      </c>
    </row>
    <row r="25" spans="1:29" ht="15.6" x14ac:dyDescent="0.3">
      <c r="A25" s="1" t="s">
        <v>49</v>
      </c>
      <c r="B25" s="5" t="s">
        <v>50</v>
      </c>
      <c r="C25" s="6">
        <f t="shared" si="0"/>
        <v>15.456453627192028</v>
      </c>
      <c r="D25" s="6">
        <f t="shared" si="1"/>
        <v>6.2770277858318755</v>
      </c>
      <c r="E25">
        <v>10.830516276844399</v>
      </c>
      <c r="F25">
        <v>17.6030127379749</v>
      </c>
      <c r="G25">
        <v>14.4349536121208</v>
      </c>
      <c r="H25">
        <v>12.155805879725699</v>
      </c>
      <c r="I25">
        <v>13.631763488172901</v>
      </c>
      <c r="J25">
        <v>30.827128120206499</v>
      </c>
      <c r="K25">
        <v>15.448950222288101</v>
      </c>
      <c r="L25">
        <v>9.1849978563110906</v>
      </c>
      <c r="M25">
        <v>19.561806342885401</v>
      </c>
      <c r="N25">
        <v>10.8856017353905</v>
      </c>
      <c r="O25" s="4"/>
      <c r="P25" s="10">
        <v>400</v>
      </c>
      <c r="Q25" s="10">
        <v>53000</v>
      </c>
      <c r="R25" s="4">
        <f t="shared" si="6"/>
        <v>2.0479801056029436</v>
      </c>
      <c r="S25" s="4">
        <f t="shared" si="6"/>
        <v>0.83170618162272347</v>
      </c>
      <c r="T25" s="4">
        <f t="shared" si="7"/>
        <v>1.4350434066818827</v>
      </c>
      <c r="U25" s="4">
        <f t="shared" si="8"/>
        <v>2.3323991877816743</v>
      </c>
      <c r="V25" s="4">
        <f t="shared" si="9"/>
        <v>1.9126313536060062</v>
      </c>
      <c r="W25" s="4">
        <f t="shared" si="10"/>
        <v>1.6106442790636553</v>
      </c>
      <c r="X25" s="4">
        <f t="shared" si="6"/>
        <v>1.8062086621829094</v>
      </c>
      <c r="Y25" s="4">
        <f t="shared" si="6"/>
        <v>4.0845944759273616</v>
      </c>
      <c r="Z25" s="4">
        <f t="shared" si="6"/>
        <v>2.0469859044531735</v>
      </c>
      <c r="AA25" s="4">
        <f t="shared" si="6"/>
        <v>1.2170122159612196</v>
      </c>
      <c r="AB25" s="4">
        <f t="shared" si="6"/>
        <v>2.5919393404323161</v>
      </c>
      <c r="AC25" s="4">
        <f t="shared" si="6"/>
        <v>1.4423422299392412</v>
      </c>
    </row>
    <row r="26" spans="1:29" ht="15.6" x14ac:dyDescent="0.3">
      <c r="A26" s="1" t="s">
        <v>51</v>
      </c>
      <c r="B26" s="5" t="s">
        <v>52</v>
      </c>
      <c r="C26" s="6">
        <f t="shared" si="0"/>
        <v>1.2242926657794058</v>
      </c>
      <c r="D26" s="6">
        <f t="shared" si="1"/>
        <v>0.47038982254667838</v>
      </c>
      <c r="E26">
        <v>0.98017698725590596</v>
      </c>
      <c r="F26">
        <v>1.52346301091003</v>
      </c>
      <c r="G26">
        <v>1.73195689829831</v>
      </c>
      <c r="H26">
        <v>1.3081808295133901</v>
      </c>
      <c r="I26">
        <v>0.90914042816004503</v>
      </c>
      <c r="J26">
        <v>2.14509638333422</v>
      </c>
      <c r="K26">
        <v>0.81157323992632602</v>
      </c>
      <c r="L26">
        <v>1.03243591402935</v>
      </c>
      <c r="M26">
        <v>0.573763000373683</v>
      </c>
      <c r="N26">
        <v>1.2271399659928</v>
      </c>
      <c r="O26" s="4"/>
      <c r="P26" s="10">
        <v>640</v>
      </c>
      <c r="Q26" s="10">
        <v>480000</v>
      </c>
      <c r="R26" s="4">
        <f t="shared" si="6"/>
        <v>0.91821949933455438</v>
      </c>
      <c r="S26" s="4">
        <f t="shared" si="6"/>
        <v>0.35279236691000876</v>
      </c>
      <c r="T26" s="4">
        <f t="shared" si="7"/>
        <v>0.73513274044192956</v>
      </c>
      <c r="U26" s="4">
        <f t="shared" si="8"/>
        <v>1.1425972581825223</v>
      </c>
      <c r="V26" s="4">
        <f t="shared" si="9"/>
        <v>1.2989676737237326</v>
      </c>
      <c r="W26" s="4">
        <f t="shared" si="10"/>
        <v>0.98113562213504257</v>
      </c>
      <c r="X26" s="4">
        <f t="shared" si="6"/>
        <v>0.68185532112003377</v>
      </c>
      <c r="Y26" s="4">
        <f t="shared" si="6"/>
        <v>1.6088222875006652</v>
      </c>
      <c r="Z26" s="4">
        <f t="shared" si="6"/>
        <v>0.60867992994474462</v>
      </c>
      <c r="AA26" s="4">
        <f t="shared" si="6"/>
        <v>0.77432693552201248</v>
      </c>
      <c r="AB26" s="4">
        <f t="shared" si="6"/>
        <v>0.43032225028026228</v>
      </c>
      <c r="AC26" s="4">
        <f t="shared" si="6"/>
        <v>0.92035497449459991</v>
      </c>
    </row>
    <row r="27" spans="1:29" ht="15.6" x14ac:dyDescent="0.3">
      <c r="A27" s="1" t="s">
        <v>53</v>
      </c>
      <c r="B27" s="5" t="s">
        <v>54</v>
      </c>
      <c r="C27" s="6">
        <f t="shared" si="0"/>
        <v>13.852793704077403</v>
      </c>
      <c r="D27" s="6">
        <f t="shared" si="1"/>
        <v>2.1326695966927565</v>
      </c>
      <c r="E27">
        <v>10.649524894058199</v>
      </c>
      <c r="F27">
        <v>11.6364861622828</v>
      </c>
      <c r="G27">
        <v>13.477696122670601</v>
      </c>
      <c r="H27">
        <v>12.5193235308029</v>
      </c>
      <c r="I27">
        <v>13.8442493179684</v>
      </c>
      <c r="J27">
        <v>17.192954155032002</v>
      </c>
      <c r="K27">
        <v>12.194407242175201</v>
      </c>
      <c r="L27">
        <v>15.587680200895701</v>
      </c>
      <c r="M27">
        <v>15.770251359457401</v>
      </c>
      <c r="N27">
        <v>15.6553640554308</v>
      </c>
      <c r="O27" s="4"/>
      <c r="P27" s="10">
        <v>2500</v>
      </c>
      <c r="Q27" s="10">
        <v>120000</v>
      </c>
      <c r="R27" s="4">
        <f t="shared" si="6"/>
        <v>0.66493409779571533</v>
      </c>
      <c r="S27" s="4">
        <f t="shared" si="6"/>
        <v>0.10236814064125231</v>
      </c>
      <c r="T27" s="4">
        <f t="shared" si="7"/>
        <v>0.51117719491479352</v>
      </c>
      <c r="U27" s="4">
        <f t="shared" si="8"/>
        <v>0.55855133578957439</v>
      </c>
      <c r="V27" s="4">
        <f t="shared" si="9"/>
        <v>0.64692941388818881</v>
      </c>
      <c r="W27" s="4">
        <f t="shared" si="10"/>
        <v>0.60092752947853922</v>
      </c>
      <c r="X27" s="4">
        <f t="shared" si="6"/>
        <v>0.6645239672624832</v>
      </c>
      <c r="Y27" s="4">
        <f t="shared" si="6"/>
        <v>0.8252617994415361</v>
      </c>
      <c r="Z27" s="4">
        <f t="shared" si="6"/>
        <v>0.58533154762440975</v>
      </c>
      <c r="AA27" s="4">
        <f t="shared" si="6"/>
        <v>0.74820864964299361</v>
      </c>
      <c r="AB27" s="4">
        <f t="shared" si="6"/>
        <v>0.75697206525395522</v>
      </c>
      <c r="AC27" s="4">
        <f t="shared" si="6"/>
        <v>0.75145747466067836</v>
      </c>
    </row>
    <row r="28" spans="1:29" ht="15.6" x14ac:dyDescent="0.3">
      <c r="A28" s="1" t="s">
        <v>55</v>
      </c>
      <c r="B28" s="5" t="s">
        <v>56</v>
      </c>
      <c r="C28" s="6">
        <f t="shared" si="0"/>
        <v>1.5695213257212342</v>
      </c>
      <c r="D28" s="6">
        <f t="shared" si="1"/>
        <v>0.53290307616569554</v>
      </c>
      <c r="E28">
        <v>1.35555107512441</v>
      </c>
      <c r="F28">
        <v>1.0153912807927401</v>
      </c>
      <c r="G28">
        <v>1.94451886811425</v>
      </c>
      <c r="H28">
        <v>1.1417172423548201</v>
      </c>
      <c r="I28">
        <v>1.7560980513703499</v>
      </c>
      <c r="J28">
        <v>1.40881512285682</v>
      </c>
      <c r="K28">
        <v>1.45865544425493</v>
      </c>
      <c r="L28">
        <v>2.7745166879431502</v>
      </c>
      <c r="M28">
        <v>1.02645374798609</v>
      </c>
      <c r="N28">
        <v>1.8134957364147799</v>
      </c>
      <c r="O28" s="4"/>
      <c r="P28" s="10">
        <v>1550</v>
      </c>
      <c r="Q28" s="10">
        <v>390000</v>
      </c>
      <c r="R28" s="4">
        <f t="shared" si="6"/>
        <v>0.39491181743953641</v>
      </c>
      <c r="S28" s="4">
        <f t="shared" si="6"/>
        <v>0.1340852901320137</v>
      </c>
      <c r="T28" s="4">
        <f t="shared" si="7"/>
        <v>0.34107414148291604</v>
      </c>
      <c r="U28" s="4">
        <f t="shared" si="8"/>
        <v>0.25548554807043139</v>
      </c>
      <c r="V28" s="4">
        <f t="shared" si="9"/>
        <v>0.48926603778358541</v>
      </c>
      <c r="W28" s="4">
        <f t="shared" si="10"/>
        <v>0.28727079001185796</v>
      </c>
      <c r="X28" s="4">
        <f t="shared" si="6"/>
        <v>0.44185692905447516</v>
      </c>
      <c r="Y28" s="4">
        <f t="shared" si="6"/>
        <v>0.35447606317042568</v>
      </c>
      <c r="Z28" s="4">
        <f t="shared" si="6"/>
        <v>0.36701653113511146</v>
      </c>
      <c r="AA28" s="4">
        <f t="shared" si="6"/>
        <v>0.69810419890182496</v>
      </c>
      <c r="AB28" s="4">
        <f t="shared" si="6"/>
        <v>0.25826900755779042</v>
      </c>
      <c r="AC28" s="4">
        <f t="shared" si="6"/>
        <v>0.4562989272269446</v>
      </c>
    </row>
    <row r="29" spans="1:29" ht="15.6" x14ac:dyDescent="0.3">
      <c r="A29" s="1" t="s">
        <v>57</v>
      </c>
      <c r="B29" s="5" t="s">
        <v>58</v>
      </c>
      <c r="C29" s="6">
        <f>AVERAGE(E29:N29)</f>
        <v>0.95574221663068448</v>
      </c>
      <c r="D29" s="6">
        <f t="shared" si="1"/>
        <v>0.45957624048466833</v>
      </c>
      <c r="E29">
        <v>1.04639675600201</v>
      </c>
      <c r="F29">
        <v>1.0699219024887801</v>
      </c>
      <c r="G29">
        <v>0.76875964535275998</v>
      </c>
      <c r="H29">
        <v>0.81426110130435203</v>
      </c>
      <c r="I29">
        <v>1.07020622406736</v>
      </c>
      <c r="J29">
        <v>2.1148834576542601</v>
      </c>
      <c r="K29">
        <v>0.48661676626629602</v>
      </c>
      <c r="L29">
        <v>0.976569763180405</v>
      </c>
      <c r="M29">
        <v>0.57980918421124705</v>
      </c>
      <c r="N29">
        <v>0.62999736577937504</v>
      </c>
      <c r="O29" s="4"/>
      <c r="P29" s="10">
        <v>9240</v>
      </c>
      <c r="Q29" s="11">
        <v>66000</v>
      </c>
      <c r="R29" s="4">
        <f t="shared" si="6"/>
        <v>6.8267301187906037E-3</v>
      </c>
      <c r="S29" s="4">
        <f t="shared" si="6"/>
        <v>3.2826874320333451E-3</v>
      </c>
      <c r="T29" s="4">
        <f t="shared" si="7"/>
        <v>7.4742625428714992E-3</v>
      </c>
      <c r="U29" s="4">
        <f t="shared" si="8"/>
        <v>7.6422993034912868E-3</v>
      </c>
      <c r="V29" s="4">
        <f t="shared" si="9"/>
        <v>5.4911403239482851E-3</v>
      </c>
      <c r="W29" s="4">
        <f t="shared" si="10"/>
        <v>5.8161507236025147E-3</v>
      </c>
      <c r="X29" s="4">
        <f t="shared" si="6"/>
        <v>7.6443301719097143E-3</v>
      </c>
      <c r="Y29" s="4">
        <f t="shared" si="6"/>
        <v>1.5106310411816143E-2</v>
      </c>
      <c r="Z29" s="4">
        <f t="shared" si="6"/>
        <v>3.4758340447592576E-3</v>
      </c>
      <c r="AA29" s="4">
        <f t="shared" si="6"/>
        <v>6.9754983084314645E-3</v>
      </c>
      <c r="AB29" s="4">
        <f t="shared" si="6"/>
        <v>4.1414941729374793E-3</v>
      </c>
      <c r="AC29" s="4">
        <f t="shared" si="6"/>
        <v>4.4999811841383922E-3</v>
      </c>
    </row>
    <row r="30" spans="1:29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 x14ac:dyDescent="0.35">
      <c r="A31" s="4" t="s">
        <v>181</v>
      </c>
      <c r="B31" s="4">
        <f>C3/(400-B1)</f>
        <v>-2.3918375408271948</v>
      </c>
      <c r="C31" s="4"/>
      <c r="D31" s="4" t="s">
        <v>182</v>
      </c>
      <c r="E31" s="4">
        <f>C3/B31</f>
        <v>-20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183</v>
      </c>
      <c r="R31" s="4">
        <f>SUM(R4:R29)</f>
        <v>10563.130958515178</v>
      </c>
      <c r="S31" s="4"/>
      <c r="T31" s="4">
        <f t="shared" ref="T31:AC31" si="11">SUM(T4:T29)</f>
        <v>10458.65747666586</v>
      </c>
      <c r="U31" s="4">
        <f t="shared" si="11"/>
        <v>10458.65747666588</v>
      </c>
      <c r="V31" s="4">
        <f t="shared" si="11"/>
        <v>10458.657476665861</v>
      </c>
      <c r="W31" s="4">
        <f t="shared" si="11"/>
        <v>10458.657476665856</v>
      </c>
      <c r="X31" s="4">
        <f t="shared" si="11"/>
        <v>10458.657476665861</v>
      </c>
      <c r="Y31" s="4">
        <f t="shared" si="11"/>
        <v>11503.392295158936</v>
      </c>
      <c r="Z31" s="4">
        <f t="shared" si="11"/>
        <v>10458.657476665881</v>
      </c>
      <c r="AA31" s="4">
        <f t="shared" si="11"/>
        <v>10458.657476665867</v>
      </c>
      <c r="AB31" s="4">
        <f t="shared" si="11"/>
        <v>10458.657476665885</v>
      </c>
      <c r="AC31" s="4">
        <f t="shared" si="11"/>
        <v>10458.657476665876</v>
      </c>
    </row>
    <row r="33" spans="1:5" ht="15.6" x14ac:dyDescent="0.3">
      <c r="A33" s="4" t="s">
        <v>184</v>
      </c>
      <c r="B33" s="5" t="s">
        <v>185</v>
      </c>
      <c r="C33" t="s">
        <v>186</v>
      </c>
      <c r="D33" t="s">
        <v>187</v>
      </c>
      <c r="E33" t="s">
        <v>188</v>
      </c>
    </row>
    <row r="34" spans="1:5" x14ac:dyDescent="0.3">
      <c r="A34" t="s">
        <v>15</v>
      </c>
      <c r="B34">
        <v>67.036307690000001</v>
      </c>
      <c r="C34">
        <v>1101.495379</v>
      </c>
      <c r="D34">
        <f t="shared" ref="D34:D57" si="12">C34-B34</f>
        <v>1034.4590713099999</v>
      </c>
      <c r="E34">
        <f t="shared" ref="E34:E57" si="13">D34/B34*100</f>
        <v>1543.1325306484819</v>
      </c>
    </row>
    <row r="35" spans="1:5" x14ac:dyDescent="0.3">
      <c r="A35" t="s">
        <v>22</v>
      </c>
      <c r="B35">
        <v>13.48844444</v>
      </c>
      <c r="C35">
        <v>137.5105198</v>
      </c>
      <c r="D35">
        <f t="shared" si="12"/>
        <v>124.02207536</v>
      </c>
      <c r="E35">
        <f t="shared" si="13"/>
        <v>919.469075264249</v>
      </c>
    </row>
    <row r="36" spans="1:5" x14ac:dyDescent="0.3">
      <c r="A36" t="s">
        <v>25</v>
      </c>
      <c r="B36">
        <v>86.364971710000006</v>
      </c>
      <c r="C36">
        <v>526.53453999999999</v>
      </c>
      <c r="D36">
        <f t="shared" si="12"/>
        <v>440.16956828999997</v>
      </c>
      <c r="E36">
        <f t="shared" si="13"/>
        <v>509.6621460932335</v>
      </c>
    </row>
    <row r="37" spans="1:5" x14ac:dyDescent="0.3">
      <c r="A37" t="s">
        <v>49</v>
      </c>
      <c r="B37">
        <v>0.56847800000000004</v>
      </c>
      <c r="C37">
        <v>1.893357983</v>
      </c>
      <c r="D37">
        <f t="shared" si="12"/>
        <v>1.324879983</v>
      </c>
      <c r="E37">
        <f t="shared" si="13"/>
        <v>233.05738885233902</v>
      </c>
    </row>
    <row r="38" spans="1:5" x14ac:dyDescent="0.3">
      <c r="A38" t="s">
        <v>189</v>
      </c>
      <c r="B38">
        <v>269.73381819999997</v>
      </c>
      <c r="C38">
        <v>805.51534930000003</v>
      </c>
      <c r="D38">
        <f t="shared" si="12"/>
        <v>535.78153110000005</v>
      </c>
      <c r="E38">
        <f t="shared" si="13"/>
        <v>198.63342856872816</v>
      </c>
    </row>
    <row r="39" spans="1:5" x14ac:dyDescent="0.3">
      <c r="A39" t="s">
        <v>55</v>
      </c>
      <c r="B39">
        <v>0.156</v>
      </c>
      <c r="C39">
        <v>0.36194190900000001</v>
      </c>
      <c r="D39">
        <f t="shared" si="12"/>
        <v>0.20594190900000001</v>
      </c>
      <c r="E39">
        <f t="shared" si="13"/>
        <v>132.01404423076923</v>
      </c>
    </row>
    <row r="40" spans="1:5" x14ac:dyDescent="0.3">
      <c r="A40" t="s">
        <v>190</v>
      </c>
      <c r="B40">
        <v>369.71408700000001</v>
      </c>
      <c r="C40">
        <v>847.74810849999994</v>
      </c>
      <c r="D40">
        <f t="shared" si="12"/>
        <v>478.03402149999994</v>
      </c>
      <c r="E40">
        <f t="shared" si="13"/>
        <v>129.29829787632622</v>
      </c>
    </row>
    <row r="41" spans="1:5" x14ac:dyDescent="0.3">
      <c r="A41" t="s">
        <v>45</v>
      </c>
      <c r="B41">
        <v>4.2999384620000001</v>
      </c>
      <c r="C41">
        <v>8.9811180880000006</v>
      </c>
      <c r="D41">
        <f t="shared" si="12"/>
        <v>4.6811796260000005</v>
      </c>
      <c r="E41">
        <f t="shared" si="13"/>
        <v>108.86620046703356</v>
      </c>
    </row>
    <row r="42" spans="1:5" x14ac:dyDescent="0.3">
      <c r="A42" t="s">
        <v>11</v>
      </c>
      <c r="B42">
        <v>128.2614667</v>
      </c>
      <c r="C42">
        <v>174.45485930000001</v>
      </c>
      <c r="D42">
        <f t="shared" si="12"/>
        <v>46.19339260000001</v>
      </c>
      <c r="E42">
        <f t="shared" si="13"/>
        <v>36.015019778344708</v>
      </c>
    </row>
    <row r="43" spans="1:5" x14ac:dyDescent="0.3">
      <c r="A43" t="s">
        <v>9</v>
      </c>
      <c r="B43">
        <v>4851</v>
      </c>
      <c r="C43">
        <v>6073.2639550000004</v>
      </c>
      <c r="D43">
        <f t="shared" si="12"/>
        <v>1222.2639550000004</v>
      </c>
      <c r="E43">
        <f t="shared" si="13"/>
        <v>25.19612358276645</v>
      </c>
    </row>
    <row r="44" spans="1:5" x14ac:dyDescent="0.3">
      <c r="A44" t="s">
        <v>39</v>
      </c>
      <c r="B44">
        <v>20.572353589999999</v>
      </c>
      <c r="C44">
        <v>23.61095078</v>
      </c>
      <c r="D44">
        <f t="shared" si="12"/>
        <v>3.0385971900000008</v>
      </c>
      <c r="E44">
        <f t="shared" si="13"/>
        <v>14.77029439877521</v>
      </c>
    </row>
    <row r="45" spans="1:5" x14ac:dyDescent="0.3">
      <c r="A45" t="s">
        <v>47</v>
      </c>
      <c r="B45">
        <v>17.31490909</v>
      </c>
      <c r="C45">
        <v>17.588468349999999</v>
      </c>
      <c r="D45">
        <f t="shared" si="12"/>
        <v>0.27355925999999897</v>
      </c>
      <c r="E45">
        <f t="shared" si="13"/>
        <v>1.5799058405567348</v>
      </c>
    </row>
    <row r="46" spans="1:5" x14ac:dyDescent="0.3">
      <c r="A46" t="s">
        <v>51</v>
      </c>
      <c r="B46">
        <v>1.5530999999999999</v>
      </c>
      <c r="C46">
        <v>1.0588992239999999</v>
      </c>
      <c r="D46">
        <f t="shared" si="12"/>
        <v>-0.49420077600000001</v>
      </c>
      <c r="E46">
        <f t="shared" si="13"/>
        <v>-31.820280471315439</v>
      </c>
    </row>
    <row r="47" spans="1:5" x14ac:dyDescent="0.3">
      <c r="A47" t="s">
        <v>191</v>
      </c>
      <c r="B47">
        <v>742.58640000000003</v>
      </c>
      <c r="C47">
        <v>477.54969390000002</v>
      </c>
      <c r="D47">
        <f t="shared" si="12"/>
        <v>-265.0367061</v>
      </c>
      <c r="E47">
        <f t="shared" si="13"/>
        <v>-35.691026135140632</v>
      </c>
    </row>
    <row r="48" spans="1:5" x14ac:dyDescent="0.3">
      <c r="A48" t="s">
        <v>33</v>
      </c>
      <c r="B48">
        <v>49.966358</v>
      </c>
      <c r="C48">
        <v>29.37353551</v>
      </c>
      <c r="D48">
        <f t="shared" si="12"/>
        <v>-20.59282249</v>
      </c>
      <c r="E48">
        <f t="shared" si="13"/>
        <v>-41.213374987226402</v>
      </c>
    </row>
    <row r="49" spans="1:5" x14ac:dyDescent="0.3">
      <c r="A49" t="s">
        <v>53</v>
      </c>
      <c r="B49">
        <v>0.991008</v>
      </c>
      <c r="C49">
        <v>0.57221931500000001</v>
      </c>
      <c r="D49">
        <f t="shared" si="12"/>
        <v>-0.41878868499999999</v>
      </c>
      <c r="E49">
        <f t="shared" si="13"/>
        <v>-42.258860170654529</v>
      </c>
    </row>
    <row r="50" spans="1:5" x14ac:dyDescent="0.3">
      <c r="A50" t="s">
        <v>27</v>
      </c>
      <c r="B50">
        <v>3.8201538460000002</v>
      </c>
      <c r="C50">
        <v>2.1189898110000001</v>
      </c>
      <c r="D50">
        <f t="shared" si="12"/>
        <v>-1.7011640350000001</v>
      </c>
      <c r="E50">
        <f t="shared" si="13"/>
        <v>-44.531296475958733</v>
      </c>
    </row>
    <row r="51" spans="1:5" x14ac:dyDescent="0.3">
      <c r="A51" t="s">
        <v>192</v>
      </c>
      <c r="B51">
        <v>37.182974829999999</v>
      </c>
      <c r="C51">
        <v>20.05878337</v>
      </c>
      <c r="D51">
        <f t="shared" si="12"/>
        <v>-17.124191459999999</v>
      </c>
      <c r="E51">
        <f t="shared" si="13"/>
        <v>-46.053850016819645</v>
      </c>
    </row>
    <row r="52" spans="1:5" x14ac:dyDescent="0.3">
      <c r="A52" t="s">
        <v>41</v>
      </c>
      <c r="B52">
        <v>170.23133329999999</v>
      </c>
      <c r="C52">
        <v>48.28189158</v>
      </c>
      <c r="D52">
        <f t="shared" si="12"/>
        <v>-121.94944171999998</v>
      </c>
      <c r="E52">
        <f t="shared" si="13"/>
        <v>-71.637482569138754</v>
      </c>
    </row>
    <row r="53" spans="1:5" x14ac:dyDescent="0.3">
      <c r="A53" t="s">
        <v>57</v>
      </c>
      <c r="B53">
        <v>2.6837143000000001E-2</v>
      </c>
      <c r="C53">
        <v>6.8692340000000001E-3</v>
      </c>
      <c r="D53">
        <f t="shared" si="12"/>
        <v>-1.9967908999999999E-2</v>
      </c>
      <c r="E53">
        <f t="shared" si="13"/>
        <v>-74.404004181816219</v>
      </c>
    </row>
    <row r="54" spans="1:5" x14ac:dyDescent="0.3">
      <c r="A54" t="s">
        <v>37</v>
      </c>
      <c r="B54">
        <v>133.139567</v>
      </c>
      <c r="C54">
        <v>32.216363489999999</v>
      </c>
      <c r="D54">
        <f t="shared" si="12"/>
        <v>-100.92320351000001</v>
      </c>
      <c r="E54">
        <f t="shared" si="13"/>
        <v>-75.802562516971378</v>
      </c>
    </row>
    <row r="55" spans="1:5" x14ac:dyDescent="0.3">
      <c r="A55" t="s">
        <v>29</v>
      </c>
      <c r="B55">
        <v>279.86111110000002</v>
      </c>
      <c r="C55">
        <v>27.095624140000002</v>
      </c>
      <c r="D55">
        <f t="shared" si="12"/>
        <v>-252.76548696</v>
      </c>
      <c r="E55">
        <f t="shared" si="13"/>
        <v>-90.318188892518833</v>
      </c>
    </row>
    <row r="56" spans="1:5" x14ac:dyDescent="0.3">
      <c r="A56" t="s">
        <v>43</v>
      </c>
      <c r="B56">
        <v>1392.0239999999999</v>
      </c>
      <c r="C56">
        <v>81.906331170000001</v>
      </c>
      <c r="D56">
        <f t="shared" si="12"/>
        <v>-1310.11766883</v>
      </c>
      <c r="E56">
        <f t="shared" si="13"/>
        <v>-94.116025932742545</v>
      </c>
    </row>
    <row r="57" spans="1:5" x14ac:dyDescent="0.3">
      <c r="A57" t="s">
        <v>31</v>
      </c>
      <c r="B57">
        <v>667.81643840000004</v>
      </c>
      <c r="C57">
        <v>19.459728120000001</v>
      </c>
      <c r="D57">
        <f t="shared" si="12"/>
        <v>-648.35671028000002</v>
      </c>
      <c r="E57">
        <f t="shared" si="13"/>
        <v>-97.086066319867342</v>
      </c>
    </row>
  </sheetData>
  <autoFilter ref="A33:E57" xr:uid="{3F666647-4465-4B44-8884-99AC5272C1F6}">
    <sortState xmlns:xlrd2="http://schemas.microsoft.com/office/spreadsheetml/2017/richdata2" ref="A34:E57">
      <sortCondition descending="1" ref="E33:E57"/>
    </sortState>
  </autoFilter>
  <mergeCells count="2">
    <mergeCell ref="C1:N1"/>
    <mergeCell ref="R1:AC1"/>
  </mergeCells>
  <conditionalFormatting sqref="E34:E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B3D3-1CEE-429A-9308-2AD8C91EF982}">
  <dimension ref="A1:S71"/>
  <sheetViews>
    <sheetView zoomScale="60" zoomScaleNormal="60" workbookViewId="0">
      <selection activeCell="D54" sqref="D54"/>
    </sheetView>
  </sheetViews>
  <sheetFormatPr defaultRowHeight="14.4" x14ac:dyDescent="0.3"/>
  <cols>
    <col min="1" max="1" width="60.6640625" customWidth="1"/>
    <col min="2" max="2" width="3.6640625" customWidth="1"/>
    <col min="4" max="4" width="52.6640625" customWidth="1"/>
    <col min="5" max="5" width="26.88671875" customWidth="1"/>
    <col min="6" max="6" width="16.5546875" customWidth="1"/>
    <col min="13" max="13" width="20.5546875" customWidth="1"/>
  </cols>
  <sheetData>
    <row r="1" spans="1:19" x14ac:dyDescent="0.3">
      <c r="A1" t="s">
        <v>0</v>
      </c>
    </row>
    <row r="2" spans="1:19" x14ac:dyDescent="0.3">
      <c r="E2" t="s">
        <v>100</v>
      </c>
      <c r="F2" t="s">
        <v>2</v>
      </c>
      <c r="G2" t="s">
        <v>3</v>
      </c>
    </row>
    <row r="3" spans="1:19" x14ac:dyDescent="0.3">
      <c r="F3" s="13" t="s">
        <v>101</v>
      </c>
    </row>
    <row r="4" spans="1:19" x14ac:dyDescent="0.3">
      <c r="B4" t="s">
        <v>5</v>
      </c>
      <c r="C4" t="s">
        <v>6</v>
      </c>
      <c r="D4" t="s">
        <v>102</v>
      </c>
      <c r="E4" t="s">
        <v>103</v>
      </c>
      <c r="M4" t="s">
        <v>104</v>
      </c>
      <c r="O4" t="s">
        <v>105</v>
      </c>
      <c r="Q4" s="4" t="s">
        <v>106</v>
      </c>
      <c r="R4" s="4" t="s">
        <v>107</v>
      </c>
      <c r="S4" t="s">
        <v>108</v>
      </c>
    </row>
    <row r="5" spans="1:19" ht="15" thickBot="1" x14ac:dyDescent="0.35">
      <c r="C5" t="s">
        <v>8</v>
      </c>
      <c r="E5">
        <v>40.938569545542101</v>
      </c>
      <c r="F5">
        <v>25.6834156750072</v>
      </c>
      <c r="G5">
        <v>32.621506385381501</v>
      </c>
      <c r="Q5" s="4" t="s">
        <v>109</v>
      </c>
      <c r="R5" s="4" t="s">
        <v>110</v>
      </c>
      <c r="S5" s="15" t="s">
        <v>111</v>
      </c>
    </row>
    <row r="6" spans="1:19" x14ac:dyDescent="0.3">
      <c r="A6" t="s">
        <v>9</v>
      </c>
      <c r="B6">
        <v>1</v>
      </c>
      <c r="C6" t="s">
        <v>10</v>
      </c>
      <c r="D6" t="s">
        <v>112</v>
      </c>
      <c r="E6">
        <v>181.24971227851</v>
      </c>
      <c r="F6">
        <v>237.30613564369401</v>
      </c>
      <c r="G6">
        <v>219.52826627175699</v>
      </c>
      <c r="M6" t="s">
        <v>10</v>
      </c>
      <c r="N6">
        <v>120</v>
      </c>
      <c r="O6" t="s">
        <v>10</v>
      </c>
      <c r="P6">
        <v>132</v>
      </c>
      <c r="Q6" s="8">
        <v>16</v>
      </c>
      <c r="R6" s="8">
        <v>588000</v>
      </c>
      <c r="S6" s="4">
        <f>P6/$Q6*$R6/1000</f>
        <v>4851</v>
      </c>
    </row>
    <row r="7" spans="1:19" x14ac:dyDescent="0.3">
      <c r="A7" t="s">
        <v>11</v>
      </c>
      <c r="B7">
        <v>2</v>
      </c>
      <c r="C7" t="s">
        <v>12</v>
      </c>
      <c r="D7" t="s">
        <v>113</v>
      </c>
      <c r="E7">
        <v>1415.17146240852</v>
      </c>
      <c r="F7">
        <v>817.55203875242796</v>
      </c>
      <c r="G7">
        <v>1256.17533499255</v>
      </c>
      <c r="M7" t="s">
        <v>12</v>
      </c>
      <c r="N7">
        <v>1241.24</v>
      </c>
      <c r="O7" t="s">
        <v>12</v>
      </c>
      <c r="P7">
        <v>1539.1376</v>
      </c>
      <c r="Q7" s="9">
        <v>540</v>
      </c>
      <c r="R7" s="9">
        <v>45000</v>
      </c>
      <c r="S7" s="4">
        <f t="shared" ref="S7:S31" si="0">P7/$Q7*$R7/1000</f>
        <v>128.26146666666665</v>
      </c>
    </row>
    <row r="8" spans="1:19" x14ac:dyDescent="0.3">
      <c r="A8" t="s">
        <v>13</v>
      </c>
      <c r="B8">
        <v>3</v>
      </c>
      <c r="C8" t="s">
        <v>14</v>
      </c>
      <c r="D8" t="s">
        <v>114</v>
      </c>
      <c r="E8">
        <v>126.397496726684</v>
      </c>
      <c r="F8">
        <v>120.98341901402701</v>
      </c>
      <c r="G8">
        <v>124.242298557431</v>
      </c>
      <c r="M8" t="s">
        <v>14</v>
      </c>
      <c r="N8">
        <v>166.35</v>
      </c>
      <c r="O8" t="s">
        <v>14</v>
      </c>
      <c r="P8">
        <v>206.274</v>
      </c>
      <c r="Q8" s="9">
        <v>50</v>
      </c>
      <c r="R8" s="9">
        <v>180000</v>
      </c>
      <c r="S8" s="4">
        <f t="shared" si="0"/>
        <v>742.58639999999991</v>
      </c>
    </row>
    <row r="9" spans="1:19" x14ac:dyDescent="0.3">
      <c r="A9" s="3" t="s">
        <v>15</v>
      </c>
      <c r="B9">
        <v>4</v>
      </c>
      <c r="C9" t="s">
        <v>16</v>
      </c>
      <c r="D9" t="s">
        <v>115</v>
      </c>
      <c r="E9">
        <v>396.430692572655</v>
      </c>
      <c r="F9">
        <v>145.386247198592</v>
      </c>
      <c r="G9">
        <v>370.15570277924797</v>
      </c>
      <c r="M9" t="s">
        <v>16</v>
      </c>
      <c r="N9">
        <v>50.2</v>
      </c>
      <c r="O9" t="s">
        <v>16</v>
      </c>
      <c r="P9">
        <v>62.247999999999998</v>
      </c>
      <c r="Q9" s="10">
        <v>65</v>
      </c>
      <c r="R9" s="10">
        <v>70000</v>
      </c>
      <c r="S9" s="4">
        <f t="shared" si="0"/>
        <v>67.036307692307687</v>
      </c>
    </row>
    <row r="10" spans="1:19" x14ac:dyDescent="0.3">
      <c r="A10" s="3" t="s">
        <v>17</v>
      </c>
      <c r="B10">
        <v>5</v>
      </c>
      <c r="C10" t="s">
        <v>18</v>
      </c>
      <c r="D10" t="s">
        <v>116</v>
      </c>
      <c r="E10">
        <v>52.342673557951599</v>
      </c>
      <c r="F10">
        <v>35.298639008956002</v>
      </c>
      <c r="G10">
        <v>52.163853716233803</v>
      </c>
      <c r="M10" t="s">
        <v>18</v>
      </c>
      <c r="N10">
        <v>29.91</v>
      </c>
      <c r="O10" t="s">
        <v>18</v>
      </c>
      <c r="P10">
        <v>37.0884</v>
      </c>
      <c r="Q10" s="10">
        <v>22</v>
      </c>
      <c r="R10" s="10">
        <v>160000</v>
      </c>
      <c r="S10" s="4">
        <f t="shared" si="0"/>
        <v>269.73381818181815</v>
      </c>
    </row>
    <row r="11" spans="1:19" x14ac:dyDescent="0.3">
      <c r="A11" s="3" t="s">
        <v>19</v>
      </c>
      <c r="B11">
        <v>6</v>
      </c>
      <c r="C11" t="s">
        <v>20</v>
      </c>
      <c r="D11" t="s">
        <v>117</v>
      </c>
      <c r="E11">
        <v>189.91503827973901</v>
      </c>
      <c r="F11">
        <v>98.667377737360994</v>
      </c>
      <c r="G11">
        <v>173.058468387592</v>
      </c>
      <c r="M11" t="s">
        <v>20</v>
      </c>
      <c r="N11">
        <v>128.58000000000001</v>
      </c>
      <c r="O11" t="s">
        <v>20</v>
      </c>
      <c r="P11">
        <v>159.4392</v>
      </c>
      <c r="Q11" s="10">
        <v>69</v>
      </c>
      <c r="R11" s="10">
        <v>160000</v>
      </c>
      <c r="S11" s="4">
        <f t="shared" si="0"/>
        <v>369.71408695652173</v>
      </c>
    </row>
    <row r="12" spans="1:19" x14ac:dyDescent="0.3">
      <c r="A12" s="3" t="s">
        <v>15</v>
      </c>
      <c r="B12">
        <v>7</v>
      </c>
      <c r="C12" t="s">
        <v>21</v>
      </c>
      <c r="D12" t="s">
        <v>118</v>
      </c>
      <c r="E12">
        <v>0</v>
      </c>
      <c r="F12">
        <v>0</v>
      </c>
      <c r="G12">
        <v>0</v>
      </c>
      <c r="M12" t="s">
        <v>21</v>
      </c>
      <c r="N12">
        <v>50.2</v>
      </c>
      <c r="O12" t="s">
        <v>21</v>
      </c>
      <c r="P12">
        <v>62.247999999999998</v>
      </c>
      <c r="Q12" s="10">
        <v>65</v>
      </c>
      <c r="R12" s="10">
        <v>70000</v>
      </c>
      <c r="S12" s="4">
        <f t="shared" si="0"/>
        <v>67.036307692307687</v>
      </c>
    </row>
    <row r="13" spans="1:19" x14ac:dyDescent="0.3">
      <c r="A13" s="3" t="s">
        <v>22</v>
      </c>
      <c r="B13">
        <v>8</v>
      </c>
      <c r="C13" t="s">
        <v>23</v>
      </c>
      <c r="D13" t="s">
        <v>119</v>
      </c>
      <c r="E13">
        <v>86.508422034777695</v>
      </c>
      <c r="F13">
        <v>59.274134538466399</v>
      </c>
      <c r="G13">
        <v>83.998703762606993</v>
      </c>
      <c r="M13" t="s">
        <v>23</v>
      </c>
      <c r="N13">
        <v>13.35</v>
      </c>
      <c r="O13" t="s">
        <v>23</v>
      </c>
      <c r="P13">
        <v>16.553999999999998</v>
      </c>
      <c r="Q13" s="10">
        <v>81</v>
      </c>
      <c r="R13" s="10">
        <v>66000</v>
      </c>
      <c r="S13" s="4">
        <f t="shared" si="0"/>
        <v>13.488444444444442</v>
      </c>
    </row>
    <row r="14" spans="1:19" x14ac:dyDescent="0.3">
      <c r="A14" s="3" t="s">
        <v>19</v>
      </c>
      <c r="B14">
        <v>9</v>
      </c>
      <c r="C14" t="s">
        <v>24</v>
      </c>
      <c r="D14" t="s">
        <v>120</v>
      </c>
      <c r="E14">
        <v>0</v>
      </c>
      <c r="F14">
        <v>0</v>
      </c>
      <c r="G14">
        <v>0</v>
      </c>
      <c r="M14" t="s">
        <v>24</v>
      </c>
      <c r="N14">
        <v>128.57</v>
      </c>
      <c r="O14" t="s">
        <v>24</v>
      </c>
      <c r="P14">
        <v>159.42679999999999</v>
      </c>
      <c r="Q14" s="10">
        <v>69</v>
      </c>
      <c r="R14" s="10">
        <v>160000</v>
      </c>
      <c r="S14" s="4">
        <f t="shared" si="0"/>
        <v>369.68533333333329</v>
      </c>
    </row>
    <row r="15" spans="1:19" x14ac:dyDescent="0.3">
      <c r="A15" s="3" t="s">
        <v>25</v>
      </c>
      <c r="B15">
        <v>10</v>
      </c>
      <c r="C15" t="s">
        <v>26</v>
      </c>
      <c r="D15" t="s">
        <v>121</v>
      </c>
      <c r="E15">
        <v>1760.6370831921499</v>
      </c>
      <c r="F15">
        <v>995.99807290624403</v>
      </c>
      <c r="G15">
        <v>1706.2616151694001</v>
      </c>
      <c r="M15" t="s">
        <v>26</v>
      </c>
      <c r="N15">
        <v>446.19</v>
      </c>
      <c r="O15" t="s">
        <v>26</v>
      </c>
      <c r="P15">
        <v>553.27560000000005</v>
      </c>
      <c r="Q15" s="10">
        <v>615</v>
      </c>
      <c r="R15" s="10">
        <v>96000</v>
      </c>
      <c r="S15" s="4">
        <f t="shared" si="0"/>
        <v>86.364971707317096</v>
      </c>
    </row>
    <row r="16" spans="1:19" x14ac:dyDescent="0.3">
      <c r="A16" s="3" t="s">
        <v>27</v>
      </c>
      <c r="B16">
        <v>11</v>
      </c>
      <c r="C16" t="s">
        <v>28</v>
      </c>
      <c r="D16" t="s">
        <v>122</v>
      </c>
      <c r="E16">
        <v>5.7551681292316301</v>
      </c>
      <c r="F16">
        <v>4.7970311260326701</v>
      </c>
      <c r="G16">
        <v>5.9377733947037701</v>
      </c>
      <c r="M16" t="s">
        <v>28</v>
      </c>
      <c r="N16">
        <v>8.01</v>
      </c>
      <c r="O16" t="s">
        <v>28</v>
      </c>
      <c r="P16">
        <v>9.9323999999999995</v>
      </c>
      <c r="Q16" s="10">
        <v>546</v>
      </c>
      <c r="R16" s="10">
        <v>210000</v>
      </c>
      <c r="S16" s="4">
        <f t="shared" si="0"/>
        <v>3.8201538461538456</v>
      </c>
    </row>
    <row r="17" spans="1:19" x14ac:dyDescent="0.3">
      <c r="A17" s="3" t="s">
        <v>29</v>
      </c>
      <c r="B17">
        <v>12</v>
      </c>
      <c r="C17" t="s">
        <v>30</v>
      </c>
      <c r="D17" t="s">
        <v>123</v>
      </c>
      <c r="E17">
        <v>9.7081204575755695</v>
      </c>
      <c r="F17">
        <v>12.290315248647699</v>
      </c>
      <c r="G17">
        <v>7.26823277779192</v>
      </c>
      <c r="M17" t="s">
        <v>30</v>
      </c>
      <c r="N17">
        <v>150</v>
      </c>
      <c r="O17" t="s">
        <v>30</v>
      </c>
      <c r="P17">
        <v>186</v>
      </c>
      <c r="Q17" s="10">
        <v>216</v>
      </c>
      <c r="R17" s="10">
        <v>325000</v>
      </c>
      <c r="S17" s="4">
        <f t="shared" si="0"/>
        <v>279.86111111111114</v>
      </c>
    </row>
    <row r="18" spans="1:19" x14ac:dyDescent="0.3">
      <c r="A18" s="12" t="s">
        <v>31</v>
      </c>
      <c r="B18">
        <v>13</v>
      </c>
      <c r="C18" s="13" t="s">
        <v>32</v>
      </c>
      <c r="D18" s="13" t="s">
        <v>124</v>
      </c>
      <c r="E18">
        <v>44.392031254148399</v>
      </c>
      <c r="F18">
        <v>38.748337489097203</v>
      </c>
      <c r="G18">
        <v>45.530859991207201</v>
      </c>
      <c r="M18" t="s">
        <v>32</v>
      </c>
      <c r="N18">
        <v>1572.6</v>
      </c>
      <c r="O18" t="s">
        <v>32</v>
      </c>
      <c r="P18">
        <v>1950.0239999999999</v>
      </c>
      <c r="Q18" s="10">
        <v>292</v>
      </c>
      <c r="R18" s="10">
        <v>100000</v>
      </c>
      <c r="S18" s="4">
        <f t="shared" si="0"/>
        <v>667.81643835616433</v>
      </c>
    </row>
    <row r="19" spans="1:19" x14ac:dyDescent="0.3">
      <c r="A19" s="12" t="s">
        <v>33</v>
      </c>
      <c r="B19">
        <v>14</v>
      </c>
      <c r="C19" s="13" t="s">
        <v>34</v>
      </c>
      <c r="D19" s="13" t="s">
        <v>125</v>
      </c>
      <c r="E19">
        <v>91.736215643735306</v>
      </c>
      <c r="F19">
        <v>66.9666973711807</v>
      </c>
      <c r="G19">
        <v>103.554198590252</v>
      </c>
      <c r="M19" t="s">
        <v>34</v>
      </c>
      <c r="N19">
        <v>171.47</v>
      </c>
      <c r="O19" t="s">
        <v>34</v>
      </c>
      <c r="P19">
        <v>212.62280000000001</v>
      </c>
      <c r="Q19" s="10">
        <v>200</v>
      </c>
      <c r="R19" s="10">
        <v>47000</v>
      </c>
      <c r="S19" s="4">
        <f t="shared" si="0"/>
        <v>49.966358000000007</v>
      </c>
    </row>
    <row r="20" spans="1:19" x14ac:dyDescent="0.3">
      <c r="A20" s="12" t="s">
        <v>35</v>
      </c>
      <c r="B20">
        <v>15</v>
      </c>
      <c r="C20" s="13" t="s">
        <v>36</v>
      </c>
      <c r="D20" s="13" t="s">
        <v>126</v>
      </c>
      <c r="E20">
        <v>13.9296100517911</v>
      </c>
      <c r="F20">
        <v>22.3246387142697</v>
      </c>
      <c r="G20">
        <v>18.835225991594299</v>
      </c>
      <c r="M20" t="s">
        <v>36</v>
      </c>
      <c r="N20">
        <v>43.68</v>
      </c>
      <c r="O20" t="s">
        <v>36</v>
      </c>
      <c r="P20">
        <v>54.163200000000003</v>
      </c>
      <c r="Q20" s="10">
        <v>437</v>
      </c>
      <c r="R20" s="10">
        <v>300000</v>
      </c>
      <c r="S20" s="4">
        <f t="shared" si="0"/>
        <v>37.182974828375286</v>
      </c>
    </row>
    <row r="21" spans="1:19" x14ac:dyDescent="0.3">
      <c r="A21" s="12" t="s">
        <v>37</v>
      </c>
      <c r="B21">
        <v>16</v>
      </c>
      <c r="C21" s="13" t="s">
        <v>38</v>
      </c>
      <c r="D21" s="13" t="s">
        <v>127</v>
      </c>
      <c r="E21">
        <v>19.113140078807</v>
      </c>
      <c r="F21">
        <v>29.298768371884599</v>
      </c>
      <c r="G21">
        <v>25.369662699015599</v>
      </c>
      <c r="M21" t="s">
        <v>38</v>
      </c>
      <c r="N21">
        <v>99.19</v>
      </c>
      <c r="O21" t="s">
        <v>38</v>
      </c>
      <c r="P21">
        <v>122.9956</v>
      </c>
      <c r="Q21" s="10">
        <v>97</v>
      </c>
      <c r="R21" s="10">
        <v>105000</v>
      </c>
      <c r="S21" s="4">
        <f t="shared" si="0"/>
        <v>133.13956701030929</v>
      </c>
    </row>
    <row r="22" spans="1:19" x14ac:dyDescent="0.3">
      <c r="A22" s="12" t="s">
        <v>39</v>
      </c>
      <c r="B22">
        <v>17</v>
      </c>
      <c r="C22" s="13" t="s">
        <v>40</v>
      </c>
      <c r="D22" s="13" t="s">
        <v>128</v>
      </c>
      <c r="E22">
        <v>210.40102836323101</v>
      </c>
      <c r="F22">
        <v>310.60783446225599</v>
      </c>
      <c r="G22">
        <v>159.44065671158</v>
      </c>
      <c r="M22" t="s">
        <v>40</v>
      </c>
      <c r="N22">
        <v>300.29000000000002</v>
      </c>
      <c r="O22" t="s">
        <v>40</v>
      </c>
      <c r="P22">
        <v>372.3596</v>
      </c>
      <c r="Q22" s="10">
        <v>1629</v>
      </c>
      <c r="R22" s="10">
        <v>90000</v>
      </c>
      <c r="S22" s="4">
        <f t="shared" si="0"/>
        <v>20.572353591160219</v>
      </c>
    </row>
    <row r="23" spans="1:19" x14ac:dyDescent="0.3">
      <c r="A23" s="12" t="s">
        <v>41</v>
      </c>
      <c r="B23">
        <v>18</v>
      </c>
      <c r="C23" s="13" t="s">
        <v>42</v>
      </c>
      <c r="D23" s="13" t="s">
        <v>129</v>
      </c>
      <c r="E23">
        <v>17.499923360511399</v>
      </c>
      <c r="F23">
        <v>28.170015749273201</v>
      </c>
      <c r="G23">
        <v>24.319476835302801</v>
      </c>
      <c r="M23" t="s">
        <v>42</v>
      </c>
      <c r="N23">
        <v>82.37</v>
      </c>
      <c r="O23" t="s">
        <v>42</v>
      </c>
      <c r="P23">
        <v>102.1388</v>
      </c>
      <c r="Q23" s="10">
        <v>54</v>
      </c>
      <c r="R23" s="10">
        <v>90000</v>
      </c>
      <c r="S23" s="4">
        <f t="shared" si="0"/>
        <v>170.23133333333334</v>
      </c>
    </row>
    <row r="24" spans="1:19" x14ac:dyDescent="0.3">
      <c r="A24" s="12" t="s">
        <v>43</v>
      </c>
      <c r="B24">
        <v>19</v>
      </c>
      <c r="C24" s="13" t="s">
        <v>44</v>
      </c>
      <c r="D24" s="13" t="s">
        <v>130</v>
      </c>
      <c r="E24">
        <v>8.0047989011681793</v>
      </c>
      <c r="F24">
        <v>13.544575947016799</v>
      </c>
      <c r="G24">
        <v>11.304992585697001</v>
      </c>
      <c r="M24" t="s">
        <v>44</v>
      </c>
      <c r="N24">
        <v>74.84</v>
      </c>
      <c r="O24" t="s">
        <v>44</v>
      </c>
      <c r="P24">
        <v>92.801599999999993</v>
      </c>
      <c r="Q24" s="10">
        <v>18</v>
      </c>
      <c r="R24" s="10">
        <v>270000</v>
      </c>
      <c r="S24" s="4">
        <f t="shared" si="0"/>
        <v>1392.0239999999999</v>
      </c>
    </row>
    <row r="25" spans="1:19" x14ac:dyDescent="0.3">
      <c r="A25" s="3" t="s">
        <v>45</v>
      </c>
      <c r="B25">
        <v>20</v>
      </c>
      <c r="C25" t="s">
        <v>46</v>
      </c>
      <c r="D25" t="s">
        <v>131</v>
      </c>
      <c r="E25">
        <v>7.3341554455018096</v>
      </c>
      <c r="F25">
        <v>9.5535861343499704</v>
      </c>
      <c r="G25">
        <v>7.8624181221859697</v>
      </c>
      <c r="M25" t="s">
        <v>46</v>
      </c>
      <c r="N25">
        <v>3.22</v>
      </c>
      <c r="O25" t="s">
        <v>46</v>
      </c>
      <c r="P25">
        <v>3.9927999999999999</v>
      </c>
      <c r="Q25" s="10">
        <v>65</v>
      </c>
      <c r="R25" s="10">
        <v>70000</v>
      </c>
      <c r="S25" s="4">
        <f t="shared" si="0"/>
        <v>4.2999384615384617</v>
      </c>
    </row>
    <row r="26" spans="1:19" x14ac:dyDescent="0.3">
      <c r="A26" s="3" t="s">
        <v>47</v>
      </c>
      <c r="B26">
        <v>21</v>
      </c>
      <c r="C26" t="s">
        <v>48</v>
      </c>
      <c r="D26" t="s">
        <v>132</v>
      </c>
      <c r="E26">
        <v>3.9323984657853202</v>
      </c>
      <c r="F26">
        <v>4.2358056732808604</v>
      </c>
      <c r="G26">
        <v>2.7871513019625098</v>
      </c>
      <c r="M26" t="s">
        <v>48</v>
      </c>
      <c r="N26">
        <v>1.92</v>
      </c>
      <c r="O26" t="s">
        <v>48</v>
      </c>
      <c r="P26">
        <v>2.3807999999999998</v>
      </c>
      <c r="Q26" s="10">
        <v>22</v>
      </c>
      <c r="R26" s="10">
        <v>160000</v>
      </c>
      <c r="S26" s="4">
        <f t="shared" si="0"/>
        <v>17.314909090909087</v>
      </c>
    </row>
    <row r="27" spans="1:19" x14ac:dyDescent="0.3">
      <c r="A27" s="3" t="s">
        <v>49</v>
      </c>
      <c r="B27">
        <v>22</v>
      </c>
      <c r="C27" t="s">
        <v>50</v>
      </c>
      <c r="D27" t="s">
        <v>133</v>
      </c>
      <c r="E27">
        <v>15.7300360071347</v>
      </c>
      <c r="F27">
        <v>15.8375559407402</v>
      </c>
      <c r="G27">
        <v>18.6688052768116</v>
      </c>
      <c r="M27" t="s">
        <v>50</v>
      </c>
      <c r="N27">
        <v>3.46</v>
      </c>
      <c r="O27" t="s">
        <v>50</v>
      </c>
      <c r="P27">
        <v>4.2904</v>
      </c>
      <c r="Q27" s="10">
        <v>400</v>
      </c>
      <c r="R27" s="10">
        <v>53000</v>
      </c>
      <c r="S27" s="4">
        <f t="shared" si="0"/>
        <v>0.56847799999999993</v>
      </c>
    </row>
    <row r="28" spans="1:19" x14ac:dyDescent="0.3">
      <c r="A28" s="3" t="s">
        <v>51</v>
      </c>
      <c r="B28">
        <v>23</v>
      </c>
      <c r="C28" t="s">
        <v>52</v>
      </c>
      <c r="D28" t="s">
        <v>134</v>
      </c>
      <c r="E28">
        <v>1.01137230805461</v>
      </c>
      <c r="F28">
        <v>0.88097133588625498</v>
      </c>
      <c r="G28">
        <v>1.0778078338088</v>
      </c>
      <c r="M28" t="s">
        <v>52</v>
      </c>
      <c r="N28">
        <v>1.67</v>
      </c>
      <c r="O28" t="s">
        <v>52</v>
      </c>
      <c r="P28">
        <v>2.0708000000000002</v>
      </c>
      <c r="Q28" s="10">
        <v>640</v>
      </c>
      <c r="R28" s="10">
        <v>480000</v>
      </c>
      <c r="S28" s="4">
        <f t="shared" si="0"/>
        <v>1.5531000000000001</v>
      </c>
    </row>
    <row r="29" spans="1:19" x14ac:dyDescent="0.3">
      <c r="A29" s="3" t="s">
        <v>53</v>
      </c>
      <c r="B29">
        <v>24</v>
      </c>
      <c r="C29" t="s">
        <v>54</v>
      </c>
      <c r="D29" t="s">
        <v>135</v>
      </c>
      <c r="E29">
        <v>12.482917946276</v>
      </c>
      <c r="F29">
        <v>10.6841491853147</v>
      </c>
      <c r="G29">
        <v>9.3861212212486897</v>
      </c>
      <c r="M29" t="s">
        <v>54</v>
      </c>
      <c r="N29">
        <v>16.649999999999999</v>
      </c>
      <c r="O29" t="s">
        <v>54</v>
      </c>
      <c r="P29">
        <v>20.646000000000001</v>
      </c>
      <c r="Q29" s="10">
        <v>2500</v>
      </c>
      <c r="R29" s="10">
        <v>120000</v>
      </c>
      <c r="S29" s="4">
        <f t="shared" si="0"/>
        <v>0.99100800000000011</v>
      </c>
    </row>
    <row r="30" spans="1:19" x14ac:dyDescent="0.3">
      <c r="A30" s="3" t="s">
        <v>55</v>
      </c>
      <c r="B30">
        <v>25</v>
      </c>
      <c r="C30" t="s">
        <v>56</v>
      </c>
      <c r="D30" t="s">
        <v>136</v>
      </c>
      <c r="E30">
        <v>1.58465480558952</v>
      </c>
      <c r="F30">
        <v>1.7474655193983599</v>
      </c>
      <c r="G30">
        <v>1.44181404642725</v>
      </c>
      <c r="M30" t="s">
        <v>56</v>
      </c>
      <c r="N30">
        <v>0.5</v>
      </c>
      <c r="O30" t="s">
        <v>56</v>
      </c>
      <c r="P30">
        <v>0.62</v>
      </c>
      <c r="Q30" s="10">
        <v>1550</v>
      </c>
      <c r="R30" s="10">
        <v>390000</v>
      </c>
      <c r="S30" s="4">
        <f t="shared" si="0"/>
        <v>0.156</v>
      </c>
    </row>
    <row r="31" spans="1:19" x14ac:dyDescent="0.3">
      <c r="A31" s="3" t="s">
        <v>57</v>
      </c>
      <c r="B31">
        <v>26</v>
      </c>
      <c r="C31" t="s">
        <v>58</v>
      </c>
      <c r="D31" t="s">
        <v>137</v>
      </c>
      <c r="E31">
        <v>0.51649506107583099</v>
      </c>
      <c r="F31">
        <v>0.335851100521321</v>
      </c>
      <c r="G31">
        <v>0.57634335785086999</v>
      </c>
      <c r="M31" t="s">
        <v>58</v>
      </c>
      <c r="N31">
        <v>3.03</v>
      </c>
      <c r="O31" t="s">
        <v>58</v>
      </c>
      <c r="P31">
        <v>3.7572000000000001</v>
      </c>
      <c r="Q31" s="10">
        <v>9240</v>
      </c>
      <c r="R31" s="11">
        <v>66000</v>
      </c>
      <c r="S31" s="4">
        <f t="shared" si="0"/>
        <v>2.6837142857142858E-2</v>
      </c>
    </row>
    <row r="32" spans="1:19" x14ac:dyDescent="0.3">
      <c r="C32" t="s">
        <v>59</v>
      </c>
      <c r="D32" t="s">
        <v>138</v>
      </c>
      <c r="E32">
        <v>180</v>
      </c>
      <c r="F32" t="s">
        <v>60</v>
      </c>
    </row>
    <row r="33" spans="3:6" x14ac:dyDescent="0.3">
      <c r="C33" t="s">
        <v>61</v>
      </c>
      <c r="D33" t="s">
        <v>139</v>
      </c>
      <c r="E33">
        <v>1000000</v>
      </c>
      <c r="F33" t="s">
        <v>60</v>
      </c>
    </row>
    <row r="34" spans="3:6" x14ac:dyDescent="0.3">
      <c r="C34" t="s">
        <v>62</v>
      </c>
      <c r="D34" t="s">
        <v>140</v>
      </c>
      <c r="E34">
        <v>500</v>
      </c>
      <c r="F34" t="s">
        <v>60</v>
      </c>
    </row>
    <row r="35" spans="3:6" x14ac:dyDescent="0.3">
      <c r="C35" t="s">
        <v>63</v>
      </c>
      <c r="D35" t="s">
        <v>141</v>
      </c>
      <c r="E35">
        <v>50000000</v>
      </c>
      <c r="F35" t="s">
        <v>60</v>
      </c>
    </row>
    <row r="36" spans="3:6" x14ac:dyDescent="0.3">
      <c r="C36" t="s">
        <v>64</v>
      </c>
      <c r="D36" t="s">
        <v>142</v>
      </c>
      <c r="E36">
        <v>50000000</v>
      </c>
      <c r="F36" t="s">
        <v>60</v>
      </c>
    </row>
    <row r="37" spans="3:6" x14ac:dyDescent="0.3">
      <c r="C37" t="s">
        <v>65</v>
      </c>
      <c r="D37" t="s">
        <v>143</v>
      </c>
      <c r="E37">
        <v>50000000</v>
      </c>
      <c r="F37" t="s">
        <v>60</v>
      </c>
    </row>
    <row r="38" spans="3:6" x14ac:dyDescent="0.3">
      <c r="C38" t="s">
        <v>66</v>
      </c>
      <c r="D38" t="s">
        <v>144</v>
      </c>
      <c r="E38">
        <v>50000000</v>
      </c>
      <c r="F38" t="s">
        <v>60</v>
      </c>
    </row>
    <row r="39" spans="3:6" x14ac:dyDescent="0.3">
      <c r="C39" t="s">
        <v>67</v>
      </c>
      <c r="D39" t="s">
        <v>145</v>
      </c>
      <c r="E39">
        <v>10000</v>
      </c>
      <c r="F39" t="s">
        <v>60</v>
      </c>
    </row>
    <row r="40" spans="3:6" x14ac:dyDescent="0.3">
      <c r="C40" t="s">
        <v>68</v>
      </c>
      <c r="D40" t="s">
        <v>146</v>
      </c>
      <c r="E40">
        <v>1000</v>
      </c>
      <c r="F40" t="s">
        <v>60</v>
      </c>
    </row>
    <row r="41" spans="3:6" x14ac:dyDescent="0.3">
      <c r="C41" t="s">
        <v>69</v>
      </c>
      <c r="D41" t="s">
        <v>147</v>
      </c>
      <c r="E41">
        <v>8300000</v>
      </c>
      <c r="F41" t="s">
        <v>60</v>
      </c>
    </row>
    <row r="42" spans="3:6" x14ac:dyDescent="0.3">
      <c r="C42" t="s">
        <v>70</v>
      </c>
      <c r="D42" t="s">
        <v>148</v>
      </c>
      <c r="E42">
        <v>800000000</v>
      </c>
      <c r="F42" t="s">
        <v>60</v>
      </c>
    </row>
    <row r="43" spans="3:6" x14ac:dyDescent="0.3">
      <c r="C43" t="s">
        <v>71</v>
      </c>
      <c r="D43" t="s">
        <v>149</v>
      </c>
      <c r="E43">
        <v>6</v>
      </c>
      <c r="F43" t="s">
        <v>60</v>
      </c>
    </row>
    <row r="44" spans="3:6" x14ac:dyDescent="0.3">
      <c r="C44" t="s">
        <v>72</v>
      </c>
      <c r="D44" t="s">
        <v>150</v>
      </c>
      <c r="E44">
        <v>10000000000</v>
      </c>
      <c r="F44" t="s">
        <v>60</v>
      </c>
    </row>
    <row r="45" spans="3:6" x14ac:dyDescent="0.3">
      <c r="C45" t="s">
        <v>73</v>
      </c>
      <c r="D45" t="s">
        <v>151</v>
      </c>
      <c r="E45">
        <v>10000000000</v>
      </c>
      <c r="F45" t="s">
        <v>60</v>
      </c>
    </row>
    <row r="46" spans="3:6" x14ac:dyDescent="0.3">
      <c r="C46" t="s">
        <v>74</v>
      </c>
      <c r="D46" t="s">
        <v>152</v>
      </c>
      <c r="E46">
        <v>6300000</v>
      </c>
      <c r="F46" t="s">
        <v>60</v>
      </c>
    </row>
    <row r="47" spans="3:6" x14ac:dyDescent="0.3">
      <c r="C47" t="s">
        <v>75</v>
      </c>
      <c r="D47" t="s">
        <v>153</v>
      </c>
      <c r="E47">
        <v>200000000</v>
      </c>
      <c r="F47" t="s">
        <v>60</v>
      </c>
    </row>
    <row r="48" spans="3:6" x14ac:dyDescent="0.3">
      <c r="C48" t="s">
        <v>76</v>
      </c>
      <c r="D48" t="s">
        <v>154</v>
      </c>
      <c r="E48">
        <v>10000000000</v>
      </c>
      <c r="F48" t="s">
        <v>60</v>
      </c>
    </row>
    <row r="49" spans="3:10" x14ac:dyDescent="0.3">
      <c r="C49" t="s">
        <v>77</v>
      </c>
      <c r="D49" t="s">
        <v>155</v>
      </c>
      <c r="E49">
        <v>100000</v>
      </c>
      <c r="F49" t="s">
        <v>60</v>
      </c>
    </row>
    <row r="50" spans="3:10" x14ac:dyDescent="0.3">
      <c r="C50" t="s">
        <v>78</v>
      </c>
      <c r="D50" t="s">
        <v>156</v>
      </c>
      <c r="E50">
        <v>27.8</v>
      </c>
      <c r="F50" t="s">
        <v>60</v>
      </c>
    </row>
    <row r="51" spans="3:10" x14ac:dyDescent="0.3">
      <c r="C51" t="s">
        <v>79</v>
      </c>
      <c r="D51" t="s">
        <v>157</v>
      </c>
      <c r="E51">
        <v>200000000</v>
      </c>
      <c r="F51" t="s">
        <v>60</v>
      </c>
    </row>
    <row r="52" spans="3:10" x14ac:dyDescent="0.3">
      <c r="C52" t="s">
        <v>80</v>
      </c>
      <c r="D52" t="s">
        <v>158</v>
      </c>
      <c r="E52">
        <v>1260000</v>
      </c>
      <c r="F52" t="s">
        <v>60</v>
      </c>
    </row>
    <row r="53" spans="3:10" x14ac:dyDescent="0.3">
      <c r="C53" t="s">
        <v>81</v>
      </c>
      <c r="D53" t="s">
        <v>150</v>
      </c>
      <c r="E53">
        <v>10000000000</v>
      </c>
      <c r="F53" t="s">
        <v>60</v>
      </c>
    </row>
    <row r="54" spans="3:10" x14ac:dyDescent="0.3">
      <c r="C54" t="s">
        <v>82</v>
      </c>
      <c r="D54" t="s">
        <v>151</v>
      </c>
      <c r="E54">
        <v>10000000000</v>
      </c>
      <c r="F54" t="s">
        <v>60</v>
      </c>
      <c r="J54" s="2"/>
    </row>
    <row r="55" spans="3:10" x14ac:dyDescent="0.3">
      <c r="C55" t="s">
        <v>83</v>
      </c>
      <c r="D55" t="s">
        <v>159</v>
      </c>
      <c r="E55">
        <v>200000000</v>
      </c>
      <c r="F55" t="s">
        <v>60</v>
      </c>
    </row>
    <row r="56" spans="3:10" x14ac:dyDescent="0.3">
      <c r="C56" t="s">
        <v>84</v>
      </c>
      <c r="D56" t="s">
        <v>160</v>
      </c>
      <c r="E56">
        <v>1260000</v>
      </c>
      <c r="F56" t="s">
        <v>60</v>
      </c>
    </row>
    <row r="57" spans="3:10" x14ac:dyDescent="0.3">
      <c r="C57" t="s">
        <v>85</v>
      </c>
      <c r="D57" t="s">
        <v>161</v>
      </c>
      <c r="E57" s="2">
        <v>250000000000</v>
      </c>
      <c r="F57" t="s">
        <v>60</v>
      </c>
    </row>
    <row r="58" spans="3:10" x14ac:dyDescent="0.3">
      <c r="C58" t="s">
        <v>86</v>
      </c>
      <c r="D58" t="s">
        <v>162</v>
      </c>
      <c r="E58">
        <v>300000000</v>
      </c>
      <c r="F58" t="s">
        <v>60</v>
      </c>
    </row>
    <row r="59" spans="3:10" x14ac:dyDescent="0.3">
      <c r="C59" t="s">
        <v>87</v>
      </c>
      <c r="D59" t="s">
        <v>163</v>
      </c>
      <c r="E59">
        <v>5000000</v>
      </c>
      <c r="F59" t="s">
        <v>60</v>
      </c>
    </row>
    <row r="60" spans="3:10" x14ac:dyDescent="0.3">
      <c r="C60" t="s">
        <v>88</v>
      </c>
      <c r="D60" t="s">
        <v>164</v>
      </c>
      <c r="E60">
        <v>30000</v>
      </c>
      <c r="F60" t="s">
        <v>60</v>
      </c>
    </row>
    <row r="61" spans="3:10" x14ac:dyDescent="0.3">
      <c r="C61" t="s">
        <v>89</v>
      </c>
      <c r="D61" t="s">
        <v>165</v>
      </c>
      <c r="E61">
        <v>10000</v>
      </c>
      <c r="F61" t="s">
        <v>60</v>
      </c>
    </row>
    <row r="62" spans="3:10" x14ac:dyDescent="0.3">
      <c r="C62" t="s">
        <v>90</v>
      </c>
      <c r="D62" t="s">
        <v>166</v>
      </c>
      <c r="E62">
        <v>3000</v>
      </c>
      <c r="F62" t="s">
        <v>60</v>
      </c>
    </row>
    <row r="63" spans="3:10" x14ac:dyDescent="0.3">
      <c r="C63" t="s">
        <v>91</v>
      </c>
      <c r="D63" t="s">
        <v>167</v>
      </c>
      <c r="E63">
        <v>500</v>
      </c>
      <c r="F63" t="s">
        <v>60</v>
      </c>
    </row>
    <row r="64" spans="3:10" x14ac:dyDescent="0.3">
      <c r="C64" t="s">
        <v>92</v>
      </c>
      <c r="D64" t="s">
        <v>168</v>
      </c>
      <c r="E64">
        <v>2000000000</v>
      </c>
      <c r="F64" t="s">
        <v>60</v>
      </c>
    </row>
    <row r="65" spans="3:6" x14ac:dyDescent="0.3">
      <c r="C65" t="s">
        <v>93</v>
      </c>
      <c r="D65" t="s">
        <v>169</v>
      </c>
      <c r="E65">
        <v>2500</v>
      </c>
      <c r="F65" t="s">
        <v>60</v>
      </c>
    </row>
    <row r="66" spans="3:6" x14ac:dyDescent="0.3">
      <c r="C66" t="s">
        <v>94</v>
      </c>
      <c r="D66" t="s">
        <v>170</v>
      </c>
      <c r="E66">
        <v>200</v>
      </c>
      <c r="F66" t="s">
        <v>60</v>
      </c>
    </row>
    <row r="67" spans="3:6" x14ac:dyDescent="0.3">
      <c r="C67" t="s">
        <v>95</v>
      </c>
      <c r="D67" t="s">
        <v>171</v>
      </c>
      <c r="E67">
        <v>3300</v>
      </c>
      <c r="F67" t="s">
        <v>60</v>
      </c>
    </row>
    <row r="68" spans="3:6" x14ac:dyDescent="0.3">
      <c r="C68" t="s">
        <v>96</v>
      </c>
      <c r="D68" t="s">
        <v>172</v>
      </c>
      <c r="E68">
        <v>250</v>
      </c>
      <c r="F68" t="s">
        <v>60</v>
      </c>
    </row>
    <row r="69" spans="3:6" x14ac:dyDescent="0.3">
      <c r="C69" t="s">
        <v>97</v>
      </c>
      <c r="D69" t="s">
        <v>173</v>
      </c>
      <c r="E69">
        <v>800</v>
      </c>
      <c r="F69" t="s">
        <v>60</v>
      </c>
    </row>
    <row r="70" spans="3:6" x14ac:dyDescent="0.3">
      <c r="C70" t="s">
        <v>98</v>
      </c>
      <c r="D70" t="s">
        <v>174</v>
      </c>
      <c r="E70">
        <v>80</v>
      </c>
    </row>
    <row r="71" spans="3:6" x14ac:dyDescent="0.3">
      <c r="C71" t="s">
        <v>99</v>
      </c>
      <c r="D71" t="s">
        <v>175</v>
      </c>
      <c r="E71">
        <v>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03A5-FE7C-48BB-8051-AD9BE140C230}">
  <dimension ref="A1:AC57"/>
  <sheetViews>
    <sheetView zoomScale="80" zoomScaleNormal="80" workbookViewId="0">
      <selection activeCell="E31" sqref="E31"/>
    </sheetView>
  </sheetViews>
  <sheetFormatPr defaultRowHeight="14.4" x14ac:dyDescent="0.3"/>
  <sheetData>
    <row r="1" spans="1:29" x14ac:dyDescent="0.3">
      <c r="A1" s="4" t="s">
        <v>176</v>
      </c>
      <c r="B1" s="4">
        <v>140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4"/>
      <c r="P1" s="4"/>
      <c r="Q1" s="4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6"/>
      <c r="B3" s="6" t="s">
        <v>8</v>
      </c>
      <c r="C3" s="6">
        <f>AVERAGE(E3:N3)</f>
        <v>27.569453636226548</v>
      </c>
      <c r="D3" s="6">
        <f>STDEV(E3:N3)</f>
        <v>1.7746784175770498E-3</v>
      </c>
      <c r="E3">
        <v>27.569334947407601</v>
      </c>
      <c r="F3">
        <v>27.570593331400399</v>
      </c>
      <c r="G3">
        <v>27.570864299699799</v>
      </c>
      <c r="H3">
        <v>27.567771956318499</v>
      </c>
      <c r="I3">
        <v>27.5685669674405</v>
      </c>
      <c r="J3">
        <v>27.570143598872502</v>
      </c>
      <c r="K3">
        <v>27.571044264247998</v>
      </c>
      <c r="L3">
        <v>27.568726428463599</v>
      </c>
      <c r="M3">
        <v>27.571651282891999</v>
      </c>
      <c r="N3">
        <v>27.5658392855226</v>
      </c>
      <c r="O3" s="7"/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232.73316182694163</v>
      </c>
      <c r="D4" s="6">
        <f t="shared" ref="D4:D29" si="1">STDEV(E4:N4)</f>
        <v>0.37344286385953096</v>
      </c>
      <c r="E4">
        <v>232.727042995414</v>
      </c>
      <c r="F4">
        <v>233.43314301732499</v>
      </c>
      <c r="G4">
        <v>232.78414180986599</v>
      </c>
      <c r="H4">
        <v>232.60706385249199</v>
      </c>
      <c r="I4">
        <v>233.03543307159401</v>
      </c>
      <c r="J4">
        <v>232.279834127551</v>
      </c>
      <c r="K4">
        <v>232.607922885741</v>
      </c>
      <c r="L4">
        <v>233.07902778393299</v>
      </c>
      <c r="M4">
        <v>232.192084700191</v>
      </c>
      <c r="N4">
        <v>232.585924025309</v>
      </c>
      <c r="O4" s="4"/>
      <c r="P4" s="8">
        <v>16</v>
      </c>
      <c r="Q4" s="8">
        <v>588000</v>
      </c>
      <c r="R4" s="4">
        <f>C4/$P4*$Q4/1000</f>
        <v>8552.9436971401046</v>
      </c>
      <c r="S4" s="4">
        <f t="shared" ref="S4:AC19" si="2">D4/$P4*$Q4/1000</f>
        <v>13.724025246837762</v>
      </c>
      <c r="T4" s="4">
        <f t="shared" si="2"/>
        <v>8552.7188300814651</v>
      </c>
      <c r="U4" s="4">
        <f t="shared" ref="U4" si="3">F4/$P4*$Q4/1000</f>
        <v>8578.668005886695</v>
      </c>
      <c r="V4" s="4">
        <f t="shared" ref="V4" si="4">G4/$P4*$Q4/1000</f>
        <v>8554.8172115125744</v>
      </c>
      <c r="W4" s="4">
        <f t="shared" ref="W4" si="5">H4/$P4*$Q4/1000</f>
        <v>8548.3095965790799</v>
      </c>
      <c r="X4" s="4">
        <f t="shared" si="2"/>
        <v>8564.0521653810792</v>
      </c>
      <c r="Y4" s="4">
        <f t="shared" si="2"/>
        <v>8536.2839041874995</v>
      </c>
      <c r="Z4" s="4">
        <f t="shared" si="2"/>
        <v>8548.341166050981</v>
      </c>
      <c r="AA4" s="4">
        <f t="shared" si="2"/>
        <v>8565.6542710595368</v>
      </c>
      <c r="AB4" s="4">
        <f t="shared" si="2"/>
        <v>8533.0591127320185</v>
      </c>
      <c r="AC4" s="4">
        <f t="shared" si="2"/>
        <v>8547.5327079301042</v>
      </c>
    </row>
    <row r="5" spans="1:29" ht="15.6" x14ac:dyDescent="0.3">
      <c r="A5" s="5" t="s">
        <v>11</v>
      </c>
      <c r="B5" s="5" t="s">
        <v>12</v>
      </c>
      <c r="C5" s="6">
        <f t="shared" si="0"/>
        <v>894.24599587725083</v>
      </c>
      <c r="D5" s="6">
        <f t="shared" si="1"/>
        <v>28.812790510878809</v>
      </c>
      <c r="E5">
        <v>934.64923963823196</v>
      </c>
      <c r="F5">
        <v>902.36781812713605</v>
      </c>
      <c r="G5">
        <v>884.31808418982803</v>
      </c>
      <c r="H5">
        <v>858.33111493207605</v>
      </c>
      <c r="I5">
        <v>873.78776932727203</v>
      </c>
      <c r="J5">
        <v>940.54555631621804</v>
      </c>
      <c r="K5">
        <v>865.02174964774701</v>
      </c>
      <c r="L5">
        <v>913.74756812498902</v>
      </c>
      <c r="M5">
        <v>899.18899642231895</v>
      </c>
      <c r="N5">
        <v>870.502062046692</v>
      </c>
      <c r="O5" s="4"/>
      <c r="P5" s="9">
        <v>540</v>
      </c>
      <c r="Q5" s="9">
        <v>45000</v>
      </c>
      <c r="R5" s="4">
        <f t="shared" ref="R5:AC29" si="6">C5/$P5*$Q5/1000</f>
        <v>74.520499656437579</v>
      </c>
      <c r="S5" s="4">
        <f t="shared" si="2"/>
        <v>2.4010658759065673</v>
      </c>
      <c r="T5" s="4">
        <f t="shared" ref="T5:T29" si="7">E5/$P5*$Q5/1000</f>
        <v>77.887436636519325</v>
      </c>
      <c r="U5" s="4">
        <f t="shared" ref="U5:U29" si="8">F5/$P5*$Q5/1000</f>
        <v>75.197318177261337</v>
      </c>
      <c r="V5" s="4">
        <f t="shared" ref="V5:V29" si="9">G5/$P5*$Q5/1000</f>
        <v>73.693173682485664</v>
      </c>
      <c r="W5" s="4">
        <f t="shared" ref="W5:W29" si="10">H5/$P5*$Q5/1000</f>
        <v>71.527592911006323</v>
      </c>
      <c r="X5" s="4">
        <f t="shared" si="2"/>
        <v>72.815647443939341</v>
      </c>
      <c r="Y5" s="4">
        <f t="shared" si="2"/>
        <v>78.378796359684841</v>
      </c>
      <c r="Z5" s="4">
        <f t="shared" si="2"/>
        <v>72.085145803978932</v>
      </c>
      <c r="AA5" s="4">
        <f t="shared" si="2"/>
        <v>76.145630677082423</v>
      </c>
      <c r="AB5" s="4">
        <f t="shared" si="2"/>
        <v>74.932416368526575</v>
      </c>
      <c r="AC5" s="4">
        <f t="shared" si="2"/>
        <v>72.541838503891</v>
      </c>
    </row>
    <row r="6" spans="1:29" ht="15.6" x14ac:dyDescent="0.3">
      <c r="A6" s="5" t="s">
        <v>13</v>
      </c>
      <c r="B6" s="5" t="s">
        <v>14</v>
      </c>
      <c r="C6" s="6">
        <f t="shared" si="0"/>
        <v>121.9885986384282</v>
      </c>
      <c r="D6" s="6">
        <f t="shared" si="1"/>
        <v>0.6264416092280406</v>
      </c>
      <c r="E6">
        <v>122.337054246099</v>
      </c>
      <c r="F6">
        <v>122.90013747290099</v>
      </c>
      <c r="G6">
        <v>121.80055092037701</v>
      </c>
      <c r="H6">
        <v>122.418915209321</v>
      </c>
      <c r="I6">
        <v>121.30264182160499</v>
      </c>
      <c r="J6">
        <v>122.84834943844101</v>
      </c>
      <c r="K6">
        <v>122.06079822678601</v>
      </c>
      <c r="L6">
        <v>121.64503015232199</v>
      </c>
      <c r="M6">
        <v>121.14577641736</v>
      </c>
      <c r="N6">
        <v>121.42673247907</v>
      </c>
      <c r="O6" s="4"/>
      <c r="P6" s="9">
        <v>50</v>
      </c>
      <c r="Q6" s="9">
        <v>180000</v>
      </c>
      <c r="R6" s="4">
        <f t="shared" si="6"/>
        <v>439.15895509834149</v>
      </c>
      <c r="S6" s="4">
        <f t="shared" si="2"/>
        <v>2.2551897932209459</v>
      </c>
      <c r="T6" s="4">
        <f t="shared" si="7"/>
        <v>440.41339528595637</v>
      </c>
      <c r="U6" s="4">
        <f t="shared" si="8"/>
        <v>442.44049490244356</v>
      </c>
      <c r="V6" s="4">
        <f t="shared" si="9"/>
        <v>438.4819833133572</v>
      </c>
      <c r="W6" s="4">
        <f t="shared" si="10"/>
        <v>440.7080947535556</v>
      </c>
      <c r="X6" s="4">
        <f t="shared" si="2"/>
        <v>436.68951055777802</v>
      </c>
      <c r="Y6" s="4">
        <f t="shared" si="2"/>
        <v>442.25405797838761</v>
      </c>
      <c r="Z6" s="4">
        <f t="shared" si="2"/>
        <v>439.41887361642966</v>
      </c>
      <c r="AA6" s="4">
        <f t="shared" si="2"/>
        <v>437.92210854835918</v>
      </c>
      <c r="AB6" s="4">
        <f t="shared" si="2"/>
        <v>436.12479510249597</v>
      </c>
      <c r="AC6" s="4">
        <f t="shared" si="2"/>
        <v>437.13623692465194</v>
      </c>
    </row>
    <row r="7" spans="1:29" ht="15.6" x14ac:dyDescent="0.3">
      <c r="A7" s="1" t="s">
        <v>15</v>
      </c>
      <c r="B7" s="5" t="s">
        <v>16</v>
      </c>
      <c r="C7" s="6">
        <f t="shared" si="0"/>
        <v>196.42250352063061</v>
      </c>
      <c r="D7" s="6">
        <f t="shared" si="1"/>
        <v>7.5877805448190809</v>
      </c>
      <c r="E7">
        <v>196.50091353261399</v>
      </c>
      <c r="F7">
        <v>179.83620505964299</v>
      </c>
      <c r="G7">
        <v>192.676386047021</v>
      </c>
      <c r="H7">
        <v>206.43867388357501</v>
      </c>
      <c r="I7">
        <v>190.176311500157</v>
      </c>
      <c r="J7">
        <v>198.43910786095</v>
      </c>
      <c r="K7">
        <v>202.17344103427101</v>
      </c>
      <c r="L7">
        <v>195.16023530151301</v>
      </c>
      <c r="M7">
        <v>200.64858617939399</v>
      </c>
      <c r="N7">
        <v>202.17517480716799</v>
      </c>
      <c r="O7" s="4"/>
      <c r="P7" s="10">
        <v>65</v>
      </c>
      <c r="Q7" s="10">
        <v>70000</v>
      </c>
      <c r="R7" s="4">
        <f t="shared" si="6"/>
        <v>211.53192686837144</v>
      </c>
      <c r="S7" s="4">
        <f t="shared" si="2"/>
        <v>8.1714559713436259</v>
      </c>
      <c r="T7" s="4">
        <f t="shared" si="7"/>
        <v>211.61636841973814</v>
      </c>
      <c r="U7" s="4">
        <f t="shared" si="8"/>
        <v>193.66975929500015</v>
      </c>
      <c r="V7" s="4">
        <f t="shared" si="9"/>
        <v>207.49764651217646</v>
      </c>
      <c r="W7" s="4">
        <f t="shared" si="10"/>
        <v>222.31857187461927</v>
      </c>
      <c r="X7" s="4">
        <f t="shared" si="2"/>
        <v>204.8052585386306</v>
      </c>
      <c r="Y7" s="4">
        <f t="shared" si="2"/>
        <v>213.70365461948461</v>
      </c>
      <c r="Z7" s="4">
        <f t="shared" si="2"/>
        <v>217.72524419075339</v>
      </c>
      <c r="AA7" s="4">
        <f t="shared" si="2"/>
        <v>210.17256109393708</v>
      </c>
      <c r="AB7" s="4">
        <f t="shared" si="2"/>
        <v>216.08309280857813</v>
      </c>
      <c r="AC7" s="4">
        <f t="shared" si="2"/>
        <v>217.7271113307963</v>
      </c>
    </row>
    <row r="8" spans="1:29" ht="15.6" x14ac:dyDescent="0.3">
      <c r="A8" s="1" t="s">
        <v>17</v>
      </c>
      <c r="B8" s="5" t="s">
        <v>18</v>
      </c>
      <c r="C8" s="6">
        <f t="shared" si="0"/>
        <v>39.915041606176011</v>
      </c>
      <c r="D8" s="6">
        <f t="shared" si="1"/>
        <v>0.77257639882659823</v>
      </c>
      <c r="E8">
        <v>39.949679205537898</v>
      </c>
      <c r="F8">
        <v>39.960119482055902</v>
      </c>
      <c r="G8">
        <v>41.537656041333399</v>
      </c>
      <c r="H8">
        <v>39.475402697903498</v>
      </c>
      <c r="I8">
        <v>39.682074773125699</v>
      </c>
      <c r="J8">
        <v>39.940301651734998</v>
      </c>
      <c r="K8">
        <v>39.481570349225002</v>
      </c>
      <c r="L8">
        <v>38.669745782035903</v>
      </c>
      <c r="M8">
        <v>39.7004571579455</v>
      </c>
      <c r="N8">
        <v>40.753408920862299</v>
      </c>
      <c r="O8" s="4"/>
      <c r="P8" s="10">
        <v>22</v>
      </c>
      <c r="Q8" s="10">
        <v>160000</v>
      </c>
      <c r="R8" s="4">
        <f t="shared" si="6"/>
        <v>290.29121168128006</v>
      </c>
      <c r="S8" s="4">
        <f t="shared" si="2"/>
        <v>5.6187374460116235</v>
      </c>
      <c r="T8" s="4">
        <f t="shared" si="7"/>
        <v>290.54312149482109</v>
      </c>
      <c r="U8" s="4">
        <f t="shared" si="8"/>
        <v>290.61905077858842</v>
      </c>
      <c r="V8" s="4">
        <f t="shared" si="9"/>
        <v>302.09204393697019</v>
      </c>
      <c r="W8" s="4">
        <f t="shared" si="10"/>
        <v>287.0938378029345</v>
      </c>
      <c r="X8" s="4">
        <f t="shared" si="2"/>
        <v>288.59690744091421</v>
      </c>
      <c r="Y8" s="4">
        <f t="shared" si="2"/>
        <v>290.47492110352727</v>
      </c>
      <c r="Z8" s="4">
        <f t="shared" si="2"/>
        <v>287.13869344890907</v>
      </c>
      <c r="AA8" s="4">
        <f t="shared" si="2"/>
        <v>281.23451477844299</v>
      </c>
      <c r="AB8" s="4">
        <f t="shared" si="2"/>
        <v>288.73059751233092</v>
      </c>
      <c r="AC8" s="4">
        <f t="shared" si="2"/>
        <v>296.38842851536219</v>
      </c>
    </row>
    <row r="9" spans="1:29" ht="15.6" x14ac:dyDescent="0.3">
      <c r="A9" s="1" t="s">
        <v>19</v>
      </c>
      <c r="B9" s="5" t="s">
        <v>20</v>
      </c>
      <c r="C9" s="6">
        <f t="shared" si="0"/>
        <v>111.36702014842687</v>
      </c>
      <c r="D9" s="6">
        <f t="shared" si="1"/>
        <v>3.152386293563171</v>
      </c>
      <c r="E9">
        <v>110.51391781306</v>
      </c>
      <c r="F9">
        <v>110.78983657088401</v>
      </c>
      <c r="G9">
        <v>110.038465881417</v>
      </c>
      <c r="H9">
        <v>110.101148947388</v>
      </c>
      <c r="I9">
        <v>108.586872344874</v>
      </c>
      <c r="J9">
        <v>109.78675380849199</v>
      </c>
      <c r="K9">
        <v>112.272576120267</v>
      </c>
      <c r="L9">
        <v>112.075393813576</v>
      </c>
      <c r="M9">
        <v>119.77937689004401</v>
      </c>
      <c r="N9">
        <v>109.725859294267</v>
      </c>
      <c r="O9" s="4"/>
      <c r="P9" s="10">
        <v>69</v>
      </c>
      <c r="Q9" s="10">
        <v>160000</v>
      </c>
      <c r="R9" s="4">
        <f t="shared" si="6"/>
        <v>258.24236556156956</v>
      </c>
      <c r="S9" s="4">
        <f t="shared" si="2"/>
        <v>7.3098812604363381</v>
      </c>
      <c r="T9" s="4">
        <f t="shared" si="7"/>
        <v>256.26415724767537</v>
      </c>
      <c r="U9" s="4">
        <f t="shared" si="8"/>
        <v>256.90396886002088</v>
      </c>
      <c r="V9" s="4">
        <f t="shared" si="9"/>
        <v>255.16166001488</v>
      </c>
      <c r="W9" s="4">
        <f t="shared" si="10"/>
        <v>255.3070120519142</v>
      </c>
      <c r="X9" s="4">
        <f t="shared" si="2"/>
        <v>251.79564601709913</v>
      </c>
      <c r="Y9" s="4">
        <f t="shared" si="2"/>
        <v>254.57797984577854</v>
      </c>
      <c r="Z9" s="4">
        <f t="shared" si="2"/>
        <v>260.34220549627133</v>
      </c>
      <c r="AA9" s="4">
        <f t="shared" si="2"/>
        <v>259.88497116191536</v>
      </c>
      <c r="AB9" s="4">
        <f t="shared" si="2"/>
        <v>277.74927974502958</v>
      </c>
      <c r="AC9" s="4">
        <f t="shared" si="2"/>
        <v>254.43677517511188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6"/>
        <v>0</v>
      </c>
      <c r="S10" s="4">
        <f t="shared" si="2"/>
        <v>0</v>
      </c>
      <c r="T10" s="4">
        <f t="shared" si="7"/>
        <v>0</v>
      </c>
      <c r="U10" s="4">
        <f t="shared" si="8"/>
        <v>0</v>
      </c>
      <c r="V10" s="4">
        <f t="shared" si="9"/>
        <v>0</v>
      </c>
      <c r="W10" s="4">
        <f t="shared" si="10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63.431248187754036</v>
      </c>
      <c r="D11" s="6">
        <f t="shared" si="1"/>
        <v>2.7942819615515737</v>
      </c>
      <c r="E11">
        <v>60.949638749364397</v>
      </c>
      <c r="F11">
        <v>62.256308411618598</v>
      </c>
      <c r="G11">
        <v>65.400723799375001</v>
      </c>
      <c r="H11">
        <v>63.029324110371398</v>
      </c>
      <c r="I11">
        <v>67.863525167132394</v>
      </c>
      <c r="J11">
        <v>65.213428327241104</v>
      </c>
      <c r="K11">
        <v>63.360300552723999</v>
      </c>
      <c r="L11">
        <v>64.053410089365897</v>
      </c>
      <c r="M11">
        <v>64.596042531143993</v>
      </c>
      <c r="N11">
        <v>57.589780139203498</v>
      </c>
      <c r="O11" s="4"/>
      <c r="P11" s="10">
        <v>81</v>
      </c>
      <c r="Q11" s="10">
        <v>66000</v>
      </c>
      <c r="R11" s="4">
        <f t="shared" si="6"/>
        <v>51.684720745577359</v>
      </c>
      <c r="S11" s="4">
        <f t="shared" si="2"/>
        <v>2.276822339042023</v>
      </c>
      <c r="T11" s="4">
        <f t="shared" si="7"/>
        <v>49.662668610593208</v>
      </c>
      <c r="U11" s="4">
        <f t="shared" si="8"/>
        <v>50.727362409466998</v>
      </c>
      <c r="V11" s="4">
        <f t="shared" si="9"/>
        <v>53.289478651342591</v>
      </c>
      <c r="W11" s="4">
        <f t="shared" si="10"/>
        <v>51.357227052895212</v>
      </c>
      <c r="X11" s="4">
        <f t="shared" si="2"/>
        <v>55.296205691737505</v>
      </c>
      <c r="Y11" s="4">
        <f t="shared" si="2"/>
        <v>53.136867525900158</v>
      </c>
      <c r="Z11" s="4">
        <f t="shared" si="2"/>
        <v>51.626911561478821</v>
      </c>
      <c r="AA11" s="4">
        <f t="shared" si="2"/>
        <v>52.191667480224062</v>
      </c>
      <c r="AB11" s="4">
        <f t="shared" si="2"/>
        <v>52.633812432783998</v>
      </c>
      <c r="AC11" s="4">
        <f t="shared" si="2"/>
        <v>46.925006039350997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6"/>
        <v>0</v>
      </c>
      <c r="S12" s="4">
        <f t="shared" si="2"/>
        <v>0</v>
      </c>
      <c r="T12" s="4">
        <f t="shared" si="7"/>
        <v>0</v>
      </c>
      <c r="U12" s="4">
        <f t="shared" si="8"/>
        <v>0</v>
      </c>
      <c r="V12" s="4">
        <f t="shared" si="9"/>
        <v>0</v>
      </c>
      <c r="W12" s="4">
        <f t="shared" si="10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1192.02546263868</v>
      </c>
      <c r="D13" s="6">
        <f t="shared" si="1"/>
        <v>36.368112812646388</v>
      </c>
      <c r="E13">
        <v>1183.5866443545499</v>
      </c>
      <c r="F13">
        <v>1144.9912506831199</v>
      </c>
      <c r="G13">
        <v>1155.5369896561499</v>
      </c>
      <c r="H13">
        <v>1190.1099230908201</v>
      </c>
      <c r="I13">
        <v>1216.30452482909</v>
      </c>
      <c r="J13">
        <v>1254.1233584675899</v>
      </c>
      <c r="K13">
        <v>1237.8421367066501</v>
      </c>
      <c r="L13">
        <v>1150.5229329200099</v>
      </c>
      <c r="M13">
        <v>1191.07641255364</v>
      </c>
      <c r="N13">
        <v>1196.1604531251801</v>
      </c>
      <c r="O13" s="4"/>
      <c r="P13" s="10">
        <v>615</v>
      </c>
      <c r="Q13" s="10">
        <v>96000</v>
      </c>
      <c r="R13" s="4">
        <f t="shared" si="6"/>
        <v>186.07226733872079</v>
      </c>
      <c r="S13" s="4">
        <f t="shared" si="2"/>
        <v>5.6769737073399238</v>
      </c>
      <c r="T13" s="4">
        <f t="shared" si="7"/>
        <v>184.75498838705167</v>
      </c>
      <c r="U13" s="4">
        <f t="shared" si="8"/>
        <v>178.73034157004798</v>
      </c>
      <c r="V13" s="4">
        <f t="shared" si="9"/>
        <v>180.3765057024234</v>
      </c>
      <c r="W13" s="4">
        <f t="shared" si="10"/>
        <v>185.77325628734752</v>
      </c>
      <c r="X13" s="4">
        <f t="shared" si="2"/>
        <v>189.86216972941892</v>
      </c>
      <c r="Y13" s="4">
        <f t="shared" si="2"/>
        <v>195.7655974193311</v>
      </c>
      <c r="Z13" s="4">
        <f t="shared" si="2"/>
        <v>193.22413841274539</v>
      </c>
      <c r="AA13" s="4">
        <f t="shared" si="2"/>
        <v>179.59382367531862</v>
      </c>
      <c r="AB13" s="4">
        <f t="shared" si="2"/>
        <v>185.92412293520235</v>
      </c>
      <c r="AC13" s="4">
        <f t="shared" si="2"/>
        <v>186.7177292683208</v>
      </c>
    </row>
    <row r="14" spans="1:29" ht="15.6" x14ac:dyDescent="0.3">
      <c r="A14" s="1" t="s">
        <v>27</v>
      </c>
      <c r="B14" s="5" t="s">
        <v>28</v>
      </c>
      <c r="C14" s="6">
        <f t="shared" si="0"/>
        <v>5.1228826757429342</v>
      </c>
      <c r="D14" s="6">
        <f t="shared" si="1"/>
        <v>0.59382472300485578</v>
      </c>
      <c r="E14">
        <v>4.1518264809451297</v>
      </c>
      <c r="F14">
        <v>4.9978397297435402</v>
      </c>
      <c r="G14">
        <v>5.0401420452268297</v>
      </c>
      <c r="H14">
        <v>4.75704250122691</v>
      </c>
      <c r="I14">
        <v>5.0301194550996504</v>
      </c>
      <c r="J14">
        <v>6.05548979102125</v>
      </c>
      <c r="K14">
        <v>4.65285245458234</v>
      </c>
      <c r="L14">
        <v>5.0684637561404502</v>
      </c>
      <c r="M14">
        <v>5.4084679954999499</v>
      </c>
      <c r="N14">
        <v>6.0665825479433</v>
      </c>
      <c r="O14" s="4"/>
      <c r="P14" s="10">
        <v>546</v>
      </c>
      <c r="Q14" s="10">
        <v>210000</v>
      </c>
      <c r="R14" s="4">
        <f t="shared" si="6"/>
        <v>1.9703394906703591</v>
      </c>
      <c r="S14" s="4">
        <f t="shared" si="2"/>
        <v>0.22839412423263683</v>
      </c>
      <c r="T14" s="4">
        <f t="shared" si="7"/>
        <v>1.5968563388250498</v>
      </c>
      <c r="U14" s="4">
        <f t="shared" si="8"/>
        <v>1.9222460499013614</v>
      </c>
      <c r="V14" s="4">
        <f t="shared" si="9"/>
        <v>1.9385161712410883</v>
      </c>
      <c r="W14" s="4">
        <f t="shared" si="10"/>
        <v>1.8296317312411192</v>
      </c>
      <c r="X14" s="4">
        <f t="shared" si="2"/>
        <v>1.9346613288844807</v>
      </c>
      <c r="Y14" s="4">
        <f t="shared" si="2"/>
        <v>2.3290345350081729</v>
      </c>
      <c r="Z14" s="4">
        <f t="shared" si="2"/>
        <v>1.7895586363778229</v>
      </c>
      <c r="AA14" s="4">
        <f t="shared" si="2"/>
        <v>1.9494091369770961</v>
      </c>
      <c r="AB14" s="4">
        <f t="shared" si="2"/>
        <v>2.0801799982692115</v>
      </c>
      <c r="AC14" s="4">
        <f t="shared" si="2"/>
        <v>2.3333009799781923</v>
      </c>
    </row>
    <row r="15" spans="1:29" ht="15.6" x14ac:dyDescent="0.3">
      <c r="A15" s="1" t="s">
        <v>29</v>
      </c>
      <c r="B15" s="5" t="s">
        <v>30</v>
      </c>
      <c r="C15" s="6">
        <f t="shared" si="0"/>
        <v>10.521376089173312</v>
      </c>
      <c r="D15" s="6">
        <f t="shared" si="1"/>
        <v>1.3108824453673964</v>
      </c>
      <c r="E15">
        <v>9.38440723769207</v>
      </c>
      <c r="F15">
        <v>9.3300841939850194</v>
      </c>
      <c r="G15">
        <v>10.0372963179175</v>
      </c>
      <c r="H15">
        <v>12.3046821157902</v>
      </c>
      <c r="I15">
        <v>11.133485486105799</v>
      </c>
      <c r="J15">
        <v>11.1061845476173</v>
      </c>
      <c r="K15">
        <v>9.57722704215983</v>
      </c>
      <c r="L15">
        <v>10.975239112939301</v>
      </c>
      <c r="M15">
        <v>8.7495400083203094</v>
      </c>
      <c r="N15">
        <v>12.6156148292058</v>
      </c>
      <c r="O15" s="4"/>
      <c r="P15" s="10">
        <v>216</v>
      </c>
      <c r="Q15" s="10">
        <v>325000</v>
      </c>
      <c r="R15" s="4">
        <f t="shared" si="6"/>
        <v>15.830774208246881</v>
      </c>
      <c r="S15" s="4">
        <f t="shared" si="2"/>
        <v>1.972392568261129</v>
      </c>
      <c r="T15" s="4">
        <f t="shared" si="7"/>
        <v>14.120057186342235</v>
      </c>
      <c r="U15" s="4">
        <f t="shared" si="8"/>
        <v>14.03832112520894</v>
      </c>
      <c r="V15" s="4">
        <f t="shared" si="9"/>
        <v>15.102413441311054</v>
      </c>
      <c r="W15" s="4">
        <f t="shared" si="10"/>
        <v>18.513989294591735</v>
      </c>
      <c r="X15" s="4">
        <f t="shared" si="2"/>
        <v>16.751772143446225</v>
      </c>
      <c r="Y15" s="4">
        <f t="shared" si="2"/>
        <v>16.710694342479737</v>
      </c>
      <c r="Z15" s="4">
        <f t="shared" si="2"/>
        <v>14.410179577323817</v>
      </c>
      <c r="AA15" s="4">
        <f t="shared" si="2"/>
        <v>16.513669961598485</v>
      </c>
      <c r="AB15" s="4">
        <f t="shared" si="2"/>
        <v>13.164817142148614</v>
      </c>
      <c r="AC15" s="4">
        <f t="shared" si="2"/>
        <v>18.981827868017987</v>
      </c>
    </row>
    <row r="16" spans="1:29" ht="15.6" x14ac:dyDescent="0.3">
      <c r="A16" s="1" t="s">
        <v>31</v>
      </c>
      <c r="B16" s="5" t="s">
        <v>32</v>
      </c>
      <c r="C16" s="6">
        <f t="shared" si="0"/>
        <v>43.73464895506968</v>
      </c>
      <c r="D16" s="6">
        <f t="shared" si="1"/>
        <v>2.2275956821086025</v>
      </c>
      <c r="E16">
        <v>45.767981065834597</v>
      </c>
      <c r="F16">
        <v>39.954849637862502</v>
      </c>
      <c r="G16">
        <v>47.037118940933702</v>
      </c>
      <c r="H16">
        <v>42.238354596264898</v>
      </c>
      <c r="I16">
        <v>42.831596329665203</v>
      </c>
      <c r="J16">
        <v>44.618936181996297</v>
      </c>
      <c r="K16">
        <v>40.800266708540001</v>
      </c>
      <c r="L16">
        <v>44.5543327843802</v>
      </c>
      <c r="M16">
        <v>44.948919053433002</v>
      </c>
      <c r="N16">
        <v>44.5941342517864</v>
      </c>
      <c r="O16" s="4"/>
      <c r="P16" s="10">
        <v>292</v>
      </c>
      <c r="Q16" s="10">
        <v>100000</v>
      </c>
      <c r="R16" s="4">
        <f t="shared" si="6"/>
        <v>14.977619505160851</v>
      </c>
      <c r="S16" s="4">
        <f t="shared" si="2"/>
        <v>0.76287523359883647</v>
      </c>
      <c r="T16" s="4">
        <f t="shared" si="7"/>
        <v>15.673966118436505</v>
      </c>
      <c r="U16" s="4">
        <f t="shared" si="8"/>
        <v>13.683167684199487</v>
      </c>
      <c r="V16" s="4">
        <f t="shared" si="9"/>
        <v>16.108602377032089</v>
      </c>
      <c r="W16" s="4">
        <f t="shared" si="10"/>
        <v>14.465189930227703</v>
      </c>
      <c r="X16" s="4">
        <f t="shared" si="2"/>
        <v>14.668354907419589</v>
      </c>
      <c r="Y16" s="4">
        <f t="shared" si="2"/>
        <v>15.280457596574074</v>
      </c>
      <c r="Z16" s="4">
        <f t="shared" si="2"/>
        <v>13.972694078267123</v>
      </c>
      <c r="AA16" s="4">
        <f t="shared" si="2"/>
        <v>15.258333145335683</v>
      </c>
      <c r="AB16" s="4">
        <f t="shared" si="2"/>
        <v>15.393465429257878</v>
      </c>
      <c r="AC16" s="4">
        <f t="shared" si="2"/>
        <v>15.271963784858356</v>
      </c>
    </row>
    <row r="17" spans="1:29" ht="15.6" x14ac:dyDescent="0.3">
      <c r="A17" s="1" t="s">
        <v>33</v>
      </c>
      <c r="B17" s="5" t="s">
        <v>34</v>
      </c>
      <c r="C17" s="6">
        <f t="shared" si="0"/>
        <v>69.258372538953438</v>
      </c>
      <c r="D17" s="6">
        <f t="shared" si="1"/>
        <v>2.1234656757781161</v>
      </c>
      <c r="E17">
        <v>73.117338665854803</v>
      </c>
      <c r="F17">
        <v>67.251772329420206</v>
      </c>
      <c r="G17">
        <v>67.802697119114796</v>
      </c>
      <c r="H17">
        <v>68.645813541433498</v>
      </c>
      <c r="I17">
        <v>67.65923849875</v>
      </c>
      <c r="J17">
        <v>70.5501290533918</v>
      </c>
      <c r="K17">
        <v>68.415196396222697</v>
      </c>
      <c r="L17">
        <v>69.3373084907427</v>
      </c>
      <c r="M17">
        <v>67.3138900948573</v>
      </c>
      <c r="N17">
        <v>72.490341199746695</v>
      </c>
      <c r="O17" s="4"/>
      <c r="P17" s="10">
        <v>200</v>
      </c>
      <c r="Q17" s="10">
        <v>47000</v>
      </c>
      <c r="R17" s="4">
        <f t="shared" si="6"/>
        <v>16.275717546654057</v>
      </c>
      <c r="S17" s="4">
        <f t="shared" si="2"/>
        <v>0.49901443380785732</v>
      </c>
      <c r="T17" s="4">
        <f t="shared" si="7"/>
        <v>17.18257458647588</v>
      </c>
      <c r="U17" s="4">
        <f t="shared" si="8"/>
        <v>15.804166497413748</v>
      </c>
      <c r="V17" s="4">
        <f t="shared" si="9"/>
        <v>15.933633822991977</v>
      </c>
      <c r="W17" s="4">
        <f t="shared" si="10"/>
        <v>16.131766182236873</v>
      </c>
      <c r="X17" s="4">
        <f t="shared" si="2"/>
        <v>15.89992104720625</v>
      </c>
      <c r="Y17" s="4">
        <f t="shared" si="2"/>
        <v>16.579280327547071</v>
      </c>
      <c r="Z17" s="4">
        <f t="shared" si="2"/>
        <v>16.077571153112334</v>
      </c>
      <c r="AA17" s="4">
        <f t="shared" si="2"/>
        <v>16.294267495324537</v>
      </c>
      <c r="AB17" s="4">
        <f t="shared" si="2"/>
        <v>15.818764172291464</v>
      </c>
      <c r="AC17" s="4">
        <f t="shared" si="2"/>
        <v>17.035230181940474</v>
      </c>
    </row>
    <row r="18" spans="1:29" ht="15.6" x14ac:dyDescent="0.3">
      <c r="A18" s="1" t="s">
        <v>35</v>
      </c>
      <c r="B18" s="5" t="s">
        <v>36</v>
      </c>
      <c r="C18" s="6">
        <f t="shared" si="0"/>
        <v>23.504301502108621</v>
      </c>
      <c r="D18" s="6">
        <f t="shared" si="1"/>
        <v>0.76945384501845393</v>
      </c>
      <c r="E18">
        <v>24.428622572378199</v>
      </c>
      <c r="F18">
        <v>24.734090510947301</v>
      </c>
      <c r="G18">
        <v>22.898897326370101</v>
      </c>
      <c r="H18">
        <v>23.177141946537201</v>
      </c>
      <c r="I18">
        <v>22.8616281182126</v>
      </c>
      <c r="J18">
        <v>22.7158876449522</v>
      </c>
      <c r="K18">
        <v>23.421253114205999</v>
      </c>
      <c r="L18">
        <v>24.558743558988901</v>
      </c>
      <c r="M18">
        <v>22.9739519935451</v>
      </c>
      <c r="N18">
        <v>23.272798234948599</v>
      </c>
      <c r="O18" s="4"/>
      <c r="P18" s="10">
        <v>437</v>
      </c>
      <c r="Q18" s="10">
        <v>300000</v>
      </c>
      <c r="R18" s="4">
        <f t="shared" si="6"/>
        <v>16.135676088404086</v>
      </c>
      <c r="S18" s="4">
        <f t="shared" si="2"/>
        <v>0.52822918422319487</v>
      </c>
      <c r="T18" s="4">
        <f t="shared" si="7"/>
        <v>16.770221445568556</v>
      </c>
      <c r="U18" s="4">
        <f t="shared" si="8"/>
        <v>16.979924835890596</v>
      </c>
      <c r="V18" s="4">
        <f t="shared" si="9"/>
        <v>15.720066814441719</v>
      </c>
      <c r="W18" s="4">
        <f t="shared" si="10"/>
        <v>15.911081427828744</v>
      </c>
      <c r="X18" s="4">
        <f t="shared" si="2"/>
        <v>15.694481545683706</v>
      </c>
      <c r="Y18" s="4">
        <f t="shared" si="2"/>
        <v>15.594430877541555</v>
      </c>
      <c r="Z18" s="4">
        <f t="shared" si="2"/>
        <v>16.078663465129978</v>
      </c>
      <c r="AA18" s="4">
        <f t="shared" si="2"/>
        <v>16.859549353996957</v>
      </c>
      <c r="AB18" s="4">
        <f t="shared" si="2"/>
        <v>15.771591757582447</v>
      </c>
      <c r="AC18" s="4">
        <f t="shared" si="2"/>
        <v>15.976749360376612</v>
      </c>
    </row>
    <row r="19" spans="1:29" ht="15.6" x14ac:dyDescent="0.3">
      <c r="A19" s="1" t="s">
        <v>37</v>
      </c>
      <c r="B19" s="5" t="s">
        <v>38</v>
      </c>
      <c r="C19" s="6">
        <f t="shared" si="0"/>
        <v>30.451529635312404</v>
      </c>
      <c r="D19" s="6">
        <f t="shared" si="1"/>
        <v>0.80467320734693271</v>
      </c>
      <c r="E19">
        <v>29.985544478653601</v>
      </c>
      <c r="F19">
        <v>30.394931023743698</v>
      </c>
      <c r="G19">
        <v>30.686247241901398</v>
      </c>
      <c r="H19">
        <v>30.325837433100101</v>
      </c>
      <c r="I19">
        <v>30.496114226309398</v>
      </c>
      <c r="J19">
        <v>30.5355140620313</v>
      </c>
      <c r="K19">
        <v>29.435392175520999</v>
      </c>
      <c r="L19">
        <v>29.359571569559801</v>
      </c>
      <c r="M19">
        <v>32.116515107300302</v>
      </c>
      <c r="N19">
        <v>31.179629035003401</v>
      </c>
      <c r="O19" s="4"/>
      <c r="P19" s="10">
        <v>97</v>
      </c>
      <c r="Q19" s="10">
        <v>105000</v>
      </c>
      <c r="R19" s="4">
        <f t="shared" si="6"/>
        <v>32.962995996987651</v>
      </c>
      <c r="S19" s="4">
        <f t="shared" si="2"/>
        <v>0.87103800795286535</v>
      </c>
      <c r="T19" s="4">
        <f t="shared" si="7"/>
        <v>32.458579074831221</v>
      </c>
      <c r="U19" s="4">
        <f t="shared" si="8"/>
        <v>32.901729458691634</v>
      </c>
      <c r="V19" s="4">
        <f t="shared" si="9"/>
        <v>33.217071756697393</v>
      </c>
      <c r="W19" s="4">
        <f t="shared" si="10"/>
        <v>32.826937427582585</v>
      </c>
      <c r="X19" s="4">
        <f t="shared" si="2"/>
        <v>33.011257667654505</v>
      </c>
      <c r="Y19" s="4">
        <f t="shared" si="2"/>
        <v>33.053906974363784</v>
      </c>
      <c r="Z19" s="4">
        <f t="shared" si="2"/>
        <v>31.863053385873243</v>
      </c>
      <c r="AA19" s="4">
        <f t="shared" si="2"/>
        <v>31.780979534059579</v>
      </c>
      <c r="AB19" s="4">
        <f t="shared" si="2"/>
        <v>34.765299858417855</v>
      </c>
      <c r="AC19" s="4">
        <f t="shared" si="2"/>
        <v>33.751144831704714</v>
      </c>
    </row>
    <row r="20" spans="1:29" ht="15.6" x14ac:dyDescent="0.3">
      <c r="A20" s="1" t="s">
        <v>39</v>
      </c>
      <c r="B20" s="5" t="s">
        <v>40</v>
      </c>
      <c r="C20" s="6">
        <f t="shared" si="0"/>
        <v>324.2799881467605</v>
      </c>
      <c r="D20" s="6">
        <f t="shared" si="1"/>
        <v>11.810506633041435</v>
      </c>
      <c r="E20">
        <v>332.90683962797601</v>
      </c>
      <c r="F20">
        <v>327.21191406305797</v>
      </c>
      <c r="G20">
        <v>311.73010214266998</v>
      </c>
      <c r="H20">
        <v>315.889785080504</v>
      </c>
      <c r="I20">
        <v>351.651851417008</v>
      </c>
      <c r="J20">
        <v>320.45399068143098</v>
      </c>
      <c r="K20">
        <v>324.31050830215497</v>
      </c>
      <c r="L20">
        <v>314.02354144005301</v>
      </c>
      <c r="M20">
        <v>328.12743980069598</v>
      </c>
      <c r="N20">
        <v>316.493908912054</v>
      </c>
      <c r="O20" s="4"/>
      <c r="P20" s="10">
        <v>1629</v>
      </c>
      <c r="Q20" s="10">
        <v>90000</v>
      </c>
      <c r="R20" s="4">
        <f t="shared" si="6"/>
        <v>17.916021444572401</v>
      </c>
      <c r="S20" s="4">
        <f t="shared" si="6"/>
        <v>0.65251417862107375</v>
      </c>
      <c r="T20" s="4">
        <f t="shared" si="7"/>
        <v>18.392643073368838</v>
      </c>
      <c r="U20" s="4">
        <f t="shared" si="8"/>
        <v>18.078006301826409</v>
      </c>
      <c r="V20" s="4">
        <f t="shared" si="9"/>
        <v>17.222657576943092</v>
      </c>
      <c r="W20" s="4">
        <f t="shared" si="10"/>
        <v>17.45247431384</v>
      </c>
      <c r="X20" s="4">
        <f t="shared" si="6"/>
        <v>19.428279083812594</v>
      </c>
      <c r="Y20" s="4">
        <f t="shared" si="6"/>
        <v>17.704640369139835</v>
      </c>
      <c r="Z20" s="4">
        <f t="shared" si="6"/>
        <v>17.917707641003034</v>
      </c>
      <c r="AA20" s="4">
        <f t="shared" si="6"/>
        <v>17.349366930389667</v>
      </c>
      <c r="AB20" s="4">
        <f t="shared" si="6"/>
        <v>18.128587834292592</v>
      </c>
      <c r="AC20" s="4">
        <f t="shared" si="6"/>
        <v>17.485851321107955</v>
      </c>
    </row>
    <row r="21" spans="1:29" ht="15.6" x14ac:dyDescent="0.3">
      <c r="A21" s="1" t="s">
        <v>41</v>
      </c>
      <c r="B21" s="5" t="s">
        <v>42</v>
      </c>
      <c r="C21" s="6">
        <f t="shared" si="0"/>
        <v>29.038910992545301</v>
      </c>
      <c r="D21" s="6">
        <f t="shared" si="1"/>
        <v>0.68494257425508132</v>
      </c>
      <c r="E21">
        <v>29.5850725398953</v>
      </c>
      <c r="F21">
        <v>29.419450589958199</v>
      </c>
      <c r="G21">
        <v>28.951964499540601</v>
      </c>
      <c r="H21">
        <v>28.474787903237601</v>
      </c>
      <c r="I21">
        <v>29.6703545962751</v>
      </c>
      <c r="J21">
        <v>30.351781465761398</v>
      </c>
      <c r="K21">
        <v>28.270545995176999</v>
      </c>
      <c r="L21">
        <v>28.399757099553401</v>
      </c>
      <c r="M21">
        <v>28.599921001441501</v>
      </c>
      <c r="N21">
        <v>28.665474234612901</v>
      </c>
      <c r="O21" s="4"/>
      <c r="P21" s="10">
        <v>54</v>
      </c>
      <c r="Q21" s="10">
        <v>90000</v>
      </c>
      <c r="R21" s="4">
        <f t="shared" si="6"/>
        <v>48.398184987575497</v>
      </c>
      <c r="S21" s="4">
        <f t="shared" si="6"/>
        <v>1.1415709570918022</v>
      </c>
      <c r="T21" s="4">
        <f t="shared" si="7"/>
        <v>49.308454233158834</v>
      </c>
      <c r="U21" s="4">
        <f t="shared" si="8"/>
        <v>49.032417649930338</v>
      </c>
      <c r="V21" s="4">
        <f t="shared" si="9"/>
        <v>48.253274165900997</v>
      </c>
      <c r="W21" s="4">
        <f t="shared" si="10"/>
        <v>47.457979838729337</v>
      </c>
      <c r="X21" s="4">
        <f t="shared" si="6"/>
        <v>49.450590993791835</v>
      </c>
      <c r="Y21" s="4">
        <f t="shared" si="6"/>
        <v>50.586302442935661</v>
      </c>
      <c r="Z21" s="4">
        <f t="shared" si="6"/>
        <v>47.11757665862833</v>
      </c>
      <c r="AA21" s="4">
        <f t="shared" si="6"/>
        <v>47.332928499255672</v>
      </c>
      <c r="AB21" s="4">
        <f t="shared" si="6"/>
        <v>47.666535002402497</v>
      </c>
      <c r="AC21" s="4">
        <f t="shared" si="6"/>
        <v>47.775790391021509</v>
      </c>
    </row>
    <row r="22" spans="1:29" ht="15.6" x14ac:dyDescent="0.3">
      <c r="A22" s="1" t="s">
        <v>43</v>
      </c>
      <c r="B22" s="5" t="s">
        <v>44</v>
      </c>
      <c r="C22" s="6">
        <f t="shared" si="0"/>
        <v>12.64656480827322</v>
      </c>
      <c r="D22" s="6">
        <f t="shared" si="1"/>
        <v>0.10213325890549975</v>
      </c>
      <c r="E22">
        <v>12.5827786881854</v>
      </c>
      <c r="F22">
        <v>12.6138901494843</v>
      </c>
      <c r="G22">
        <v>12.6234513477671</v>
      </c>
      <c r="H22">
        <v>12.714819954039401</v>
      </c>
      <c r="I22">
        <v>12.563905284376499</v>
      </c>
      <c r="J22">
        <v>12.495756053852199</v>
      </c>
      <c r="K22">
        <v>12.746342522973899</v>
      </c>
      <c r="L22">
        <v>12.8462181000691</v>
      </c>
      <c r="M22">
        <v>12.5942352185762</v>
      </c>
      <c r="N22">
        <v>12.6842507634081</v>
      </c>
      <c r="O22" s="4"/>
      <c r="P22" s="10">
        <v>18</v>
      </c>
      <c r="Q22" s="10">
        <v>270000</v>
      </c>
      <c r="R22" s="4">
        <f t="shared" si="6"/>
        <v>189.69847212409832</v>
      </c>
      <c r="S22" s="4">
        <f t="shared" si="6"/>
        <v>1.5319988835824963</v>
      </c>
      <c r="T22" s="4">
        <f t="shared" si="7"/>
        <v>188.74168032278101</v>
      </c>
      <c r="U22" s="4">
        <f t="shared" si="8"/>
        <v>189.20835224226448</v>
      </c>
      <c r="V22" s="4">
        <f t="shared" si="9"/>
        <v>189.35177021650648</v>
      </c>
      <c r="W22" s="4">
        <f t="shared" si="10"/>
        <v>190.72229931059101</v>
      </c>
      <c r="X22" s="4">
        <f t="shared" si="6"/>
        <v>188.45857926564747</v>
      </c>
      <c r="Y22" s="4">
        <f t="shared" si="6"/>
        <v>187.43634080778298</v>
      </c>
      <c r="Z22" s="4">
        <f t="shared" si="6"/>
        <v>191.1951378446085</v>
      </c>
      <c r="AA22" s="4">
        <f t="shared" si="6"/>
        <v>192.69327150103652</v>
      </c>
      <c r="AB22" s="4">
        <f t="shared" si="6"/>
        <v>188.91352827864301</v>
      </c>
      <c r="AC22" s="4">
        <f t="shared" si="6"/>
        <v>190.2637614511215</v>
      </c>
    </row>
    <row r="23" spans="1:29" ht="15.6" x14ac:dyDescent="0.3">
      <c r="A23" s="1" t="s">
        <v>45</v>
      </c>
      <c r="B23" s="5" t="s">
        <v>46</v>
      </c>
      <c r="C23" s="6">
        <f t="shared" si="0"/>
        <v>8.7157078804013288</v>
      </c>
      <c r="D23" s="6">
        <f t="shared" si="1"/>
        <v>0.9611023111489424</v>
      </c>
      <c r="E23">
        <v>8.7379708449963207</v>
      </c>
      <c r="F23">
        <v>7.3850347416766304</v>
      </c>
      <c r="G23">
        <v>9.1251837374539697</v>
      </c>
      <c r="H23">
        <v>10.8630680472082</v>
      </c>
      <c r="I23">
        <v>8.5533913107036899</v>
      </c>
      <c r="J23">
        <v>8.4528768420563498</v>
      </c>
      <c r="K23">
        <v>7.68017458989969</v>
      </c>
      <c r="L23">
        <v>9.1515065037075605</v>
      </c>
      <c r="M23">
        <v>8.1675969228580403</v>
      </c>
      <c r="N23">
        <v>9.0402752634528305</v>
      </c>
      <c r="O23" s="4"/>
      <c r="P23" s="10">
        <v>65</v>
      </c>
      <c r="Q23" s="10">
        <v>70000</v>
      </c>
      <c r="R23" s="4">
        <f t="shared" si="6"/>
        <v>9.3861469481245088</v>
      </c>
      <c r="S23" s="4">
        <f t="shared" si="6"/>
        <v>1.0350332581603996</v>
      </c>
      <c r="T23" s="4">
        <f t="shared" si="7"/>
        <v>9.4101224484575763</v>
      </c>
      <c r="U23" s="4">
        <f t="shared" si="8"/>
        <v>7.9531143371902173</v>
      </c>
      <c r="V23" s="4">
        <f t="shared" si="9"/>
        <v>9.8271209480273516</v>
      </c>
      <c r="W23" s="4">
        <f t="shared" si="10"/>
        <v>11.698688666224216</v>
      </c>
      <c r="X23" s="4">
        <f t="shared" si="6"/>
        <v>9.211344488450127</v>
      </c>
      <c r="Y23" s="4">
        <f t="shared" si="6"/>
        <v>9.1030981375991473</v>
      </c>
      <c r="Z23" s="4">
        <f t="shared" si="6"/>
        <v>8.2709572506612066</v>
      </c>
      <c r="AA23" s="4">
        <f t="shared" si="6"/>
        <v>9.8554685424542967</v>
      </c>
      <c r="AB23" s="4">
        <f t="shared" si="6"/>
        <v>8.7958736092317356</v>
      </c>
      <c r="AC23" s="4">
        <f t="shared" si="6"/>
        <v>9.7356810529492019</v>
      </c>
    </row>
    <row r="24" spans="1:29" ht="15.6" x14ac:dyDescent="0.3">
      <c r="A24" s="1" t="s">
        <v>47</v>
      </c>
      <c r="B24" s="5" t="s">
        <v>48</v>
      </c>
      <c r="C24" s="6">
        <f t="shared" si="0"/>
        <v>3.681146829366353</v>
      </c>
      <c r="D24" s="6">
        <f t="shared" si="1"/>
        <v>0.16895510675441502</v>
      </c>
      <c r="E24">
        <v>3.76986420445653</v>
      </c>
      <c r="F24">
        <v>3.8897423387872601</v>
      </c>
      <c r="G24">
        <v>3.6856502226257599</v>
      </c>
      <c r="H24">
        <v>3.4167704603159499</v>
      </c>
      <c r="I24">
        <v>3.64035037189629</v>
      </c>
      <c r="J24">
        <v>3.4942580227458699</v>
      </c>
      <c r="K24">
        <v>3.6733481179693301</v>
      </c>
      <c r="L24">
        <v>3.6062674226520501</v>
      </c>
      <c r="M24">
        <v>3.9851067974543599</v>
      </c>
      <c r="N24">
        <v>3.65011033476013</v>
      </c>
      <c r="O24" s="4"/>
      <c r="P24" s="10">
        <v>22</v>
      </c>
      <c r="Q24" s="10">
        <v>160000</v>
      </c>
      <c r="R24" s="4">
        <f t="shared" si="6"/>
        <v>26.771976940846205</v>
      </c>
      <c r="S24" s="4">
        <f t="shared" si="6"/>
        <v>1.2287644127593822</v>
      </c>
      <c r="T24" s="4">
        <f t="shared" si="7"/>
        <v>27.417194214229312</v>
      </c>
      <c r="U24" s="4">
        <f t="shared" si="8"/>
        <v>28.289035191180073</v>
      </c>
      <c r="V24" s="4">
        <f t="shared" si="9"/>
        <v>26.804728891823707</v>
      </c>
      <c r="W24" s="4">
        <f t="shared" si="10"/>
        <v>24.849239711388726</v>
      </c>
      <c r="X24" s="4">
        <f t="shared" si="6"/>
        <v>26.475275431973021</v>
      </c>
      <c r="Y24" s="4">
        <f t="shared" si="6"/>
        <v>25.412785619969963</v>
      </c>
      <c r="Z24" s="4">
        <f t="shared" si="6"/>
        <v>26.715259039776949</v>
      </c>
      <c r="AA24" s="4">
        <f t="shared" si="6"/>
        <v>26.227399437469455</v>
      </c>
      <c r="AB24" s="4">
        <f t="shared" si="6"/>
        <v>28.982594890577165</v>
      </c>
      <c r="AC24" s="4">
        <f t="shared" si="6"/>
        <v>26.546256980073672</v>
      </c>
    </row>
    <row r="25" spans="1:29" ht="15.6" x14ac:dyDescent="0.3">
      <c r="A25" s="1" t="s">
        <v>49</v>
      </c>
      <c r="B25" s="5" t="s">
        <v>50</v>
      </c>
      <c r="C25" s="6">
        <f t="shared" si="0"/>
        <v>16.636368786701059</v>
      </c>
      <c r="D25" s="6">
        <f t="shared" si="1"/>
        <v>1.8941791958606271</v>
      </c>
      <c r="E25">
        <v>14.965896745112101</v>
      </c>
      <c r="F25">
        <v>17.360429908977299</v>
      </c>
      <c r="G25">
        <v>16.211218349067</v>
      </c>
      <c r="H25">
        <v>19.621316770936101</v>
      </c>
      <c r="I25">
        <v>16.582648369643799</v>
      </c>
      <c r="J25">
        <v>19.069344779094699</v>
      </c>
      <c r="K25">
        <v>13.132550702238399</v>
      </c>
      <c r="L25">
        <v>15.4781119669112</v>
      </c>
      <c r="M25">
        <v>16.724917961418399</v>
      </c>
      <c r="N25">
        <v>17.217252313611599</v>
      </c>
      <c r="O25" s="4"/>
      <c r="P25" s="10">
        <v>400</v>
      </c>
      <c r="Q25" s="10">
        <v>53000</v>
      </c>
      <c r="R25" s="4">
        <f t="shared" si="6"/>
        <v>2.2043188642378904</v>
      </c>
      <c r="S25" s="4">
        <f t="shared" si="6"/>
        <v>0.25097874345153309</v>
      </c>
      <c r="T25" s="4">
        <f t="shared" si="7"/>
        <v>1.9829813187273533</v>
      </c>
      <c r="U25" s="4">
        <f t="shared" si="8"/>
        <v>2.3002569629394922</v>
      </c>
      <c r="V25" s="4">
        <f t="shared" si="9"/>
        <v>2.1479864312513772</v>
      </c>
      <c r="W25" s="4">
        <f t="shared" si="10"/>
        <v>2.5998244721490331</v>
      </c>
      <c r="X25" s="4">
        <f t="shared" si="6"/>
        <v>2.1972009089778033</v>
      </c>
      <c r="Y25" s="4">
        <f t="shared" si="6"/>
        <v>2.5266881832300476</v>
      </c>
      <c r="Z25" s="4">
        <f t="shared" si="6"/>
        <v>1.740062968046588</v>
      </c>
      <c r="AA25" s="4">
        <f t="shared" si="6"/>
        <v>2.0508498356157343</v>
      </c>
      <c r="AB25" s="4">
        <f t="shared" si="6"/>
        <v>2.216051629887938</v>
      </c>
      <c r="AC25" s="4">
        <f t="shared" si="6"/>
        <v>2.281285931553537</v>
      </c>
    </row>
    <row r="26" spans="1:29" ht="15.6" x14ac:dyDescent="0.3">
      <c r="A26" s="1" t="s">
        <v>51</v>
      </c>
      <c r="B26" s="5" t="s">
        <v>52</v>
      </c>
      <c r="C26" s="6">
        <f t="shared" si="0"/>
        <v>0.92133340759164317</v>
      </c>
      <c r="D26" s="6">
        <f t="shared" si="1"/>
        <v>0.13967167550041279</v>
      </c>
      <c r="E26">
        <v>0.84349771349628599</v>
      </c>
      <c r="F26">
        <v>0.71207616588429301</v>
      </c>
      <c r="G26">
        <v>0.83168795043743904</v>
      </c>
      <c r="H26">
        <v>1.1468837504568401</v>
      </c>
      <c r="I26">
        <v>0.95365622396815997</v>
      </c>
      <c r="J26">
        <v>0.93697032463663599</v>
      </c>
      <c r="K26">
        <v>0.84403831463628698</v>
      </c>
      <c r="L26">
        <v>0.804390945879771</v>
      </c>
      <c r="M26">
        <v>1.04147422798443</v>
      </c>
      <c r="N26">
        <v>1.09865845853629</v>
      </c>
      <c r="O26" s="4"/>
      <c r="P26" s="10">
        <v>640</v>
      </c>
      <c r="Q26" s="10">
        <v>480000</v>
      </c>
      <c r="R26" s="4">
        <f t="shared" si="6"/>
        <v>0.69100005569373235</v>
      </c>
      <c r="S26" s="4">
        <f t="shared" si="6"/>
        <v>0.10475375662530959</v>
      </c>
      <c r="T26" s="4">
        <f t="shared" si="7"/>
        <v>0.63262328512221455</v>
      </c>
      <c r="U26" s="4">
        <f t="shared" si="8"/>
        <v>0.53405712441321973</v>
      </c>
      <c r="V26" s="4">
        <f t="shared" si="9"/>
        <v>0.62376596282807928</v>
      </c>
      <c r="W26" s="4">
        <f t="shared" si="10"/>
        <v>0.86016281284263008</v>
      </c>
      <c r="X26" s="4">
        <f t="shared" si="6"/>
        <v>0.71524216797611995</v>
      </c>
      <c r="Y26" s="4">
        <f t="shared" si="6"/>
        <v>0.70272774347747691</v>
      </c>
      <c r="Z26" s="4">
        <f t="shared" si="6"/>
        <v>0.63302873597721532</v>
      </c>
      <c r="AA26" s="4">
        <f t="shared" si="6"/>
        <v>0.60329320940982822</v>
      </c>
      <c r="AB26" s="4">
        <f t="shared" si="6"/>
        <v>0.78110567098832251</v>
      </c>
      <c r="AC26" s="4">
        <f t="shared" si="6"/>
        <v>0.82399384390221742</v>
      </c>
    </row>
    <row r="27" spans="1:29" ht="15.6" x14ac:dyDescent="0.3">
      <c r="A27" s="1" t="s">
        <v>53</v>
      </c>
      <c r="B27" s="5" t="s">
        <v>54</v>
      </c>
      <c r="C27" s="6">
        <f>AVERAGE(E27:N27)</f>
        <v>11.273980852904774</v>
      </c>
      <c r="D27" s="6">
        <f t="shared" si="1"/>
        <v>1.1303128377489233</v>
      </c>
      <c r="E27">
        <v>12.0769290921627</v>
      </c>
      <c r="F27">
        <v>11.832086418539999</v>
      </c>
      <c r="G27">
        <v>10.6661973998918</v>
      </c>
      <c r="H27">
        <v>11.6551539086733</v>
      </c>
      <c r="I27">
        <v>9.4846061885396793</v>
      </c>
      <c r="J27">
        <v>11.610210058629299</v>
      </c>
      <c r="K27">
        <v>9.8408607838002595</v>
      </c>
      <c r="L27">
        <v>13.4147010115508</v>
      </c>
      <c r="M27">
        <v>11.0955652136259</v>
      </c>
      <c r="N27">
        <v>11.063498453634001</v>
      </c>
      <c r="O27" s="4"/>
      <c r="P27" s="10">
        <v>2500</v>
      </c>
      <c r="Q27" s="10">
        <v>120000</v>
      </c>
      <c r="R27" s="4">
        <f t="shared" si="6"/>
        <v>0.54115108093942921</v>
      </c>
      <c r="S27" s="4">
        <f t="shared" si="6"/>
        <v>5.4255016211948323E-2</v>
      </c>
      <c r="T27" s="4">
        <f t="shared" si="7"/>
        <v>0.57969259642380966</v>
      </c>
      <c r="U27" s="4">
        <f t="shared" si="8"/>
        <v>0.56794014808991999</v>
      </c>
      <c r="V27" s="4">
        <f t="shared" si="9"/>
        <v>0.5119774751948063</v>
      </c>
      <c r="W27" s="4">
        <f t="shared" si="10"/>
        <v>0.5594473876163184</v>
      </c>
      <c r="X27" s="4">
        <f t="shared" si="6"/>
        <v>0.45526109704990458</v>
      </c>
      <c r="Y27" s="4">
        <f t="shared" si="6"/>
        <v>0.55729008281420633</v>
      </c>
      <c r="Z27" s="4">
        <f t="shared" si="6"/>
        <v>0.47236131762241246</v>
      </c>
      <c r="AA27" s="4">
        <f t="shared" si="6"/>
        <v>0.64390564855443833</v>
      </c>
      <c r="AB27" s="4">
        <f t="shared" si="6"/>
        <v>0.53258713025404325</v>
      </c>
      <c r="AC27" s="4">
        <f t="shared" si="6"/>
        <v>0.53104792577443205</v>
      </c>
    </row>
    <row r="28" spans="1:29" ht="15.6" x14ac:dyDescent="0.3">
      <c r="A28" s="1" t="s">
        <v>55</v>
      </c>
      <c r="B28" s="5" t="s">
        <v>56</v>
      </c>
      <c r="C28" s="6">
        <f t="shared" si="0"/>
        <v>1.7838692709027952</v>
      </c>
      <c r="D28" s="6">
        <f t="shared" si="1"/>
        <v>0.20646439574248546</v>
      </c>
      <c r="E28">
        <v>2.09214022336689</v>
      </c>
      <c r="F28">
        <v>1.6140924701674899</v>
      </c>
      <c r="G28">
        <v>1.91346444328545</v>
      </c>
      <c r="H28">
        <v>1.5121607733823701</v>
      </c>
      <c r="I28">
        <v>1.5470715956160099</v>
      </c>
      <c r="J28">
        <v>1.99393421833604</v>
      </c>
      <c r="K28">
        <v>1.98314958532625</v>
      </c>
      <c r="L28">
        <v>1.7588540533710699</v>
      </c>
      <c r="M28">
        <v>1.6163144724546601</v>
      </c>
      <c r="N28">
        <v>1.80751087372172</v>
      </c>
      <c r="O28" s="4"/>
      <c r="P28" s="10">
        <v>1550</v>
      </c>
      <c r="Q28" s="10">
        <v>390000</v>
      </c>
      <c r="R28" s="4">
        <f t="shared" si="6"/>
        <v>0.44884452622715498</v>
      </c>
      <c r="S28" s="4">
        <f t="shared" si="6"/>
        <v>5.1949106025528602E-2</v>
      </c>
      <c r="T28" s="4">
        <f t="shared" si="7"/>
        <v>0.52640947555683049</v>
      </c>
      <c r="U28" s="4">
        <f t="shared" si="8"/>
        <v>0.40612649249375549</v>
      </c>
      <c r="V28" s="4">
        <f t="shared" si="9"/>
        <v>0.48145234379440355</v>
      </c>
      <c r="W28" s="4">
        <f t="shared" si="10"/>
        <v>0.38047916233491891</v>
      </c>
      <c r="X28" s="4">
        <f t="shared" si="6"/>
        <v>0.38926317567112512</v>
      </c>
      <c r="Y28" s="4">
        <f t="shared" si="6"/>
        <v>0.50169957751681005</v>
      </c>
      <c r="Z28" s="4">
        <f t="shared" si="6"/>
        <v>0.49898602469499198</v>
      </c>
      <c r="AA28" s="4">
        <f t="shared" si="6"/>
        <v>0.44255037471917247</v>
      </c>
      <c r="AB28" s="4">
        <f t="shared" si="6"/>
        <v>0.4066855769402048</v>
      </c>
      <c r="AC28" s="4">
        <f t="shared" si="6"/>
        <v>0.45479305854933605</v>
      </c>
    </row>
    <row r="29" spans="1:29" ht="15.6" x14ac:dyDescent="0.3">
      <c r="A29" s="1" t="s">
        <v>57</v>
      </c>
      <c r="B29" s="5" t="s">
        <v>58</v>
      </c>
      <c r="C29" s="6">
        <f t="shared" si="0"/>
        <v>0.36298738462481372</v>
      </c>
      <c r="D29" s="6">
        <f t="shared" si="1"/>
        <v>3.875755336867151E-2</v>
      </c>
      <c r="E29">
        <v>0.343669725089227</v>
      </c>
      <c r="F29">
        <v>0.32377586068191599</v>
      </c>
      <c r="G29">
        <v>0.38289211692285102</v>
      </c>
      <c r="H29">
        <v>0.43339563065558301</v>
      </c>
      <c r="I29">
        <v>0.347285630657998</v>
      </c>
      <c r="J29">
        <v>0.324801163127661</v>
      </c>
      <c r="K29">
        <v>0.32204301124575602</v>
      </c>
      <c r="L29">
        <v>0.37598187882197598</v>
      </c>
      <c r="M29">
        <v>0.36106667992790997</v>
      </c>
      <c r="N29">
        <v>0.41496214911725898</v>
      </c>
      <c r="O29" s="4"/>
      <c r="P29" s="10">
        <v>9240</v>
      </c>
      <c r="Q29" s="11">
        <v>66000</v>
      </c>
      <c r="R29" s="4">
        <f t="shared" si="6"/>
        <v>2.592767033034384E-3</v>
      </c>
      <c r="S29" s="4">
        <f t="shared" si="6"/>
        <v>2.7683966691908221E-4</v>
      </c>
      <c r="T29" s="4">
        <f t="shared" si="7"/>
        <v>2.4547837506373356E-3</v>
      </c>
      <c r="U29" s="4">
        <f t="shared" si="8"/>
        <v>2.3126847191565427E-3</v>
      </c>
      <c r="V29" s="4">
        <f t="shared" si="9"/>
        <v>2.7349436923060784E-3</v>
      </c>
      <c r="W29" s="4">
        <f t="shared" si="10"/>
        <v>3.095683076111307E-3</v>
      </c>
      <c r="X29" s="4">
        <f t="shared" si="6"/>
        <v>2.4806116475571283E-3</v>
      </c>
      <c r="Y29" s="4">
        <f t="shared" si="6"/>
        <v>2.3200083080547212E-3</v>
      </c>
      <c r="Z29" s="4">
        <f t="shared" si="6"/>
        <v>2.3003072231839719E-3</v>
      </c>
      <c r="AA29" s="4">
        <f t="shared" si="6"/>
        <v>2.6855848487283996E-3</v>
      </c>
      <c r="AB29" s="4">
        <f t="shared" si="6"/>
        <v>2.5790477137707852E-3</v>
      </c>
      <c r="AC29" s="4">
        <f t="shared" si="6"/>
        <v>2.9640153508375643E-3</v>
      </c>
    </row>
    <row r="30" spans="1:29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 x14ac:dyDescent="0.35">
      <c r="A31" s="4" t="s">
        <v>181</v>
      </c>
      <c r="B31" s="4">
        <f>C3/(400-B1)</f>
        <v>0.10603636013933287</v>
      </c>
      <c r="C31" s="4"/>
      <c r="D31" s="4" t="s">
        <v>182</v>
      </c>
      <c r="E31" s="4">
        <f>C3/B31</f>
        <v>260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183</v>
      </c>
      <c r="R31" s="4">
        <f>SUM(R4:R29)</f>
        <v>10458.657476665876</v>
      </c>
      <c r="S31" s="4"/>
      <c r="T31" s="4">
        <f t="shared" ref="T31:AC31" si="11">SUM(T4:T29)</f>
        <v>10458.657476665878</v>
      </c>
      <c r="U31" s="4">
        <f t="shared" si="11"/>
        <v>10458.657476665874</v>
      </c>
      <c r="V31" s="4">
        <f t="shared" si="11"/>
        <v>10458.657476665889</v>
      </c>
      <c r="W31" s="4">
        <f t="shared" si="11"/>
        <v>10458.657476665858</v>
      </c>
      <c r="X31" s="4">
        <f t="shared" si="11"/>
        <v>10458.657476665894</v>
      </c>
      <c r="Y31" s="4">
        <f t="shared" si="11"/>
        <v>10458.657476665885</v>
      </c>
      <c r="Z31" s="4">
        <f t="shared" si="11"/>
        <v>10458.657476665878</v>
      </c>
      <c r="AA31" s="4">
        <f t="shared" si="11"/>
        <v>10458.657476665865</v>
      </c>
      <c r="AB31" s="4">
        <f t="shared" si="11"/>
        <v>10458.657476665865</v>
      </c>
      <c r="AC31" s="4">
        <f t="shared" si="11"/>
        <v>10458.65747666587</v>
      </c>
    </row>
    <row r="33" spans="1:5" ht="15.6" x14ac:dyDescent="0.3">
      <c r="A33" s="4" t="s">
        <v>184</v>
      </c>
      <c r="B33" s="5" t="s">
        <v>185</v>
      </c>
      <c r="C33" t="s">
        <v>186</v>
      </c>
      <c r="D33" t="s">
        <v>187</v>
      </c>
      <c r="E33" t="s">
        <v>188</v>
      </c>
    </row>
    <row r="34" spans="1:5" x14ac:dyDescent="0.3">
      <c r="A34" t="s">
        <v>22</v>
      </c>
      <c r="B34">
        <v>13.48844444</v>
      </c>
      <c r="C34">
        <v>51.226503219999998</v>
      </c>
      <c r="D34">
        <f t="shared" ref="D34:D57" si="12">C34-B34</f>
        <v>37.738058779999996</v>
      </c>
      <c r="E34">
        <f t="shared" ref="E34:E57" si="13">D34/B34*100</f>
        <v>279.78065927370938</v>
      </c>
    </row>
    <row r="35" spans="1:5" x14ac:dyDescent="0.3">
      <c r="A35" t="s">
        <v>49</v>
      </c>
      <c r="B35">
        <v>0.56847800000000004</v>
      </c>
      <c r="C35">
        <v>2.1437415710000001</v>
      </c>
      <c r="D35">
        <f t="shared" si="12"/>
        <v>1.575263571</v>
      </c>
      <c r="E35">
        <f t="shared" si="13"/>
        <v>277.10194079630173</v>
      </c>
    </row>
    <row r="36" spans="1:5" x14ac:dyDescent="0.3">
      <c r="A36" t="s">
        <v>15</v>
      </c>
      <c r="B36">
        <v>67.036307690000001</v>
      </c>
      <c r="C36">
        <v>204.26125809999999</v>
      </c>
      <c r="D36">
        <f t="shared" si="12"/>
        <v>137.22495040999999</v>
      </c>
      <c r="E36">
        <f t="shared" si="13"/>
        <v>204.70242938286148</v>
      </c>
    </row>
    <row r="37" spans="1:5" x14ac:dyDescent="0.3">
      <c r="A37" t="s">
        <v>55</v>
      </c>
      <c r="B37">
        <v>0.156</v>
      </c>
      <c r="C37">
        <v>0.47132943700000002</v>
      </c>
      <c r="D37">
        <f t="shared" si="12"/>
        <v>0.31532943700000005</v>
      </c>
      <c r="E37">
        <f t="shared" si="13"/>
        <v>202.1342544871795</v>
      </c>
    </row>
    <row r="38" spans="1:5" x14ac:dyDescent="0.3">
      <c r="A38" t="s">
        <v>45</v>
      </c>
      <c r="B38">
        <v>4.2999384620000001</v>
      </c>
      <c r="C38">
        <v>9.0634525779999997</v>
      </c>
      <c r="D38">
        <f t="shared" si="12"/>
        <v>4.7635141159999996</v>
      </c>
      <c r="E38">
        <f t="shared" si="13"/>
        <v>110.78098345119992</v>
      </c>
    </row>
    <row r="39" spans="1:5" x14ac:dyDescent="0.3">
      <c r="A39" t="s">
        <v>25</v>
      </c>
      <c r="B39">
        <v>86.364971710000006</v>
      </c>
      <c r="C39">
        <v>181.28727860000001</v>
      </c>
      <c r="D39">
        <f t="shared" si="12"/>
        <v>94.922306890000002</v>
      </c>
      <c r="E39">
        <f t="shared" si="13"/>
        <v>109.90834016449884</v>
      </c>
    </row>
    <row r="40" spans="1:5" x14ac:dyDescent="0.3">
      <c r="A40" t="s">
        <v>9</v>
      </c>
      <c r="B40">
        <v>4851</v>
      </c>
      <c r="C40">
        <v>8562.0680159999993</v>
      </c>
      <c r="D40">
        <f t="shared" si="12"/>
        <v>3711.0680159999993</v>
      </c>
      <c r="E40">
        <f t="shared" si="13"/>
        <v>76.501092888064306</v>
      </c>
    </row>
    <row r="41" spans="1:5" x14ac:dyDescent="0.3">
      <c r="A41" t="s">
        <v>47</v>
      </c>
      <c r="B41">
        <v>17.31490909</v>
      </c>
      <c r="C41">
        <v>27.503652769999999</v>
      </c>
      <c r="D41">
        <f t="shared" si="12"/>
        <v>10.188743679999998</v>
      </c>
      <c r="E41">
        <f t="shared" si="13"/>
        <v>58.843760755777652</v>
      </c>
    </row>
    <row r="42" spans="1:5" x14ac:dyDescent="0.3">
      <c r="A42" t="s">
        <v>189</v>
      </c>
      <c r="B42">
        <v>269.73381819999997</v>
      </c>
      <c r="C42">
        <v>294.41807210000002</v>
      </c>
      <c r="D42">
        <f t="shared" si="12"/>
        <v>24.684253900000044</v>
      </c>
      <c r="E42">
        <f t="shared" si="13"/>
        <v>9.1513381839637802</v>
      </c>
    </row>
    <row r="43" spans="1:5" x14ac:dyDescent="0.3">
      <c r="A43" t="s">
        <v>39</v>
      </c>
      <c r="B43">
        <v>20.572353589999999</v>
      </c>
      <c r="C43">
        <v>17.897768979999999</v>
      </c>
      <c r="D43">
        <f t="shared" si="12"/>
        <v>-2.6745846100000001</v>
      </c>
      <c r="E43">
        <f t="shared" si="13"/>
        <v>-13.000868365883461</v>
      </c>
    </row>
    <row r="44" spans="1:5" x14ac:dyDescent="0.3">
      <c r="A44" t="s">
        <v>190</v>
      </c>
      <c r="B44">
        <v>369.71408700000001</v>
      </c>
      <c r="C44">
        <v>256.10992870000001</v>
      </c>
      <c r="D44">
        <f t="shared" si="12"/>
        <v>-113.60415829999999</v>
      </c>
      <c r="E44">
        <f t="shared" si="13"/>
        <v>-30.727570924285608</v>
      </c>
    </row>
    <row r="45" spans="1:5" x14ac:dyDescent="0.3">
      <c r="A45" t="s">
        <v>191</v>
      </c>
      <c r="B45">
        <v>742.58640000000003</v>
      </c>
      <c r="C45">
        <v>440.44529119999999</v>
      </c>
      <c r="D45">
        <f t="shared" si="12"/>
        <v>-302.14110880000004</v>
      </c>
      <c r="E45">
        <f t="shared" si="13"/>
        <v>-40.687670660276034</v>
      </c>
    </row>
    <row r="46" spans="1:5" x14ac:dyDescent="0.3">
      <c r="A46" t="s">
        <v>11</v>
      </c>
      <c r="B46">
        <v>128.2614667</v>
      </c>
      <c r="C46">
        <v>75.592642830000003</v>
      </c>
      <c r="D46">
        <f t="shared" si="12"/>
        <v>-52.668823869999997</v>
      </c>
      <c r="E46">
        <f t="shared" si="13"/>
        <v>-41.063637603015188</v>
      </c>
    </row>
    <row r="47" spans="1:5" x14ac:dyDescent="0.3">
      <c r="A47" t="s">
        <v>53</v>
      </c>
      <c r="B47">
        <v>0.991008</v>
      </c>
      <c r="C47">
        <v>0.55320340700000004</v>
      </c>
      <c r="D47">
        <f t="shared" si="12"/>
        <v>-0.43780459299999996</v>
      </c>
      <c r="E47">
        <f t="shared" si="13"/>
        <v>-44.177705225386674</v>
      </c>
    </row>
    <row r="48" spans="1:5" x14ac:dyDescent="0.3">
      <c r="A48" t="s">
        <v>27</v>
      </c>
      <c r="B48">
        <v>3.8201538460000002</v>
      </c>
      <c r="C48">
        <v>1.819206187</v>
      </c>
      <c r="D48">
        <f t="shared" si="12"/>
        <v>-2.0009476590000004</v>
      </c>
      <c r="E48">
        <f t="shared" si="13"/>
        <v>-52.37871927841725</v>
      </c>
    </row>
    <row r="49" spans="1:5" x14ac:dyDescent="0.3">
      <c r="A49" t="s">
        <v>192</v>
      </c>
      <c r="B49">
        <v>37.182974829999999</v>
      </c>
      <c r="C49">
        <v>16.490071029999999</v>
      </c>
      <c r="D49">
        <f t="shared" si="12"/>
        <v>-20.6929038</v>
      </c>
      <c r="E49">
        <f t="shared" si="13"/>
        <v>-55.651555300800013</v>
      </c>
    </row>
    <row r="50" spans="1:5" x14ac:dyDescent="0.3">
      <c r="A50" t="s">
        <v>51</v>
      </c>
      <c r="B50">
        <v>1.5530999999999999</v>
      </c>
      <c r="C50">
        <v>0.59681545700000005</v>
      </c>
      <c r="D50">
        <f t="shared" si="12"/>
        <v>-0.95628454299999988</v>
      </c>
      <c r="E50">
        <f t="shared" si="13"/>
        <v>-61.572631704333268</v>
      </c>
    </row>
    <row r="51" spans="1:5" x14ac:dyDescent="0.3">
      <c r="A51" t="s">
        <v>33</v>
      </c>
      <c r="B51">
        <v>49.966358</v>
      </c>
      <c r="C51">
        <v>16.30679164</v>
      </c>
      <c r="D51">
        <f t="shared" si="12"/>
        <v>-33.659566359999999</v>
      </c>
      <c r="E51">
        <f t="shared" si="13"/>
        <v>-67.364458222070141</v>
      </c>
    </row>
    <row r="52" spans="1:5" x14ac:dyDescent="0.3">
      <c r="A52" t="s">
        <v>41</v>
      </c>
      <c r="B52">
        <v>170.23133329999999</v>
      </c>
      <c r="C52">
        <v>48.864715349999997</v>
      </c>
      <c r="D52">
        <f t="shared" si="12"/>
        <v>-121.36661794999999</v>
      </c>
      <c r="E52">
        <f t="shared" si="13"/>
        <v>-71.295110951234037</v>
      </c>
    </row>
    <row r="53" spans="1:5" x14ac:dyDescent="0.3">
      <c r="A53" t="s">
        <v>37</v>
      </c>
      <c r="B53">
        <v>133.139567</v>
      </c>
      <c r="C53">
        <v>32.859126760000002</v>
      </c>
      <c r="D53">
        <f t="shared" si="12"/>
        <v>-100.28044023999999</v>
      </c>
      <c r="E53">
        <f t="shared" si="13"/>
        <v>-75.319788474300793</v>
      </c>
    </row>
    <row r="54" spans="1:5" x14ac:dyDescent="0.3">
      <c r="A54" t="s">
        <v>193</v>
      </c>
      <c r="B54">
        <v>1392.0239999999999</v>
      </c>
      <c r="C54">
        <v>189.10060089999999</v>
      </c>
      <c r="D54">
        <f t="shared" si="12"/>
        <v>-1202.9233990999999</v>
      </c>
      <c r="E54">
        <f t="shared" si="13"/>
        <v>-86.415420933834469</v>
      </c>
    </row>
    <row r="55" spans="1:5" x14ac:dyDescent="0.3">
      <c r="A55" t="s">
        <v>57</v>
      </c>
      <c r="B55">
        <v>2.6837143000000001E-2</v>
      </c>
      <c r="C55">
        <v>2.5008040000000001E-3</v>
      </c>
      <c r="D55">
        <f t="shared" si="12"/>
        <v>-2.4336339000000002E-2</v>
      </c>
      <c r="E55">
        <f t="shared" si="13"/>
        <v>-90.681556527831603</v>
      </c>
    </row>
    <row r="56" spans="1:5" x14ac:dyDescent="0.3">
      <c r="A56" t="s">
        <v>29</v>
      </c>
      <c r="B56">
        <v>279.86111110000002</v>
      </c>
      <c r="C56">
        <v>14.42026392</v>
      </c>
      <c r="D56">
        <f t="shared" si="12"/>
        <v>-265.44084717999999</v>
      </c>
      <c r="E56">
        <f t="shared" si="13"/>
        <v>-94.847349864609328</v>
      </c>
    </row>
    <row r="57" spans="1:5" x14ac:dyDescent="0.3">
      <c r="A57" t="s">
        <v>31</v>
      </c>
      <c r="B57">
        <v>667.81643840000004</v>
      </c>
      <c r="C57">
        <v>15.155245389999999</v>
      </c>
      <c r="D57">
        <f t="shared" si="12"/>
        <v>-652.66119301000003</v>
      </c>
      <c r="E57">
        <f t="shared" si="13"/>
        <v>-97.730627082748967</v>
      </c>
    </row>
  </sheetData>
  <autoFilter ref="A33:E57" xr:uid="{AEFE03A5-FE7C-48BB-8051-AD9BE140C230}">
    <sortState xmlns:xlrd2="http://schemas.microsoft.com/office/spreadsheetml/2017/richdata2" ref="A34:E57">
      <sortCondition descending="1" ref="E33:E57"/>
    </sortState>
  </autoFilter>
  <mergeCells count="2">
    <mergeCell ref="C1:N1"/>
    <mergeCell ref="R1:AC1"/>
  </mergeCells>
  <conditionalFormatting sqref="E34:E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E0DC-C6CE-4E95-B9AE-FCEB38E75A63}">
  <dimension ref="A1:AC31"/>
  <sheetViews>
    <sheetView zoomScale="90" zoomScaleNormal="90" workbookViewId="0">
      <selection activeCell="A31" sqref="A31:E31"/>
    </sheetView>
  </sheetViews>
  <sheetFormatPr defaultRowHeight="14.4" x14ac:dyDescent="0.3"/>
  <sheetData>
    <row r="1" spans="1:29" x14ac:dyDescent="0.3">
      <c r="A1" t="s">
        <v>176</v>
      </c>
      <c r="B1" s="4">
        <v>160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4"/>
      <c r="P1" s="4"/>
      <c r="Q1" s="4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6"/>
      <c r="B3" s="6" t="s">
        <v>8</v>
      </c>
      <c r="C3" s="6">
        <f>AVERAGE(E3:N3)</f>
        <v>30.562795872779496</v>
      </c>
      <c r="D3" s="6">
        <f>STDEV(E3:N3)</f>
        <v>1.4872072386697256E-3</v>
      </c>
      <c r="E3">
        <v>30.5638237226113</v>
      </c>
      <c r="F3">
        <v>30.559352694910299</v>
      </c>
      <c r="G3">
        <v>30.564137342090898</v>
      </c>
      <c r="H3">
        <v>30.563869705524599</v>
      </c>
      <c r="I3">
        <v>30.5620553093231</v>
      </c>
      <c r="J3">
        <v>30.5642382040241</v>
      </c>
      <c r="K3">
        <v>30.562176707805801</v>
      </c>
      <c r="L3">
        <v>30.563464555096701</v>
      </c>
      <c r="M3">
        <v>30.562032936846499</v>
      </c>
      <c r="N3">
        <v>30.5628075495617</v>
      </c>
      <c r="O3" s="7"/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225.49533757234599</v>
      </c>
      <c r="D4" s="6">
        <f t="shared" ref="D4:D29" si="1">STDEV(E4:N4)</f>
        <v>0.35470661973352635</v>
      </c>
      <c r="E4">
        <v>225.339946830184</v>
      </c>
      <c r="F4">
        <v>225.093325278191</v>
      </c>
      <c r="G4">
        <v>225.54001472533199</v>
      </c>
      <c r="H4">
        <v>225.03306061434</v>
      </c>
      <c r="I4">
        <v>225.60943674024301</v>
      </c>
      <c r="J4">
        <v>226.064938148137</v>
      </c>
      <c r="K4">
        <v>225.12927672705499</v>
      </c>
      <c r="L4">
        <v>225.93259258330201</v>
      </c>
      <c r="M4">
        <v>225.457042823048</v>
      </c>
      <c r="N4">
        <v>225.75374125362799</v>
      </c>
      <c r="O4" s="4"/>
      <c r="P4" s="8">
        <v>16</v>
      </c>
      <c r="Q4" s="8">
        <v>588000</v>
      </c>
      <c r="R4" s="4">
        <f>C4/$P4*$Q4/1000</f>
        <v>8286.9536557837146</v>
      </c>
      <c r="S4" s="4">
        <f t="shared" ref="S4:AC19" si="2">D4/$P4*$Q4/1000</f>
        <v>13.035468275207093</v>
      </c>
      <c r="T4" s="4">
        <f t="shared" si="2"/>
        <v>8281.2430460092619</v>
      </c>
      <c r="U4" s="4">
        <f t="shared" ref="U4" si="3">F4/$P4*$Q4/1000</f>
        <v>8272.1797039735193</v>
      </c>
      <c r="V4" s="4">
        <f t="shared" ref="V4" si="4">G4/$P4*$Q4/1000</f>
        <v>8288.5955411559498</v>
      </c>
      <c r="W4" s="4">
        <f t="shared" si="2"/>
        <v>8269.9649775769958</v>
      </c>
      <c r="X4" s="4">
        <f t="shared" si="2"/>
        <v>8291.146800203931</v>
      </c>
      <c r="Y4" s="4">
        <f t="shared" si="2"/>
        <v>8307.8864769440352</v>
      </c>
      <c r="Z4" s="4">
        <f t="shared" si="2"/>
        <v>8273.5009197192703</v>
      </c>
      <c r="AA4" s="4">
        <f t="shared" si="2"/>
        <v>8303.0227774363484</v>
      </c>
      <c r="AB4" s="4">
        <f t="shared" si="2"/>
        <v>8285.546323747014</v>
      </c>
      <c r="AC4" s="4">
        <f t="shared" si="2"/>
        <v>8296.4499910708291</v>
      </c>
    </row>
    <row r="5" spans="1:29" ht="15.6" x14ac:dyDescent="0.3">
      <c r="A5" s="5" t="s">
        <v>11</v>
      </c>
      <c r="B5" s="5" t="s">
        <v>12</v>
      </c>
      <c r="C5" s="6">
        <f t="shared" si="0"/>
        <v>1018.543351804793</v>
      </c>
      <c r="D5" s="6">
        <f t="shared" si="1"/>
        <v>36.527555296775077</v>
      </c>
      <c r="E5">
        <v>1077.0707725391501</v>
      </c>
      <c r="F5">
        <v>1033.88916203802</v>
      </c>
      <c r="G5">
        <v>1001.10959985953</v>
      </c>
      <c r="H5">
        <v>973.782664056361</v>
      </c>
      <c r="I5">
        <v>952.43210481175799</v>
      </c>
      <c r="J5">
        <v>1004.7591797858601</v>
      </c>
      <c r="K5">
        <v>1035.24004668004</v>
      </c>
      <c r="L5">
        <v>1050.0836378935401</v>
      </c>
      <c r="M5">
        <v>1026.78816325046</v>
      </c>
      <c r="N5">
        <v>1030.2781871332099</v>
      </c>
      <c r="O5" s="4"/>
      <c r="P5" s="9">
        <v>540</v>
      </c>
      <c r="Q5" s="9">
        <v>45000</v>
      </c>
      <c r="R5" s="4">
        <f t="shared" ref="R5:AC29" si="5">C5/$P5*$Q5/1000</f>
        <v>84.878612650399418</v>
      </c>
      <c r="S5" s="4">
        <f t="shared" si="2"/>
        <v>3.0439629413979232</v>
      </c>
      <c r="T5" s="4">
        <f t="shared" ref="T5:T29" si="6">E5/$P5*$Q5/1000</f>
        <v>89.755897711595836</v>
      </c>
      <c r="U5" s="4">
        <f t="shared" ref="U5:U29" si="7">F5/$P5*$Q5/1000</f>
        <v>86.15743016983501</v>
      </c>
      <c r="V5" s="4">
        <f t="shared" ref="V5:V29" si="8">G5/$P5*$Q5/1000</f>
        <v>83.425799988294159</v>
      </c>
      <c r="W5" s="4">
        <f t="shared" si="2"/>
        <v>81.148555338030079</v>
      </c>
      <c r="X5" s="4">
        <f t="shared" si="2"/>
        <v>79.3693420676465</v>
      </c>
      <c r="Y5" s="4">
        <f t="shared" si="2"/>
        <v>83.729931648821676</v>
      </c>
      <c r="Z5" s="4">
        <f t="shared" si="2"/>
        <v>86.270003890003338</v>
      </c>
      <c r="AA5" s="4">
        <f t="shared" si="2"/>
        <v>87.506969824461677</v>
      </c>
      <c r="AB5" s="4">
        <f t="shared" si="2"/>
        <v>85.565680270871667</v>
      </c>
      <c r="AC5" s="4">
        <f t="shared" si="2"/>
        <v>85.856515594434157</v>
      </c>
    </row>
    <row r="6" spans="1:29" ht="15.6" x14ac:dyDescent="0.3">
      <c r="A6" s="5" t="s">
        <v>13</v>
      </c>
      <c r="B6" s="5" t="s">
        <v>14</v>
      </c>
      <c r="C6" s="6">
        <f t="shared" si="0"/>
        <v>123.58017562046021</v>
      </c>
      <c r="D6" s="6">
        <f t="shared" si="1"/>
        <v>0.66277814818549641</v>
      </c>
      <c r="E6">
        <v>122.567442473268</v>
      </c>
      <c r="F6">
        <v>123.369549423173</v>
      </c>
      <c r="G6">
        <v>124.17844170924801</v>
      </c>
      <c r="H6">
        <v>123.305956244301</v>
      </c>
      <c r="I6">
        <v>123.739286296307</v>
      </c>
      <c r="J6">
        <v>124.01097051429301</v>
      </c>
      <c r="K6">
        <v>122.951446930522</v>
      </c>
      <c r="L6">
        <v>124.361862185718</v>
      </c>
      <c r="M6">
        <v>124.439710391773</v>
      </c>
      <c r="N6">
        <v>122.877090035999</v>
      </c>
      <c r="O6" s="4"/>
      <c r="P6" s="9">
        <v>50</v>
      </c>
      <c r="Q6" s="9">
        <v>180000</v>
      </c>
      <c r="R6" s="4">
        <f t="shared" si="5"/>
        <v>444.88863223365678</v>
      </c>
      <c r="S6" s="4">
        <f t="shared" si="2"/>
        <v>2.386001333467787</v>
      </c>
      <c r="T6" s="4">
        <f t="shared" si="6"/>
        <v>441.24279290376484</v>
      </c>
      <c r="U6" s="4">
        <f t="shared" si="7"/>
        <v>444.13037792342277</v>
      </c>
      <c r="V6" s="4">
        <f t="shared" si="8"/>
        <v>447.04239015329284</v>
      </c>
      <c r="W6" s="4">
        <f t="shared" si="2"/>
        <v>443.90144247948359</v>
      </c>
      <c r="X6" s="4">
        <f t="shared" si="2"/>
        <v>445.46143066670521</v>
      </c>
      <c r="Y6" s="4">
        <f t="shared" si="2"/>
        <v>446.43949385145487</v>
      </c>
      <c r="Z6" s="4">
        <f t="shared" si="2"/>
        <v>442.62520894987921</v>
      </c>
      <c r="AA6" s="4">
        <f t="shared" si="2"/>
        <v>447.70270386858476</v>
      </c>
      <c r="AB6" s="4">
        <f t="shared" si="2"/>
        <v>447.98295741038282</v>
      </c>
      <c r="AC6" s="4">
        <f t="shared" si="2"/>
        <v>442.35752412959641</v>
      </c>
    </row>
    <row r="7" spans="1:29" ht="15.6" x14ac:dyDescent="0.3">
      <c r="A7" s="1" t="s">
        <v>15</v>
      </c>
      <c r="B7" s="5" t="s">
        <v>16</v>
      </c>
      <c r="C7" s="6">
        <f t="shared" si="0"/>
        <v>291.59930921989161</v>
      </c>
      <c r="D7" s="6">
        <f t="shared" si="1"/>
        <v>9.1183326011708807</v>
      </c>
      <c r="E7">
        <v>293.928355581191</v>
      </c>
      <c r="F7">
        <v>292.33898514224097</v>
      </c>
      <c r="G7">
        <v>285.62580904746301</v>
      </c>
      <c r="H7">
        <v>309.850150192657</v>
      </c>
      <c r="I7">
        <v>278.65419149582198</v>
      </c>
      <c r="J7">
        <v>292.10186139060102</v>
      </c>
      <c r="K7">
        <v>298.99212275927198</v>
      </c>
      <c r="L7">
        <v>296.85667851760297</v>
      </c>
      <c r="M7">
        <v>284.93325363675302</v>
      </c>
      <c r="N7">
        <v>282.71168443531297</v>
      </c>
      <c r="O7" s="4"/>
      <c r="P7" s="10">
        <v>65</v>
      </c>
      <c r="Q7" s="10">
        <v>70000</v>
      </c>
      <c r="R7" s="4">
        <f t="shared" si="5"/>
        <v>314.03002531372942</v>
      </c>
      <c r="S7" s="4">
        <f t="shared" si="2"/>
        <v>9.8197428012609489</v>
      </c>
      <c r="T7" s="4">
        <f t="shared" si="6"/>
        <v>316.53822908743649</v>
      </c>
      <c r="U7" s="4">
        <f t="shared" si="7"/>
        <v>314.82659938395182</v>
      </c>
      <c r="V7" s="4">
        <f t="shared" si="8"/>
        <v>307.5970251280371</v>
      </c>
      <c r="W7" s="4">
        <f t="shared" si="2"/>
        <v>333.6847771305537</v>
      </c>
      <c r="X7" s="4">
        <f t="shared" si="2"/>
        <v>300.08912930319292</v>
      </c>
      <c r="Y7" s="4">
        <f t="shared" si="2"/>
        <v>314.57123534372414</v>
      </c>
      <c r="Z7" s="4">
        <f t="shared" si="2"/>
        <v>321.99151681767751</v>
      </c>
      <c r="AA7" s="4">
        <f t="shared" si="2"/>
        <v>319.69180763434167</v>
      </c>
      <c r="AB7" s="4">
        <f t="shared" si="2"/>
        <v>306.85119622419552</v>
      </c>
      <c r="AC7" s="4">
        <f t="shared" si="2"/>
        <v>304.45873708418321</v>
      </c>
    </row>
    <row r="8" spans="1:29" ht="15.6" x14ac:dyDescent="0.3">
      <c r="A8" s="1" t="s">
        <v>17</v>
      </c>
      <c r="B8" s="5" t="s">
        <v>18</v>
      </c>
      <c r="C8" s="6">
        <f t="shared" si="0"/>
        <v>46.413651063949764</v>
      </c>
      <c r="D8" s="6">
        <f t="shared" si="1"/>
        <v>1.6431473995580854</v>
      </c>
      <c r="E8">
        <v>46.159598872773003</v>
      </c>
      <c r="F8">
        <v>47.0936099099195</v>
      </c>
      <c r="G8">
        <v>45.579778896789698</v>
      </c>
      <c r="H8">
        <v>45.398420895263499</v>
      </c>
      <c r="I8">
        <v>48.785515108875003</v>
      </c>
      <c r="J8">
        <v>47.030741336776302</v>
      </c>
      <c r="K8">
        <v>47.034813291800603</v>
      </c>
      <c r="L8">
        <v>42.709950548234303</v>
      </c>
      <c r="M8">
        <v>47.799093129980001</v>
      </c>
      <c r="N8">
        <v>46.544988649085703</v>
      </c>
      <c r="O8" s="4"/>
      <c r="P8" s="10">
        <v>22</v>
      </c>
      <c r="Q8" s="10">
        <v>160000</v>
      </c>
      <c r="R8" s="4">
        <f t="shared" si="5"/>
        <v>337.55382591963468</v>
      </c>
      <c r="S8" s="4">
        <f t="shared" si="2"/>
        <v>11.950162905876985</v>
      </c>
      <c r="T8" s="4">
        <f t="shared" si="6"/>
        <v>335.70617362016725</v>
      </c>
      <c r="U8" s="4">
        <f t="shared" si="7"/>
        <v>342.49898116305093</v>
      </c>
      <c r="V8" s="4">
        <f t="shared" si="8"/>
        <v>331.48930106756148</v>
      </c>
      <c r="W8" s="4">
        <f t="shared" si="2"/>
        <v>330.17033378373452</v>
      </c>
      <c r="X8" s="4">
        <f t="shared" si="2"/>
        <v>354.80374624636369</v>
      </c>
      <c r="Y8" s="4">
        <f t="shared" si="2"/>
        <v>342.04175517655494</v>
      </c>
      <c r="Z8" s="4">
        <f t="shared" si="2"/>
        <v>342.07136939491352</v>
      </c>
      <c r="AA8" s="4">
        <f t="shared" si="2"/>
        <v>310.61782216897677</v>
      </c>
      <c r="AB8" s="4">
        <f t="shared" si="2"/>
        <v>347.62976821803642</v>
      </c>
      <c r="AC8" s="4">
        <f t="shared" si="2"/>
        <v>338.50900835698695</v>
      </c>
    </row>
    <row r="9" spans="1:29" ht="15.6" x14ac:dyDescent="0.3">
      <c r="A9" s="1" t="s">
        <v>19</v>
      </c>
      <c r="B9" s="5" t="s">
        <v>20</v>
      </c>
      <c r="C9" s="6">
        <f t="shared" si="0"/>
        <v>142.77040265093169</v>
      </c>
      <c r="D9" s="6">
        <f t="shared" si="1"/>
        <v>4.326951157911167</v>
      </c>
      <c r="E9">
        <v>141.73759234388501</v>
      </c>
      <c r="F9">
        <v>142.95296527297</v>
      </c>
      <c r="G9">
        <v>149.266490391368</v>
      </c>
      <c r="H9">
        <v>150.26559668408299</v>
      </c>
      <c r="I9">
        <v>141.21912301322899</v>
      </c>
      <c r="J9">
        <v>136.18967056661199</v>
      </c>
      <c r="K9">
        <v>142.47957508686699</v>
      </c>
      <c r="L9">
        <v>139.15103182674</v>
      </c>
      <c r="M9">
        <v>140.038697721251</v>
      </c>
      <c r="N9">
        <v>144.403283602312</v>
      </c>
      <c r="O9" s="4"/>
      <c r="P9" s="10">
        <v>69</v>
      </c>
      <c r="Q9" s="10">
        <v>160000</v>
      </c>
      <c r="R9" s="4">
        <f t="shared" si="5"/>
        <v>331.06180324853722</v>
      </c>
      <c r="S9" s="4">
        <f t="shared" si="2"/>
        <v>10.033509931388213</v>
      </c>
      <c r="T9" s="4">
        <f t="shared" si="6"/>
        <v>328.66688079741454</v>
      </c>
      <c r="U9" s="4">
        <f t="shared" si="7"/>
        <v>331.48513686485796</v>
      </c>
      <c r="V9" s="4">
        <f t="shared" si="8"/>
        <v>346.12519511041853</v>
      </c>
      <c r="W9" s="4">
        <f t="shared" si="2"/>
        <v>348.4419633254098</v>
      </c>
      <c r="X9" s="4">
        <f t="shared" si="2"/>
        <v>327.46463307415422</v>
      </c>
      <c r="Y9" s="4">
        <f t="shared" si="2"/>
        <v>315.80213464721623</v>
      </c>
      <c r="Z9" s="4">
        <f t="shared" si="2"/>
        <v>330.38742049128581</v>
      </c>
      <c r="AA9" s="4">
        <f t="shared" si="2"/>
        <v>322.6690593083826</v>
      </c>
      <c r="AB9" s="4">
        <f t="shared" si="2"/>
        <v>324.72741500579946</v>
      </c>
      <c r="AC9" s="4">
        <f t="shared" si="2"/>
        <v>334.84819386043364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5"/>
        <v>0</v>
      </c>
      <c r="S10" s="4">
        <f t="shared" si="2"/>
        <v>0</v>
      </c>
      <c r="T10" s="4">
        <f t="shared" si="6"/>
        <v>0</v>
      </c>
      <c r="U10" s="4">
        <f t="shared" si="7"/>
        <v>0</v>
      </c>
      <c r="V10" s="4">
        <f t="shared" si="8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75.103078629664878</v>
      </c>
      <c r="D11" s="6">
        <f t="shared" si="1"/>
        <v>4.0695451050575651</v>
      </c>
      <c r="E11">
        <v>74.123721313408595</v>
      </c>
      <c r="F11">
        <v>71.042086660562404</v>
      </c>
      <c r="G11">
        <v>74.493666565976994</v>
      </c>
      <c r="H11">
        <v>69.312072054881696</v>
      </c>
      <c r="I11">
        <v>76.155776222932502</v>
      </c>
      <c r="J11">
        <v>73.573176205616903</v>
      </c>
      <c r="K11">
        <v>75.023646411208404</v>
      </c>
      <c r="L11">
        <v>79.544488458480103</v>
      </c>
      <c r="M11">
        <v>74.087064112969102</v>
      </c>
      <c r="N11">
        <v>83.675088290611995</v>
      </c>
      <c r="O11" s="4"/>
      <c r="P11" s="10">
        <v>81</v>
      </c>
      <c r="Q11" s="10">
        <v>66000</v>
      </c>
      <c r="R11" s="4">
        <f t="shared" si="5"/>
        <v>61.195101105652867</v>
      </c>
      <c r="S11" s="4">
        <f t="shared" si="2"/>
        <v>3.315925641158016</v>
      </c>
      <c r="T11" s="4">
        <f t="shared" si="6"/>
        <v>60.39710625536997</v>
      </c>
      <c r="U11" s="4">
        <f t="shared" si="7"/>
        <v>57.886144686384178</v>
      </c>
      <c r="V11" s="4">
        <f t="shared" si="8"/>
        <v>60.698543127833105</v>
      </c>
      <c r="W11" s="4">
        <f t="shared" si="2"/>
        <v>56.476503155829533</v>
      </c>
      <c r="X11" s="4">
        <f t="shared" si="2"/>
        <v>62.052854700167224</v>
      </c>
      <c r="Y11" s="4">
        <f t="shared" si="2"/>
        <v>59.94851394531748</v>
      </c>
      <c r="Z11" s="4">
        <f t="shared" si="2"/>
        <v>61.13037855728092</v>
      </c>
      <c r="AA11" s="4">
        <f t="shared" si="2"/>
        <v>64.814027632835646</v>
      </c>
      <c r="AB11" s="4">
        <f t="shared" si="2"/>
        <v>60.367237425382228</v>
      </c>
      <c r="AC11" s="4">
        <f t="shared" si="2"/>
        <v>68.179701570128273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5"/>
        <v>0</v>
      </c>
      <c r="S12" s="4">
        <f t="shared" si="2"/>
        <v>0</v>
      </c>
      <c r="T12" s="4">
        <f t="shared" si="6"/>
        <v>0</v>
      </c>
      <c r="U12" s="4">
        <f t="shared" si="7"/>
        <v>0</v>
      </c>
      <c r="V12" s="4">
        <f t="shared" si="8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1436.3137122953638</v>
      </c>
      <c r="D13" s="6">
        <f t="shared" si="1"/>
        <v>35.533703608874106</v>
      </c>
      <c r="E13">
        <v>1502.48740466806</v>
      </c>
      <c r="F13">
        <v>1477.83265952959</v>
      </c>
      <c r="G13">
        <v>1404.8184216816001</v>
      </c>
      <c r="H13">
        <v>1422.8084082809501</v>
      </c>
      <c r="I13">
        <v>1447.2275897240399</v>
      </c>
      <c r="J13">
        <v>1400.6433025044901</v>
      </c>
      <c r="K13">
        <v>1431.88606055577</v>
      </c>
      <c r="L13">
        <v>1456.9860654413501</v>
      </c>
      <c r="M13">
        <v>1428.9781083774401</v>
      </c>
      <c r="N13">
        <v>1389.46910219035</v>
      </c>
      <c r="O13" s="4"/>
      <c r="P13" s="10">
        <v>615</v>
      </c>
      <c r="Q13" s="10">
        <v>96000</v>
      </c>
      <c r="R13" s="4">
        <f t="shared" si="5"/>
        <v>224.20506728512996</v>
      </c>
      <c r="S13" s="4">
        <f t="shared" si="2"/>
        <v>5.54672446577547</v>
      </c>
      <c r="T13" s="4">
        <f t="shared" si="6"/>
        <v>234.53461926525816</v>
      </c>
      <c r="U13" s="4">
        <f t="shared" si="7"/>
        <v>230.68607368266771</v>
      </c>
      <c r="V13" s="4">
        <f t="shared" si="8"/>
        <v>219.28872923810343</v>
      </c>
      <c r="W13" s="4">
        <f t="shared" si="2"/>
        <v>222.09692226824583</v>
      </c>
      <c r="X13" s="4">
        <f t="shared" si="2"/>
        <v>225.90869693253305</v>
      </c>
      <c r="Y13" s="4">
        <f t="shared" si="2"/>
        <v>218.63700331777406</v>
      </c>
      <c r="Z13" s="4">
        <f t="shared" si="2"/>
        <v>223.51392164772997</v>
      </c>
      <c r="AA13" s="4">
        <f t="shared" si="2"/>
        <v>227.43197119084491</v>
      </c>
      <c r="AB13" s="4">
        <f t="shared" si="2"/>
        <v>223.05999740525897</v>
      </c>
      <c r="AC13" s="4">
        <f t="shared" si="2"/>
        <v>216.89273790288391</v>
      </c>
    </row>
    <row r="14" spans="1:29" ht="15.6" x14ac:dyDescent="0.3">
      <c r="A14" s="1" t="s">
        <v>27</v>
      </c>
      <c r="B14" s="5" t="s">
        <v>28</v>
      </c>
      <c r="C14" s="6">
        <f t="shared" si="0"/>
        <v>4.8475171324003821</v>
      </c>
      <c r="D14" s="6">
        <f t="shared" si="1"/>
        <v>0.59739966623424567</v>
      </c>
      <c r="E14">
        <v>5.7050159999847798</v>
      </c>
      <c r="F14">
        <v>4.92606015069041</v>
      </c>
      <c r="G14">
        <v>3.9916206812989801</v>
      </c>
      <c r="H14">
        <v>5.19796918032183</v>
      </c>
      <c r="I14">
        <v>3.9703397688356801</v>
      </c>
      <c r="J14">
        <v>4.2367314471379203</v>
      </c>
      <c r="K14">
        <v>4.7886815260336002</v>
      </c>
      <c r="L14">
        <v>5.1833665163149396</v>
      </c>
      <c r="M14">
        <v>5.3987805645753397</v>
      </c>
      <c r="N14">
        <v>5.0766054888103396</v>
      </c>
      <c r="O14" s="4"/>
      <c r="P14" s="10">
        <v>546</v>
      </c>
      <c r="Q14" s="10">
        <v>210000</v>
      </c>
      <c r="R14" s="4">
        <f t="shared" si="5"/>
        <v>1.8644296663078392</v>
      </c>
      <c r="S14" s="4">
        <f t="shared" si="2"/>
        <v>0.22976910239778681</v>
      </c>
      <c r="T14" s="4">
        <f t="shared" si="6"/>
        <v>2.1942369230710694</v>
      </c>
      <c r="U14" s="4">
        <f t="shared" si="7"/>
        <v>1.8946385194963116</v>
      </c>
      <c r="V14" s="4">
        <f t="shared" si="8"/>
        <v>1.5352387235765308</v>
      </c>
      <c r="W14" s="4">
        <f t="shared" si="2"/>
        <v>1.9992189155083961</v>
      </c>
      <c r="X14" s="4">
        <f t="shared" si="2"/>
        <v>1.5270537572444922</v>
      </c>
      <c r="Y14" s="4">
        <f t="shared" si="2"/>
        <v>1.6295120950530464</v>
      </c>
      <c r="Z14" s="4">
        <f t="shared" si="2"/>
        <v>1.8418005869360001</v>
      </c>
      <c r="AA14" s="4">
        <f t="shared" si="2"/>
        <v>1.9936025062749765</v>
      </c>
      <c r="AB14" s="4">
        <f t="shared" si="2"/>
        <v>2.0764540632982076</v>
      </c>
      <c r="AC14" s="4">
        <f t="shared" si="2"/>
        <v>1.9525405726193614</v>
      </c>
    </row>
    <row r="15" spans="1:29" ht="15.6" x14ac:dyDescent="0.3">
      <c r="A15" s="1" t="s">
        <v>29</v>
      </c>
      <c r="B15" s="5" t="s">
        <v>30</v>
      </c>
      <c r="C15" s="6">
        <f t="shared" si="0"/>
        <v>10.271123629507246</v>
      </c>
      <c r="D15" s="6">
        <f t="shared" si="1"/>
        <v>1.4115681147984238</v>
      </c>
      <c r="E15">
        <v>9.4380636709407195</v>
      </c>
      <c r="F15">
        <v>13.2942235080454</v>
      </c>
      <c r="G15">
        <v>9.7855407267372296</v>
      </c>
      <c r="H15">
        <v>8.63654613439871</v>
      </c>
      <c r="I15">
        <v>9.9370783610185391</v>
      </c>
      <c r="J15">
        <v>10.108026218982699</v>
      </c>
      <c r="K15">
        <v>12.156993271422399</v>
      </c>
      <c r="L15">
        <v>9.0616234527168604</v>
      </c>
      <c r="M15">
        <v>10.1875326787862</v>
      </c>
      <c r="N15">
        <v>10.1056082720237</v>
      </c>
      <c r="O15" s="4"/>
      <c r="P15" s="10">
        <v>216</v>
      </c>
      <c r="Q15" s="10">
        <v>325000</v>
      </c>
      <c r="R15" s="4">
        <f t="shared" si="5"/>
        <v>15.454236942545624</v>
      </c>
      <c r="S15" s="4">
        <f t="shared" si="2"/>
        <v>2.123887209766147</v>
      </c>
      <c r="T15" s="4">
        <f t="shared" si="6"/>
        <v>14.200790245628397</v>
      </c>
      <c r="U15" s="4">
        <f t="shared" si="7"/>
        <v>20.002882593123868</v>
      </c>
      <c r="V15" s="4">
        <f t="shared" si="8"/>
        <v>14.723614519396294</v>
      </c>
      <c r="W15" s="4">
        <f t="shared" si="2"/>
        <v>12.994803211479541</v>
      </c>
      <c r="X15" s="4">
        <f t="shared" si="2"/>
        <v>14.951622533939931</v>
      </c>
      <c r="Y15" s="4">
        <f t="shared" si="2"/>
        <v>15.208835746154524</v>
      </c>
      <c r="Z15" s="4">
        <f t="shared" si="2"/>
        <v>18.291772283390184</v>
      </c>
      <c r="AA15" s="4">
        <f t="shared" si="2"/>
        <v>13.634387139504536</v>
      </c>
      <c r="AB15" s="4">
        <f t="shared" si="2"/>
        <v>15.328463521321828</v>
      </c>
      <c r="AC15" s="4">
        <f t="shared" si="2"/>
        <v>15.205197631517141</v>
      </c>
    </row>
    <row r="16" spans="1:29" ht="15.6" x14ac:dyDescent="0.3">
      <c r="A16" s="1" t="s">
        <v>31</v>
      </c>
      <c r="B16" s="5" t="s">
        <v>32</v>
      </c>
      <c r="C16" s="6">
        <f t="shared" si="0"/>
        <v>44.282047692614135</v>
      </c>
      <c r="D16" s="6">
        <f t="shared" si="1"/>
        <v>4.5226528142659026</v>
      </c>
      <c r="E16">
        <v>40.020822339845701</v>
      </c>
      <c r="F16">
        <v>39.118267330264501</v>
      </c>
      <c r="G16">
        <v>48.907333425229403</v>
      </c>
      <c r="H16">
        <v>45.866678689123503</v>
      </c>
      <c r="I16">
        <v>41.792055880170601</v>
      </c>
      <c r="J16">
        <v>40.357653640261198</v>
      </c>
      <c r="K16">
        <v>49.226373445454897</v>
      </c>
      <c r="L16">
        <v>49.1466081427725</v>
      </c>
      <c r="M16">
        <v>48.969117917685402</v>
      </c>
      <c r="N16">
        <v>39.415566115333597</v>
      </c>
      <c r="O16" s="4"/>
      <c r="P16" s="10">
        <v>292</v>
      </c>
      <c r="Q16" s="10">
        <v>100000</v>
      </c>
      <c r="R16" s="4">
        <f t="shared" si="5"/>
        <v>15.165084826237718</v>
      </c>
      <c r="S16" s="4">
        <f t="shared" si="2"/>
        <v>1.5488537035157202</v>
      </c>
      <c r="T16" s="4">
        <f t="shared" si="6"/>
        <v>13.705761075289624</v>
      </c>
      <c r="U16" s="4">
        <f t="shared" si="7"/>
        <v>13.396666893926199</v>
      </c>
      <c r="V16" s="4">
        <f t="shared" si="8"/>
        <v>16.749086789462126</v>
      </c>
      <c r="W16" s="4">
        <f t="shared" si="2"/>
        <v>15.707766674357364</v>
      </c>
      <c r="X16" s="4">
        <f t="shared" si="2"/>
        <v>14.312347904168012</v>
      </c>
      <c r="Y16" s="4">
        <f t="shared" si="2"/>
        <v>13.821114260363423</v>
      </c>
      <c r="Z16" s="4">
        <f t="shared" si="2"/>
        <v>16.858347070361265</v>
      </c>
      <c r="AA16" s="4">
        <f t="shared" si="2"/>
        <v>16.831030185880994</v>
      </c>
      <c r="AB16" s="4">
        <f t="shared" si="2"/>
        <v>16.770245862221028</v>
      </c>
      <c r="AC16" s="4">
        <f t="shared" si="2"/>
        <v>13.498481546347122</v>
      </c>
    </row>
    <row r="17" spans="1:29" ht="15.6" x14ac:dyDescent="0.3">
      <c r="A17" s="1" t="s">
        <v>33</v>
      </c>
      <c r="B17" s="5" t="s">
        <v>34</v>
      </c>
      <c r="C17" s="6">
        <f t="shared" si="0"/>
        <v>85.965256791550217</v>
      </c>
      <c r="D17" s="6">
        <f t="shared" si="1"/>
        <v>2.4099125102126395</v>
      </c>
      <c r="E17">
        <v>88.187063922524203</v>
      </c>
      <c r="F17">
        <v>83.443474364964302</v>
      </c>
      <c r="G17">
        <v>85.909939664959694</v>
      </c>
      <c r="H17">
        <v>86.120996408059796</v>
      </c>
      <c r="I17">
        <v>83.126780244631206</v>
      </c>
      <c r="J17">
        <v>83.968496678097793</v>
      </c>
      <c r="K17">
        <v>85.005623922407096</v>
      </c>
      <c r="L17">
        <v>90.447248519995995</v>
      </c>
      <c r="M17">
        <v>88.558468024345501</v>
      </c>
      <c r="N17">
        <v>84.884476165516602</v>
      </c>
      <c r="O17" s="4"/>
      <c r="P17" s="10">
        <v>200</v>
      </c>
      <c r="Q17" s="10">
        <v>47000</v>
      </c>
      <c r="R17" s="4">
        <f t="shared" si="5"/>
        <v>20.201835346014299</v>
      </c>
      <c r="S17" s="4">
        <f t="shared" si="2"/>
        <v>0.56632943989997031</v>
      </c>
      <c r="T17" s="4">
        <f t="shared" si="6"/>
        <v>20.723960021793186</v>
      </c>
      <c r="U17" s="4">
        <f t="shared" si="7"/>
        <v>19.609216475766612</v>
      </c>
      <c r="V17" s="4">
        <f t="shared" si="8"/>
        <v>20.188835821265524</v>
      </c>
      <c r="W17" s="4">
        <f t="shared" si="2"/>
        <v>20.238434155894051</v>
      </c>
      <c r="X17" s="4">
        <f t="shared" si="2"/>
        <v>19.534793357488333</v>
      </c>
      <c r="Y17" s="4">
        <f t="shared" si="2"/>
        <v>19.73259671935298</v>
      </c>
      <c r="Z17" s="4">
        <f t="shared" si="2"/>
        <v>19.976321621765667</v>
      </c>
      <c r="AA17" s="4">
        <f t="shared" si="2"/>
        <v>21.255103402199062</v>
      </c>
      <c r="AB17" s="4">
        <f t="shared" si="2"/>
        <v>20.811239985721194</v>
      </c>
      <c r="AC17" s="4">
        <f t="shared" si="2"/>
        <v>19.947851898896399</v>
      </c>
    </row>
    <row r="18" spans="1:29" ht="15.6" x14ac:dyDescent="0.3">
      <c r="A18" s="1" t="s">
        <v>35</v>
      </c>
      <c r="B18" s="5" t="s">
        <v>36</v>
      </c>
      <c r="C18" s="6">
        <f t="shared" si="0"/>
        <v>23.024812131885806</v>
      </c>
      <c r="D18" s="6">
        <f t="shared" si="1"/>
        <v>0.41779448601547514</v>
      </c>
      <c r="E18">
        <v>23.027341031172998</v>
      </c>
      <c r="F18">
        <v>22.937231417494999</v>
      </c>
      <c r="G18">
        <v>22.525481281160999</v>
      </c>
      <c r="H18">
        <v>22.897572077374701</v>
      </c>
      <c r="I18">
        <v>23.00520086037</v>
      </c>
      <c r="J18">
        <v>23.377206175655701</v>
      </c>
      <c r="K18">
        <v>23.970903902637598</v>
      </c>
      <c r="L18">
        <v>23.165356607750201</v>
      </c>
      <c r="M18">
        <v>22.608161956597598</v>
      </c>
      <c r="N18">
        <v>22.733666008643301</v>
      </c>
      <c r="O18" s="4"/>
      <c r="P18" s="10">
        <v>437</v>
      </c>
      <c r="Q18" s="10">
        <v>300000</v>
      </c>
      <c r="R18" s="4">
        <f t="shared" si="5"/>
        <v>15.806507184360965</v>
      </c>
      <c r="S18" s="4">
        <f t="shared" si="2"/>
        <v>0.28681543662389603</v>
      </c>
      <c r="T18" s="4">
        <f t="shared" si="6"/>
        <v>15.808243270828145</v>
      </c>
      <c r="U18" s="4">
        <f t="shared" si="7"/>
        <v>15.746383124138443</v>
      </c>
      <c r="V18" s="4">
        <f t="shared" si="8"/>
        <v>15.463717126655149</v>
      </c>
      <c r="W18" s="4">
        <f t="shared" si="2"/>
        <v>15.719157032522677</v>
      </c>
      <c r="X18" s="4">
        <f t="shared" si="2"/>
        <v>15.793044068903891</v>
      </c>
      <c r="Y18" s="4">
        <f t="shared" si="2"/>
        <v>16.048425292212151</v>
      </c>
      <c r="Z18" s="4">
        <f t="shared" si="2"/>
        <v>16.455998102497208</v>
      </c>
      <c r="AA18" s="4">
        <f t="shared" si="2"/>
        <v>15.902990806235836</v>
      </c>
      <c r="AB18" s="4">
        <f t="shared" si="2"/>
        <v>15.520477315742058</v>
      </c>
      <c r="AC18" s="4">
        <f t="shared" si="2"/>
        <v>15.606635703874119</v>
      </c>
    </row>
    <row r="19" spans="1:29" ht="15.6" x14ac:dyDescent="0.3">
      <c r="A19" s="1" t="s">
        <v>37</v>
      </c>
      <c r="B19" s="5" t="s">
        <v>38</v>
      </c>
      <c r="C19" s="6">
        <f t="shared" si="0"/>
        <v>30.024671907883324</v>
      </c>
      <c r="D19" s="6">
        <f t="shared" si="1"/>
        <v>0.59798079365052559</v>
      </c>
      <c r="E19">
        <v>30.262400163132099</v>
      </c>
      <c r="F19">
        <v>30.327266093696199</v>
      </c>
      <c r="G19">
        <v>29.330532722732801</v>
      </c>
      <c r="H19">
        <v>30.423560627855402</v>
      </c>
      <c r="I19">
        <v>31.3162605720504</v>
      </c>
      <c r="J19">
        <v>29.481341402182501</v>
      </c>
      <c r="K19">
        <v>29.5989948956821</v>
      </c>
      <c r="L19">
        <v>29.557071355293001</v>
      </c>
      <c r="M19">
        <v>30.149208094147699</v>
      </c>
      <c r="N19">
        <v>29.800083152060999</v>
      </c>
      <c r="O19" s="4"/>
      <c r="P19" s="10">
        <v>97</v>
      </c>
      <c r="Q19" s="10">
        <v>105000</v>
      </c>
      <c r="R19" s="4">
        <f t="shared" si="5"/>
        <v>32.500933508533492</v>
      </c>
      <c r="S19" s="4">
        <f t="shared" si="2"/>
        <v>0.64729879725056894</v>
      </c>
      <c r="T19" s="4">
        <f t="shared" si="6"/>
        <v>32.758268217823407</v>
      </c>
      <c r="U19" s="4">
        <f t="shared" si="7"/>
        <v>32.828483915856715</v>
      </c>
      <c r="V19" s="4">
        <f t="shared" si="8"/>
        <v>31.74954573079324</v>
      </c>
      <c r="W19" s="4">
        <f t="shared" si="2"/>
        <v>32.932720267266156</v>
      </c>
      <c r="X19" s="4">
        <f t="shared" si="2"/>
        <v>33.899044949126719</v>
      </c>
      <c r="Y19" s="4">
        <f t="shared" si="2"/>
        <v>31.912792239475902</v>
      </c>
      <c r="Z19" s="4">
        <f t="shared" si="2"/>
        <v>32.040149113882684</v>
      </c>
      <c r="AA19" s="4">
        <f t="shared" si="2"/>
        <v>31.994767961915102</v>
      </c>
      <c r="AB19" s="4">
        <f t="shared" si="2"/>
        <v>32.635740720469158</v>
      </c>
      <c r="AC19" s="4">
        <f t="shared" si="2"/>
        <v>32.257821968725821</v>
      </c>
    </row>
    <row r="20" spans="1:29" ht="15.6" x14ac:dyDescent="0.3">
      <c r="A20" s="1" t="s">
        <v>39</v>
      </c>
      <c r="B20" s="5" t="s">
        <v>40</v>
      </c>
      <c r="C20" s="6">
        <f t="shared" si="0"/>
        <v>326.03322915233736</v>
      </c>
      <c r="D20" s="6">
        <f t="shared" si="1"/>
        <v>11.78581886297466</v>
      </c>
      <c r="E20">
        <v>326.26142122927598</v>
      </c>
      <c r="F20">
        <v>342.87144179660601</v>
      </c>
      <c r="G20">
        <v>329.45136892160002</v>
      </c>
      <c r="H20">
        <v>322.63429118325598</v>
      </c>
      <c r="I20">
        <v>344.82059642666098</v>
      </c>
      <c r="J20">
        <v>312.42677497258398</v>
      </c>
      <c r="K20">
        <v>311.086288473092</v>
      </c>
      <c r="L20">
        <v>322.32686414346801</v>
      </c>
      <c r="M20">
        <v>333.21436945405702</v>
      </c>
      <c r="N20">
        <v>315.23887492277402</v>
      </c>
      <c r="O20" s="4"/>
      <c r="P20" s="10">
        <v>1629</v>
      </c>
      <c r="Q20" s="10">
        <v>90000</v>
      </c>
      <c r="R20" s="4">
        <f t="shared" si="5"/>
        <v>18.012885588526927</v>
      </c>
      <c r="S20" s="4">
        <f t="shared" si="5"/>
        <v>0.65115021342401425</v>
      </c>
      <c r="T20" s="4">
        <f t="shared" si="6"/>
        <v>18.025492885595359</v>
      </c>
      <c r="U20" s="4">
        <f t="shared" si="7"/>
        <v>18.943173579922984</v>
      </c>
      <c r="V20" s="4">
        <f t="shared" si="8"/>
        <v>18.201733089591162</v>
      </c>
      <c r="W20" s="4">
        <f t="shared" si="5"/>
        <v>17.825098960400883</v>
      </c>
      <c r="X20" s="4">
        <f t="shared" si="5"/>
        <v>19.050861681030995</v>
      </c>
      <c r="Y20" s="4">
        <f t="shared" si="5"/>
        <v>17.261147788540551</v>
      </c>
      <c r="Z20" s="4">
        <f t="shared" si="5"/>
        <v>17.187087760944308</v>
      </c>
      <c r="AA20" s="4">
        <f t="shared" si="5"/>
        <v>17.80811404107558</v>
      </c>
      <c r="AB20" s="4">
        <f t="shared" si="5"/>
        <v>18.409633671494863</v>
      </c>
      <c r="AC20" s="4">
        <f t="shared" si="5"/>
        <v>17.416512426672597</v>
      </c>
    </row>
    <row r="21" spans="1:29" ht="15.6" x14ac:dyDescent="0.3">
      <c r="A21" s="1" t="s">
        <v>41</v>
      </c>
      <c r="B21" s="5" t="s">
        <v>42</v>
      </c>
      <c r="C21" s="6">
        <f t="shared" si="0"/>
        <v>29.200825329662557</v>
      </c>
      <c r="D21" s="6">
        <f t="shared" si="1"/>
        <v>0.47276276109290671</v>
      </c>
      <c r="E21">
        <v>29.0868774089491</v>
      </c>
      <c r="F21">
        <v>29.3354231218457</v>
      </c>
      <c r="G21">
        <v>29.768688098791401</v>
      </c>
      <c r="H21">
        <v>29.018470680101899</v>
      </c>
      <c r="I21">
        <v>28.733662818905099</v>
      </c>
      <c r="J21">
        <v>30.0741554157817</v>
      </c>
      <c r="K21">
        <v>29.063789267513101</v>
      </c>
      <c r="L21">
        <v>28.779425237263698</v>
      </c>
      <c r="M21">
        <v>28.618256584805302</v>
      </c>
      <c r="N21">
        <v>29.5295046626686</v>
      </c>
      <c r="O21" s="4"/>
      <c r="P21" s="10">
        <v>54</v>
      </c>
      <c r="Q21" s="10">
        <v>90000</v>
      </c>
      <c r="R21" s="4">
        <f t="shared" si="5"/>
        <v>48.668042216104261</v>
      </c>
      <c r="S21" s="4">
        <f t="shared" si="5"/>
        <v>0.78793793515484445</v>
      </c>
      <c r="T21" s="4">
        <f t="shared" si="6"/>
        <v>48.478129014915162</v>
      </c>
      <c r="U21" s="4">
        <f t="shared" si="7"/>
        <v>48.892371869742831</v>
      </c>
      <c r="V21" s="4">
        <f t="shared" si="8"/>
        <v>49.614480164652335</v>
      </c>
      <c r="W21" s="4">
        <f t="shared" si="5"/>
        <v>48.364117800169836</v>
      </c>
      <c r="X21" s="4">
        <f t="shared" si="5"/>
        <v>47.889438031508497</v>
      </c>
      <c r="Y21" s="4">
        <f t="shared" si="5"/>
        <v>50.12359235963617</v>
      </c>
      <c r="Z21" s="4">
        <f t="shared" si="5"/>
        <v>48.439648779188502</v>
      </c>
      <c r="AA21" s="4">
        <f t="shared" si="5"/>
        <v>47.965708728772832</v>
      </c>
      <c r="AB21" s="4">
        <f t="shared" si="5"/>
        <v>47.697094308008836</v>
      </c>
      <c r="AC21" s="4">
        <f t="shared" si="5"/>
        <v>49.215841104447669</v>
      </c>
    </row>
    <row r="22" spans="1:29" ht="15.6" x14ac:dyDescent="0.3">
      <c r="A22" s="1" t="s">
        <v>43</v>
      </c>
      <c r="B22" s="5" t="s">
        <v>44</v>
      </c>
      <c r="C22" s="6">
        <f t="shared" si="0"/>
        <v>11.448932139203521</v>
      </c>
      <c r="D22" s="6">
        <f t="shared" si="1"/>
        <v>4.4383880279992252E-2</v>
      </c>
      <c r="E22">
        <v>11.4078966875599</v>
      </c>
      <c r="F22">
        <v>11.450401391554699</v>
      </c>
      <c r="G22">
        <v>11.4215988714028</v>
      </c>
      <c r="H22">
        <v>11.5216549220529</v>
      </c>
      <c r="I22">
        <v>11.454346806823899</v>
      </c>
      <c r="J22">
        <v>11.383437063912201</v>
      </c>
      <c r="K22">
        <v>11.488198921209801</v>
      </c>
      <c r="L22">
        <v>11.488949703133001</v>
      </c>
      <c r="M22">
        <v>11.469826527425401</v>
      </c>
      <c r="N22">
        <v>11.403010496960601</v>
      </c>
      <c r="O22" s="4"/>
      <c r="P22" s="10">
        <v>18</v>
      </c>
      <c r="Q22" s="10">
        <v>270000</v>
      </c>
      <c r="R22" s="4">
        <f t="shared" si="5"/>
        <v>171.73398208805281</v>
      </c>
      <c r="S22" s="4">
        <f t="shared" si="5"/>
        <v>0.66575820419988385</v>
      </c>
      <c r="T22" s="4">
        <f t="shared" si="6"/>
        <v>171.11845031339851</v>
      </c>
      <c r="U22" s="4">
        <f t="shared" si="7"/>
        <v>171.75602087332049</v>
      </c>
      <c r="V22" s="4">
        <f t="shared" si="8"/>
        <v>171.32398307104199</v>
      </c>
      <c r="W22" s="4">
        <f t="shared" si="5"/>
        <v>172.82482383079349</v>
      </c>
      <c r="X22" s="4">
        <f t="shared" si="5"/>
        <v>171.81520210235851</v>
      </c>
      <c r="Y22" s="4">
        <f t="shared" si="5"/>
        <v>170.75155595868299</v>
      </c>
      <c r="Z22" s="4">
        <f t="shared" si="5"/>
        <v>172.32298381814701</v>
      </c>
      <c r="AA22" s="4">
        <f t="shared" si="5"/>
        <v>172.33424554699499</v>
      </c>
      <c r="AB22" s="4">
        <f t="shared" si="5"/>
        <v>172.04739791138104</v>
      </c>
      <c r="AC22" s="4">
        <f t="shared" si="5"/>
        <v>171.04515745440901</v>
      </c>
    </row>
    <row r="23" spans="1:29" ht="15.6" x14ac:dyDescent="0.3">
      <c r="A23" s="1" t="s">
        <v>45</v>
      </c>
      <c r="B23" s="5" t="s">
        <v>46</v>
      </c>
      <c r="C23" s="6">
        <f t="shared" si="0"/>
        <v>8.0399237028887178</v>
      </c>
      <c r="D23" s="6">
        <f t="shared" si="1"/>
        <v>0.8815111878141747</v>
      </c>
      <c r="E23">
        <v>7.6214342132737301</v>
      </c>
      <c r="F23">
        <v>7.4266638438294299</v>
      </c>
      <c r="G23">
        <v>9.0324371188694705</v>
      </c>
      <c r="H23">
        <v>8.4702070081334799</v>
      </c>
      <c r="I23">
        <v>7.4602457188016196</v>
      </c>
      <c r="J23">
        <v>6.6647785950877001</v>
      </c>
      <c r="K23">
        <v>7.3162152931893401</v>
      </c>
      <c r="L23">
        <v>8.0828940871774009</v>
      </c>
      <c r="M23">
        <v>9.1785838177400407</v>
      </c>
      <c r="N23">
        <v>9.1457773327849807</v>
      </c>
      <c r="O23" s="4"/>
      <c r="P23" s="10">
        <v>65</v>
      </c>
      <c r="Q23" s="10">
        <v>70000</v>
      </c>
      <c r="R23" s="4">
        <f t="shared" si="5"/>
        <v>8.6583793723416971</v>
      </c>
      <c r="S23" s="4">
        <f t="shared" si="5"/>
        <v>0.94931974072295744</v>
      </c>
      <c r="T23" s="4">
        <f t="shared" si="6"/>
        <v>8.2076983835255568</v>
      </c>
      <c r="U23" s="4">
        <f t="shared" si="7"/>
        <v>7.9979456779701561</v>
      </c>
      <c r="V23" s="4">
        <f t="shared" si="8"/>
        <v>9.7272399741671212</v>
      </c>
      <c r="W23" s="4">
        <f t="shared" si="5"/>
        <v>9.1217613933745163</v>
      </c>
      <c r="X23" s="4">
        <f t="shared" si="5"/>
        <v>8.0341107740940529</v>
      </c>
      <c r="Y23" s="4">
        <f t="shared" si="5"/>
        <v>7.1774538716329079</v>
      </c>
      <c r="Z23" s="4">
        <f t="shared" si="5"/>
        <v>7.8790010849731349</v>
      </c>
      <c r="AA23" s="4">
        <f t="shared" si="5"/>
        <v>8.704655170806431</v>
      </c>
      <c r="AB23" s="4">
        <f t="shared" si="5"/>
        <v>9.8846287267969668</v>
      </c>
      <c r="AC23" s="4">
        <f t="shared" si="5"/>
        <v>9.8492986660761321</v>
      </c>
    </row>
    <row r="24" spans="1:29" ht="15.6" x14ac:dyDescent="0.3">
      <c r="A24" s="1" t="s">
        <v>47</v>
      </c>
      <c r="B24" s="5" t="s">
        <v>48</v>
      </c>
      <c r="C24" s="6">
        <f t="shared" si="0"/>
        <v>3.0437239069043329</v>
      </c>
      <c r="D24" s="6">
        <f t="shared" si="1"/>
        <v>0.12835209558702151</v>
      </c>
      <c r="E24">
        <v>2.9488067208742801</v>
      </c>
      <c r="F24">
        <v>3.3361856686441298</v>
      </c>
      <c r="G24">
        <v>2.9387872194964699</v>
      </c>
      <c r="H24">
        <v>2.99587084966636</v>
      </c>
      <c r="I24">
        <v>3.00633592795905</v>
      </c>
      <c r="J24">
        <v>3.0184862236922601</v>
      </c>
      <c r="K24">
        <v>3.0452926297507199</v>
      </c>
      <c r="L24">
        <v>3.1923290290631199</v>
      </c>
      <c r="M24">
        <v>3.03901659270689</v>
      </c>
      <c r="N24">
        <v>2.9161282071900501</v>
      </c>
      <c r="O24" s="4"/>
      <c r="P24" s="10">
        <v>22</v>
      </c>
      <c r="Q24" s="10">
        <v>160000</v>
      </c>
      <c r="R24" s="4">
        <f t="shared" si="5"/>
        <v>22.136173868395147</v>
      </c>
      <c r="S24" s="4">
        <f t="shared" si="5"/>
        <v>0.93346978608742914</v>
      </c>
      <c r="T24" s="4">
        <f t="shared" si="6"/>
        <v>21.445867060903858</v>
      </c>
      <c r="U24" s="4">
        <f t="shared" si="7"/>
        <v>24.263168499230037</v>
      </c>
      <c r="V24" s="4">
        <f t="shared" si="8"/>
        <v>21.372997959974324</v>
      </c>
      <c r="W24" s="4">
        <f t="shared" si="5"/>
        <v>21.788151633937165</v>
      </c>
      <c r="X24" s="4">
        <f t="shared" si="5"/>
        <v>21.864261294247637</v>
      </c>
      <c r="Y24" s="4">
        <f t="shared" si="5"/>
        <v>21.952627081398255</v>
      </c>
      <c r="Z24" s="4">
        <f t="shared" si="5"/>
        <v>22.147582761823418</v>
      </c>
      <c r="AA24" s="4">
        <f t="shared" si="5"/>
        <v>23.216938393186325</v>
      </c>
      <c r="AB24" s="4">
        <f t="shared" si="5"/>
        <v>22.101938856050111</v>
      </c>
      <c r="AC24" s="4">
        <f t="shared" si="5"/>
        <v>21.208205143200363</v>
      </c>
    </row>
    <row r="25" spans="1:29" ht="15.6" x14ac:dyDescent="0.3">
      <c r="A25" s="1" t="s">
        <v>49</v>
      </c>
      <c r="B25" s="5" t="s">
        <v>50</v>
      </c>
      <c r="C25" s="6">
        <f t="shared" si="0"/>
        <v>14.84530631195698</v>
      </c>
      <c r="D25" s="6">
        <f t="shared" si="1"/>
        <v>1.9022202981656133</v>
      </c>
      <c r="E25">
        <v>16.720001543958901</v>
      </c>
      <c r="F25">
        <v>13.218472683679</v>
      </c>
      <c r="G25">
        <v>15.3676935827571</v>
      </c>
      <c r="H25">
        <v>11.815979450415099</v>
      </c>
      <c r="I25">
        <v>13.1071485914897</v>
      </c>
      <c r="J25">
        <v>18.156219460284301</v>
      </c>
      <c r="K25">
        <v>15.032075767139</v>
      </c>
      <c r="L25">
        <v>14.387193451414699</v>
      </c>
      <c r="M25">
        <v>14.2591161503662</v>
      </c>
      <c r="N25">
        <v>16.389162438065799</v>
      </c>
      <c r="O25" s="4"/>
      <c r="P25" s="10">
        <v>400</v>
      </c>
      <c r="Q25" s="10">
        <v>53000</v>
      </c>
      <c r="R25" s="4">
        <f t="shared" si="5"/>
        <v>1.9670030863342998</v>
      </c>
      <c r="S25" s="4">
        <f t="shared" si="5"/>
        <v>0.25204418950694379</v>
      </c>
      <c r="T25" s="4">
        <f t="shared" si="6"/>
        <v>2.215400204574554</v>
      </c>
      <c r="U25" s="4">
        <f t="shared" si="7"/>
        <v>1.7514476305874676</v>
      </c>
      <c r="V25" s="4">
        <f t="shared" si="8"/>
        <v>2.036219399715316</v>
      </c>
      <c r="W25" s="4">
        <f t="shared" si="5"/>
        <v>1.5656172771800008</v>
      </c>
      <c r="X25" s="4">
        <f t="shared" si="5"/>
        <v>1.7366971883723854</v>
      </c>
      <c r="Y25" s="4">
        <f t="shared" si="5"/>
        <v>2.40569907848767</v>
      </c>
      <c r="Z25" s="4">
        <f t="shared" si="5"/>
        <v>1.9917500391459175</v>
      </c>
      <c r="AA25" s="4">
        <f t="shared" si="5"/>
        <v>1.9063031323124475</v>
      </c>
      <c r="AB25" s="4">
        <f t="shared" si="5"/>
        <v>1.8893328899235213</v>
      </c>
      <c r="AC25" s="4">
        <f t="shared" si="5"/>
        <v>2.1715640230437185</v>
      </c>
    </row>
    <row r="26" spans="1:29" ht="15.6" x14ac:dyDescent="0.3">
      <c r="A26" s="1" t="s">
        <v>51</v>
      </c>
      <c r="B26" s="5" t="s">
        <v>52</v>
      </c>
      <c r="C26" s="6">
        <f t="shared" si="0"/>
        <v>0.92624423421792168</v>
      </c>
      <c r="D26" s="6">
        <f t="shared" si="1"/>
        <v>0.1183051789897325</v>
      </c>
      <c r="E26">
        <v>0.78928868908792105</v>
      </c>
      <c r="F26">
        <v>1.0967012530438001</v>
      </c>
      <c r="G26">
        <v>0.94582934871404101</v>
      </c>
      <c r="H26">
        <v>0.93906577259708202</v>
      </c>
      <c r="I26">
        <v>1.1194655427029001</v>
      </c>
      <c r="J26">
        <v>0.78220404526984499</v>
      </c>
      <c r="K26">
        <v>0.99910838702166704</v>
      </c>
      <c r="L26">
        <v>0.86618952518918502</v>
      </c>
      <c r="M26">
        <v>0.82745372931467398</v>
      </c>
      <c r="N26">
        <v>0.89713604923810097</v>
      </c>
      <c r="O26" s="4"/>
      <c r="P26" s="10">
        <v>640</v>
      </c>
      <c r="Q26" s="10">
        <v>480000</v>
      </c>
      <c r="R26" s="4">
        <f t="shared" si="5"/>
        <v>0.69468317566344129</v>
      </c>
      <c r="S26" s="4">
        <f t="shared" si="5"/>
        <v>8.8728884242299369E-2</v>
      </c>
      <c r="T26" s="4">
        <f t="shared" si="6"/>
        <v>0.59196651681594081</v>
      </c>
      <c r="U26" s="4">
        <f t="shared" si="7"/>
        <v>0.82252593978285005</v>
      </c>
      <c r="V26" s="4">
        <f t="shared" si="8"/>
        <v>0.70937201153553076</v>
      </c>
      <c r="W26" s="4">
        <f t="shared" si="5"/>
        <v>0.70429932944781148</v>
      </c>
      <c r="X26" s="4">
        <f t="shared" si="5"/>
        <v>0.83959915702717514</v>
      </c>
      <c r="Y26" s="4">
        <f t="shared" si="5"/>
        <v>0.58665303395238377</v>
      </c>
      <c r="Z26" s="4">
        <f t="shared" si="5"/>
        <v>0.74933129026625023</v>
      </c>
      <c r="AA26" s="4">
        <f t="shared" si="5"/>
        <v>0.64964214389188879</v>
      </c>
      <c r="AB26" s="4">
        <f t="shared" si="5"/>
        <v>0.62059029698600543</v>
      </c>
      <c r="AC26" s="4">
        <f t="shared" si="5"/>
        <v>0.67285203692857576</v>
      </c>
    </row>
    <row r="27" spans="1:29" ht="15.6" x14ac:dyDescent="0.3">
      <c r="A27" s="1" t="s">
        <v>53</v>
      </c>
      <c r="B27" s="5" t="s">
        <v>54</v>
      </c>
      <c r="C27" s="6">
        <f t="shared" si="0"/>
        <v>11.340536588347325</v>
      </c>
      <c r="D27" s="6">
        <f t="shared" si="1"/>
        <v>1.8084589890935592</v>
      </c>
      <c r="E27">
        <v>11.177664907423701</v>
      </c>
      <c r="F27">
        <v>8.8170710724021504</v>
      </c>
      <c r="G27">
        <v>11.0833372054178</v>
      </c>
      <c r="H27">
        <v>9.1844572912642093</v>
      </c>
      <c r="I27">
        <v>13.545895519598799</v>
      </c>
      <c r="J27">
        <v>11.077030461146</v>
      </c>
      <c r="K27">
        <v>9.9327449056855901</v>
      </c>
      <c r="L27">
        <v>13.140218606024799</v>
      </c>
      <c r="M27">
        <v>14.197697855711301</v>
      </c>
      <c r="N27">
        <v>11.2492480587989</v>
      </c>
      <c r="O27" s="4"/>
      <c r="P27" s="10">
        <v>2500</v>
      </c>
      <c r="Q27" s="10">
        <v>120000</v>
      </c>
      <c r="R27" s="4">
        <f t="shared" si="5"/>
        <v>0.54434575624067161</v>
      </c>
      <c r="S27" s="4">
        <f t="shared" si="5"/>
        <v>8.6806031476490839E-2</v>
      </c>
      <c r="T27" s="4">
        <f t="shared" si="6"/>
        <v>0.53652791555633761</v>
      </c>
      <c r="U27" s="4">
        <f t="shared" si="7"/>
        <v>0.42321941147530323</v>
      </c>
      <c r="V27" s="4">
        <f t="shared" si="8"/>
        <v>0.53200018586005449</v>
      </c>
      <c r="W27" s="4">
        <f t="shared" si="5"/>
        <v>0.44085394998068206</v>
      </c>
      <c r="X27" s="4">
        <f t="shared" si="5"/>
        <v>0.65020298494074236</v>
      </c>
      <c r="Y27" s="4">
        <f t="shared" si="5"/>
        <v>0.53169746213500801</v>
      </c>
      <c r="Z27" s="4">
        <f t="shared" si="5"/>
        <v>0.47677175547290834</v>
      </c>
      <c r="AA27" s="4">
        <f t="shared" si="5"/>
        <v>0.63073049308919038</v>
      </c>
      <c r="AB27" s="4">
        <f t="shared" si="5"/>
        <v>0.68148949707414241</v>
      </c>
      <c r="AC27" s="4">
        <f t="shared" si="5"/>
        <v>0.53996390682234718</v>
      </c>
    </row>
    <row r="28" spans="1:29" ht="15.6" x14ac:dyDescent="0.3">
      <c r="A28" s="1" t="s">
        <v>55</v>
      </c>
      <c r="B28" s="5" t="s">
        <v>56</v>
      </c>
      <c r="C28" s="6">
        <f>AVERAGE(E28:N28)</f>
        <v>1.9054229579852831</v>
      </c>
      <c r="D28" s="6">
        <f t="shared" si="1"/>
        <v>0.21560896373472227</v>
      </c>
      <c r="E28">
        <v>2.2220694374518799</v>
      </c>
      <c r="F28">
        <v>1.8922054878647201</v>
      </c>
      <c r="G28">
        <v>1.84414668860352</v>
      </c>
      <c r="H28">
        <v>2.1560756983612799</v>
      </c>
      <c r="I28">
        <v>1.82813833402046</v>
      </c>
      <c r="J28">
        <v>1.8070933175889199</v>
      </c>
      <c r="K28">
        <v>2.0076397170241198</v>
      </c>
      <c r="L28">
        <v>1.4679998569253201</v>
      </c>
      <c r="M28">
        <v>1.78448319239161</v>
      </c>
      <c r="N28">
        <v>2.0443778496210001</v>
      </c>
      <c r="O28" s="4"/>
      <c r="P28" s="10">
        <v>1550</v>
      </c>
      <c r="Q28" s="10">
        <v>390000</v>
      </c>
      <c r="R28" s="4">
        <f t="shared" si="5"/>
        <v>0.47942900233178093</v>
      </c>
      <c r="S28" s="4">
        <f t="shared" si="5"/>
        <v>5.4249997326801087E-2</v>
      </c>
      <c r="T28" s="4">
        <f t="shared" si="6"/>
        <v>0.55910134232660214</v>
      </c>
      <c r="U28" s="4">
        <f t="shared" si="7"/>
        <v>0.47610331630144564</v>
      </c>
      <c r="V28" s="4">
        <f t="shared" si="8"/>
        <v>0.46401110229378895</v>
      </c>
      <c r="W28" s="4">
        <f t="shared" si="5"/>
        <v>0.5424964660392898</v>
      </c>
      <c r="X28" s="4">
        <f t="shared" si="5"/>
        <v>0.459983193721277</v>
      </c>
      <c r="Y28" s="4">
        <f t="shared" si="5"/>
        <v>0.45468799603850241</v>
      </c>
      <c r="Z28" s="4">
        <f t="shared" si="5"/>
        <v>0.50514805783187533</v>
      </c>
      <c r="AA28" s="4">
        <f t="shared" si="5"/>
        <v>0.36936770593604823</v>
      </c>
      <c r="AB28" s="4">
        <f t="shared" si="5"/>
        <v>0.44899899679530836</v>
      </c>
      <c r="AC28" s="4">
        <f t="shared" si="5"/>
        <v>0.51439184603367094</v>
      </c>
    </row>
    <row r="29" spans="1:29" ht="15.6" x14ac:dyDescent="0.3">
      <c r="A29" s="1" t="s">
        <v>57</v>
      </c>
      <c r="B29" s="5" t="s">
        <v>58</v>
      </c>
      <c r="C29" s="6">
        <f t="shared" si="0"/>
        <v>0.39220964013727755</v>
      </c>
      <c r="D29" s="6">
        <f t="shared" si="1"/>
        <v>2.7259839563635122E-2</v>
      </c>
      <c r="E29">
        <v>0.39726729697527202</v>
      </c>
      <c r="F29">
        <v>0.38926965621419002</v>
      </c>
      <c r="G29">
        <v>0.402643694023814</v>
      </c>
      <c r="H29">
        <v>0.37529929553372599</v>
      </c>
      <c r="I29">
        <v>0.36126902263614602</v>
      </c>
      <c r="J29">
        <v>0.35571310090010799</v>
      </c>
      <c r="K29">
        <v>0.42602996888446798</v>
      </c>
      <c r="L29">
        <v>0.38503402303735201</v>
      </c>
      <c r="M29">
        <v>0.44440699207883699</v>
      </c>
      <c r="N29">
        <v>0.38516335108886202</v>
      </c>
      <c r="O29" s="4"/>
      <c r="P29" s="10">
        <v>9240</v>
      </c>
      <c r="Q29" s="11">
        <v>66000</v>
      </c>
      <c r="R29" s="4">
        <f t="shared" si="5"/>
        <v>2.8014974295519825E-3</v>
      </c>
      <c r="S29" s="4">
        <f t="shared" si="5"/>
        <v>1.9471313974025087E-4</v>
      </c>
      <c r="T29" s="4">
        <f t="shared" si="6"/>
        <v>2.8376235498233713E-3</v>
      </c>
      <c r="U29" s="4">
        <f t="shared" si="7"/>
        <v>2.7804975443870713E-3</v>
      </c>
      <c r="V29" s="4">
        <f t="shared" si="8"/>
        <v>2.8760263858843859E-3</v>
      </c>
      <c r="W29" s="4">
        <f t="shared" si="5"/>
        <v>2.6807092538123282E-3</v>
      </c>
      <c r="X29" s="4">
        <f t="shared" si="5"/>
        <v>2.5804930188296146E-3</v>
      </c>
      <c r="Y29" s="4">
        <f t="shared" si="5"/>
        <v>2.5408078635721998E-3</v>
      </c>
      <c r="Z29" s="4">
        <f t="shared" si="5"/>
        <v>3.0430712063176284E-3</v>
      </c>
      <c r="AA29" s="4">
        <f t="shared" si="5"/>
        <v>2.7502430216953715E-3</v>
      </c>
      <c r="AB29" s="4">
        <f t="shared" si="5"/>
        <v>3.1743356577059781E-3</v>
      </c>
      <c r="AC29" s="4">
        <f t="shared" si="5"/>
        <v>2.7511667934918714E-3</v>
      </c>
    </row>
    <row r="30" spans="1:29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 x14ac:dyDescent="0.35">
      <c r="A31" s="4" t="s">
        <v>181</v>
      </c>
      <c r="B31" s="4">
        <f>C3/(400-B1)</f>
        <v>0.12734498280324791</v>
      </c>
      <c r="C31" s="4"/>
      <c r="D31" s="4" t="s">
        <v>182</v>
      </c>
      <c r="E31" s="4">
        <f>C3/B31</f>
        <v>240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183</v>
      </c>
      <c r="R31" s="4">
        <f>SUM(R4:R29)</f>
        <v>10458.657476665878</v>
      </c>
      <c r="S31" s="4"/>
      <c r="T31" s="4">
        <f t="shared" ref="T31:AC31" si="9">SUM(T4:T29)</f>
        <v>10458.657476665863</v>
      </c>
      <c r="U31" s="4">
        <f t="shared" si="9"/>
        <v>10458.657476665876</v>
      </c>
      <c r="V31" s="4">
        <f t="shared" si="9"/>
        <v>10458.657476665858</v>
      </c>
      <c r="W31" s="4">
        <f t="shared" si="9"/>
        <v>10458.657476665885</v>
      </c>
      <c r="X31" s="4">
        <f t="shared" si="9"/>
        <v>10458.657476665883</v>
      </c>
      <c r="Y31" s="4">
        <f t="shared" si="9"/>
        <v>10458.657476665878</v>
      </c>
      <c r="Z31" s="4">
        <f t="shared" si="9"/>
        <v>10458.657476665872</v>
      </c>
      <c r="AA31" s="4">
        <f t="shared" si="9"/>
        <v>10458.657476665876</v>
      </c>
      <c r="AB31" s="4">
        <f t="shared" si="9"/>
        <v>10458.657476665883</v>
      </c>
      <c r="AC31" s="4">
        <f t="shared" si="9"/>
        <v>10458.657476665889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DDB1-81AB-484E-B133-EBE2A4B77F5D}">
  <dimension ref="A1:AC31"/>
  <sheetViews>
    <sheetView zoomScale="80" zoomScaleNormal="80" workbookViewId="0">
      <selection activeCell="A31" sqref="A31:E31"/>
    </sheetView>
  </sheetViews>
  <sheetFormatPr defaultRowHeight="14.4" x14ac:dyDescent="0.3"/>
  <sheetData>
    <row r="1" spans="1:29" x14ac:dyDescent="0.3">
      <c r="A1" s="4" t="s">
        <v>176</v>
      </c>
      <c r="B1" s="4">
        <v>180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4"/>
      <c r="P1" s="4"/>
      <c r="Q1" s="4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6"/>
      <c r="B3" s="6" t="s">
        <v>8</v>
      </c>
      <c r="C3" s="6">
        <f>AVERAGE(E3:N3)</f>
        <v>33.099565310716955</v>
      </c>
      <c r="D3" s="6">
        <f>STDEV(E3:N3)</f>
        <v>1.5933190767360853E-3</v>
      </c>
      <c r="E3">
        <v>33.099755377212098</v>
      </c>
      <c r="F3">
        <v>33.0979996936356</v>
      </c>
      <c r="G3">
        <v>33.099568041334301</v>
      </c>
      <c r="H3">
        <v>33.098096061108102</v>
      </c>
      <c r="I3">
        <v>33.102247326497597</v>
      </c>
      <c r="J3">
        <v>33.101493035749002</v>
      </c>
      <c r="K3">
        <v>33.098418268418101</v>
      </c>
      <c r="L3">
        <v>33.101239192613399</v>
      </c>
      <c r="M3">
        <v>33.097897143566598</v>
      </c>
      <c r="N3">
        <v>33.098938967034698</v>
      </c>
      <c r="O3" s="7"/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8" si="0">AVERAGE(E4:N4)</f>
        <v>219.04998317108189</v>
      </c>
      <c r="D4" s="6">
        <f t="shared" ref="D4:D29" si="1">STDEV(E4:N4)</f>
        <v>0.4584525057483495</v>
      </c>
      <c r="E4">
        <v>218.82095760267001</v>
      </c>
      <c r="F4">
        <v>218.45387846678099</v>
      </c>
      <c r="G4">
        <v>219.33321087197601</v>
      </c>
      <c r="H4">
        <v>219.72575123754899</v>
      </c>
      <c r="I4">
        <v>219.28009551598001</v>
      </c>
      <c r="J4">
        <v>219.65305902107499</v>
      </c>
      <c r="K4">
        <v>218.57286725232399</v>
      </c>
      <c r="L4">
        <v>218.76190288161601</v>
      </c>
      <c r="M4">
        <v>218.633397089353</v>
      </c>
      <c r="N4">
        <v>219.264711771495</v>
      </c>
      <c r="O4" s="4"/>
      <c r="P4" s="8">
        <v>16</v>
      </c>
      <c r="Q4" s="8">
        <v>588000</v>
      </c>
      <c r="R4" s="4">
        <f>C4/$P4*$Q4/1000</f>
        <v>8050.0868815372596</v>
      </c>
      <c r="S4" s="4">
        <f t="shared" ref="S4:AC19" si="2">D4/$P4*$Q4/1000</f>
        <v>16.848129586251847</v>
      </c>
      <c r="T4" s="4">
        <f t="shared" si="2"/>
        <v>8041.6701918981225</v>
      </c>
      <c r="U4" s="4">
        <f t="shared" si="2"/>
        <v>8028.1800336542019</v>
      </c>
      <c r="V4" s="4">
        <f t="shared" si="2"/>
        <v>8060.495499545118</v>
      </c>
      <c r="W4" s="4">
        <f t="shared" si="2"/>
        <v>8074.9213579799252</v>
      </c>
      <c r="X4" s="4">
        <f t="shared" si="2"/>
        <v>8058.5435102122647</v>
      </c>
      <c r="Y4" s="4">
        <f t="shared" si="2"/>
        <v>8072.2499190245053</v>
      </c>
      <c r="Z4" s="4">
        <f t="shared" si="2"/>
        <v>8032.5528715229066</v>
      </c>
      <c r="AA4" s="4">
        <f t="shared" si="2"/>
        <v>8039.4999308993883</v>
      </c>
      <c r="AB4" s="4">
        <f t="shared" si="2"/>
        <v>8034.7773430337229</v>
      </c>
      <c r="AC4" s="4">
        <f t="shared" si="2"/>
        <v>8057.9781576024416</v>
      </c>
    </row>
    <row r="5" spans="1:29" ht="15.6" x14ac:dyDescent="0.3">
      <c r="A5" s="5" t="s">
        <v>11</v>
      </c>
      <c r="B5" s="5" t="s">
        <v>12</v>
      </c>
      <c r="C5" s="6">
        <f t="shared" si="0"/>
        <v>1178.9436479554338</v>
      </c>
      <c r="D5" s="6">
        <f t="shared" si="1"/>
        <v>37.243465110091293</v>
      </c>
      <c r="E5">
        <v>1210.2872073075</v>
      </c>
      <c r="F5">
        <v>1122.82211964764</v>
      </c>
      <c r="G5">
        <v>1224.95584366305</v>
      </c>
      <c r="H5">
        <v>1184.75240589226</v>
      </c>
      <c r="I5">
        <v>1134.6509796554401</v>
      </c>
      <c r="J5">
        <v>1172.0363242640601</v>
      </c>
      <c r="K5">
        <v>1158.48226704593</v>
      </c>
      <c r="L5">
        <v>1216.1207885369099</v>
      </c>
      <c r="M5">
        <v>1217.0352421251</v>
      </c>
      <c r="N5">
        <v>1148.29330141645</v>
      </c>
      <c r="O5" s="4"/>
      <c r="P5" s="9">
        <v>540</v>
      </c>
      <c r="Q5" s="9">
        <v>45000</v>
      </c>
      <c r="R5" s="4">
        <f t="shared" ref="R5:AC29" si="3">C5/$P5*$Q5/1000</f>
        <v>98.24530399628614</v>
      </c>
      <c r="S5" s="4">
        <f t="shared" si="2"/>
        <v>3.1036220925076079</v>
      </c>
      <c r="T5" s="4">
        <f t="shared" si="2"/>
        <v>100.85726727562499</v>
      </c>
      <c r="U5" s="4">
        <f t="shared" si="2"/>
        <v>93.568509970636669</v>
      </c>
      <c r="V5" s="4">
        <f t="shared" si="2"/>
        <v>102.0796536385875</v>
      </c>
      <c r="W5" s="4">
        <f t="shared" si="2"/>
        <v>98.729367157688316</v>
      </c>
      <c r="X5" s="4">
        <f t="shared" si="2"/>
        <v>94.554248304620003</v>
      </c>
      <c r="Y5" s="4">
        <f t="shared" si="2"/>
        <v>97.669693688671686</v>
      </c>
      <c r="Z5" s="4">
        <f t="shared" si="2"/>
        <v>96.540188920494174</v>
      </c>
      <c r="AA5" s="4">
        <f t="shared" si="2"/>
        <v>101.3433990447425</v>
      </c>
      <c r="AB5" s="4">
        <f t="shared" si="2"/>
        <v>101.41960351042501</v>
      </c>
      <c r="AC5" s="4">
        <f t="shared" si="2"/>
        <v>95.691108451370837</v>
      </c>
    </row>
    <row r="6" spans="1:29" ht="15.6" x14ac:dyDescent="0.3">
      <c r="A6" s="5" t="s">
        <v>13</v>
      </c>
      <c r="B6" s="5" t="s">
        <v>14</v>
      </c>
      <c r="C6" s="6">
        <f t="shared" si="0"/>
        <v>124.51851468075999</v>
      </c>
      <c r="D6" s="6">
        <f t="shared" si="1"/>
        <v>0.62072119733079045</v>
      </c>
      <c r="E6">
        <v>125.959472243628</v>
      </c>
      <c r="F6">
        <v>124.587459979361</v>
      </c>
      <c r="G6">
        <v>124.36772694330701</v>
      </c>
      <c r="H6">
        <v>124.196515123164</v>
      </c>
      <c r="I6">
        <v>124.05850006996</v>
      </c>
      <c r="J6">
        <v>124.864473287303</v>
      </c>
      <c r="K6">
        <v>124.59407915826699</v>
      </c>
      <c r="L6">
        <v>124.526330343666</v>
      </c>
      <c r="M6">
        <v>124.471687271565</v>
      </c>
      <c r="N6">
        <v>123.55890238737901</v>
      </c>
      <c r="O6" s="4"/>
      <c r="P6" s="9">
        <v>50</v>
      </c>
      <c r="Q6" s="9">
        <v>180000</v>
      </c>
      <c r="R6" s="4">
        <f t="shared" si="3"/>
        <v>448.26665285073591</v>
      </c>
      <c r="S6" s="4">
        <f t="shared" si="2"/>
        <v>2.2345963103908457</v>
      </c>
      <c r="T6" s="4">
        <f t="shared" si="2"/>
        <v>453.45410007706079</v>
      </c>
      <c r="U6" s="4">
        <f t="shared" si="2"/>
        <v>448.51485592569964</v>
      </c>
      <c r="V6" s="4">
        <f t="shared" si="2"/>
        <v>447.72381699590517</v>
      </c>
      <c r="W6" s="4">
        <f t="shared" si="2"/>
        <v>447.1074544433904</v>
      </c>
      <c r="X6" s="4">
        <f t="shared" si="2"/>
        <v>446.61060025185594</v>
      </c>
      <c r="Y6" s="4">
        <f t="shared" si="2"/>
        <v>449.51210383429077</v>
      </c>
      <c r="Z6" s="4">
        <f t="shared" si="2"/>
        <v>448.53868496976116</v>
      </c>
      <c r="AA6" s="4">
        <f t="shared" si="2"/>
        <v>448.29478923719762</v>
      </c>
      <c r="AB6" s="4">
        <f t="shared" si="2"/>
        <v>448.09807417763403</v>
      </c>
      <c r="AC6" s="4">
        <f t="shared" si="2"/>
        <v>444.81204859456443</v>
      </c>
    </row>
    <row r="7" spans="1:29" ht="15.6" x14ac:dyDescent="0.3">
      <c r="A7" s="1" t="s">
        <v>15</v>
      </c>
      <c r="B7" s="5" t="s">
        <v>16</v>
      </c>
      <c r="C7" s="6">
        <f t="shared" si="0"/>
        <v>370.38904436184623</v>
      </c>
      <c r="D7" s="6">
        <f t="shared" si="1"/>
        <v>12.632301763265067</v>
      </c>
      <c r="E7">
        <v>374.56291361266</v>
      </c>
      <c r="F7">
        <v>355.56761421583599</v>
      </c>
      <c r="G7">
        <v>351.55775917686998</v>
      </c>
      <c r="H7">
        <v>361.037688603437</v>
      </c>
      <c r="I7">
        <v>375.403439885821</v>
      </c>
      <c r="J7">
        <v>358.671007750934</v>
      </c>
      <c r="K7">
        <v>382.87820085943099</v>
      </c>
      <c r="L7">
        <v>387.155096777773</v>
      </c>
      <c r="M7">
        <v>374.994153716852</v>
      </c>
      <c r="N7">
        <v>382.06256901884899</v>
      </c>
      <c r="O7" s="4"/>
      <c r="P7" s="10">
        <v>65</v>
      </c>
      <c r="Q7" s="10">
        <v>70000</v>
      </c>
      <c r="R7" s="4">
        <f t="shared" si="3"/>
        <v>398.88050931275745</v>
      </c>
      <c r="S7" s="4">
        <f t="shared" si="2"/>
        <v>13.604017283516226</v>
      </c>
      <c r="T7" s="4">
        <f t="shared" si="2"/>
        <v>403.37544542901844</v>
      </c>
      <c r="U7" s="4">
        <f t="shared" si="2"/>
        <v>382.9189691555157</v>
      </c>
      <c r="V7" s="4">
        <f t="shared" si="2"/>
        <v>378.60066372893692</v>
      </c>
      <c r="W7" s="4">
        <f t="shared" si="2"/>
        <v>388.80981849600909</v>
      </c>
      <c r="X7" s="4">
        <f t="shared" si="2"/>
        <v>404.28062756934571</v>
      </c>
      <c r="Y7" s="4">
        <f t="shared" si="2"/>
        <v>386.26108527023661</v>
      </c>
      <c r="Z7" s="4">
        <f t="shared" si="2"/>
        <v>412.33037015631027</v>
      </c>
      <c r="AA7" s="4">
        <f t="shared" si="2"/>
        <v>416.93625806837093</v>
      </c>
      <c r="AB7" s="4">
        <f t="shared" si="2"/>
        <v>403.83985784891752</v>
      </c>
      <c r="AC7" s="4">
        <f t="shared" si="2"/>
        <v>411.45199740491427</v>
      </c>
    </row>
    <row r="8" spans="1:29" ht="15.6" x14ac:dyDescent="0.3">
      <c r="A8" s="1" t="s">
        <v>17</v>
      </c>
      <c r="B8" s="5" t="s">
        <v>18</v>
      </c>
      <c r="C8" s="6">
        <f t="shared" si="0"/>
        <v>52.584648070422119</v>
      </c>
      <c r="D8" s="6">
        <f t="shared" si="1"/>
        <v>1.1622534251469423</v>
      </c>
      <c r="E8">
        <v>52.828452345969701</v>
      </c>
      <c r="F8">
        <v>54.357697896843597</v>
      </c>
      <c r="G8">
        <v>54.158804525071098</v>
      </c>
      <c r="H8">
        <v>51.7119815476361</v>
      </c>
      <c r="I8">
        <v>51.188766658578203</v>
      </c>
      <c r="J8">
        <v>51.421655956146303</v>
      </c>
      <c r="K8">
        <v>51.386989809868197</v>
      </c>
      <c r="L8">
        <v>52.287946325173401</v>
      </c>
      <c r="M8">
        <v>53.266546337677603</v>
      </c>
      <c r="N8">
        <v>53.237639301257097</v>
      </c>
      <c r="O8" s="4"/>
      <c r="P8" s="10">
        <v>22</v>
      </c>
      <c r="Q8" s="10">
        <v>160000</v>
      </c>
      <c r="R8" s="4">
        <f t="shared" si="3"/>
        <v>382.43380414852453</v>
      </c>
      <c r="S8" s="4">
        <f t="shared" si="2"/>
        <v>8.4527521828868544</v>
      </c>
      <c r="T8" s="4">
        <f t="shared" si="2"/>
        <v>384.20692615250698</v>
      </c>
      <c r="U8" s="4">
        <f t="shared" si="2"/>
        <v>395.32871197704429</v>
      </c>
      <c r="V8" s="4">
        <f t="shared" si="2"/>
        <v>393.8822147277898</v>
      </c>
      <c r="W8" s="4">
        <f t="shared" si="2"/>
        <v>376.08713852826253</v>
      </c>
      <c r="X8" s="4">
        <f t="shared" si="2"/>
        <v>372.2819393351142</v>
      </c>
      <c r="Y8" s="4">
        <f t="shared" si="2"/>
        <v>373.97567968106404</v>
      </c>
      <c r="Z8" s="4">
        <f t="shared" si="2"/>
        <v>373.72356225358686</v>
      </c>
      <c r="AA8" s="4">
        <f t="shared" si="2"/>
        <v>380.27597327398837</v>
      </c>
      <c r="AB8" s="4">
        <f t="shared" si="2"/>
        <v>387.39306427401891</v>
      </c>
      <c r="AC8" s="4">
        <f t="shared" si="2"/>
        <v>387.18283128186982</v>
      </c>
    </row>
    <row r="9" spans="1:29" ht="15.6" x14ac:dyDescent="0.3">
      <c r="A9" s="1" t="s">
        <v>19</v>
      </c>
      <c r="B9" s="5" t="s">
        <v>20</v>
      </c>
      <c r="C9" s="6">
        <f t="shared" si="0"/>
        <v>169.83912975083609</v>
      </c>
      <c r="D9" s="6">
        <f t="shared" si="1"/>
        <v>4.3752560936668257</v>
      </c>
      <c r="E9">
        <v>171.18864532759801</v>
      </c>
      <c r="F9">
        <v>175.11845827097699</v>
      </c>
      <c r="G9">
        <v>165.16120534638</v>
      </c>
      <c r="H9">
        <v>164.29763501967901</v>
      </c>
      <c r="I9">
        <v>175.33881597682401</v>
      </c>
      <c r="J9">
        <v>173.77393355734</v>
      </c>
      <c r="K9">
        <v>173.09403394758101</v>
      </c>
      <c r="L9">
        <v>167.218155483044</v>
      </c>
      <c r="M9">
        <v>164.89319586334099</v>
      </c>
      <c r="N9">
        <v>168.307218715597</v>
      </c>
      <c r="O9" s="4"/>
      <c r="P9" s="10">
        <v>69</v>
      </c>
      <c r="Q9" s="10">
        <v>160000</v>
      </c>
      <c r="R9" s="4">
        <f t="shared" si="3"/>
        <v>393.8298660888953</v>
      </c>
      <c r="S9" s="4">
        <f t="shared" si="2"/>
        <v>10.145521376618726</v>
      </c>
      <c r="T9" s="4">
        <f t="shared" si="2"/>
        <v>396.95917757124181</v>
      </c>
      <c r="U9" s="4">
        <f t="shared" si="2"/>
        <v>406.07178729501908</v>
      </c>
      <c r="V9" s="4">
        <f t="shared" si="2"/>
        <v>382.98250515102609</v>
      </c>
      <c r="W9" s="4">
        <f t="shared" si="2"/>
        <v>380.98002323403824</v>
      </c>
      <c r="X9" s="4">
        <f t="shared" si="2"/>
        <v>406.58276168538896</v>
      </c>
      <c r="Y9" s="4">
        <f t="shared" si="2"/>
        <v>402.95404882861448</v>
      </c>
      <c r="Z9" s="4">
        <f t="shared" si="2"/>
        <v>401.3774700233763</v>
      </c>
      <c r="AA9" s="4">
        <f t="shared" si="2"/>
        <v>387.75224459836289</v>
      </c>
      <c r="AB9" s="4">
        <f t="shared" si="2"/>
        <v>382.3610338860081</v>
      </c>
      <c r="AC9" s="4">
        <f t="shared" si="2"/>
        <v>390.27760861587711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3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82.98168671734534</v>
      </c>
      <c r="D11" s="6">
        <f t="shared" si="1"/>
        <v>3.1275554502061298</v>
      </c>
      <c r="E11">
        <v>80.223412671566095</v>
      </c>
      <c r="F11">
        <v>84.799541001660003</v>
      </c>
      <c r="G11">
        <v>86.145094592707693</v>
      </c>
      <c r="H11">
        <v>82.365241431993397</v>
      </c>
      <c r="I11">
        <v>80.674471874458803</v>
      </c>
      <c r="J11">
        <v>82.436491294331702</v>
      </c>
      <c r="K11">
        <v>89.698750923021393</v>
      </c>
      <c r="L11">
        <v>82.4929755452427</v>
      </c>
      <c r="M11">
        <v>81.783454721391294</v>
      </c>
      <c r="N11">
        <v>79.197433117080493</v>
      </c>
      <c r="O11" s="4"/>
      <c r="P11" s="10">
        <v>81</v>
      </c>
      <c r="Q11" s="10">
        <v>66000</v>
      </c>
      <c r="R11" s="4">
        <f t="shared" si="3"/>
        <v>67.614707695614726</v>
      </c>
      <c r="S11" s="4">
        <f t="shared" si="2"/>
        <v>2.548378514982772</v>
      </c>
      <c r="T11" s="4">
        <f t="shared" si="2"/>
        <v>65.367225139794598</v>
      </c>
      <c r="U11" s="4">
        <f t="shared" si="2"/>
        <v>69.095922297648897</v>
      </c>
      <c r="V11" s="4">
        <f t="shared" si="2"/>
        <v>70.192299297761821</v>
      </c>
      <c r="W11" s="4">
        <f t="shared" si="2"/>
        <v>67.112418944587219</v>
      </c>
      <c r="X11" s="4">
        <f t="shared" si="2"/>
        <v>65.734754860670137</v>
      </c>
      <c r="Y11" s="4">
        <f t="shared" si="2"/>
        <v>67.170474387973968</v>
      </c>
      <c r="Z11" s="4">
        <f t="shared" si="2"/>
        <v>73.087871122461877</v>
      </c>
      <c r="AA11" s="4">
        <f t="shared" si="2"/>
        <v>67.216498592419981</v>
      </c>
      <c r="AB11" s="4">
        <f t="shared" si="2"/>
        <v>66.638370513726244</v>
      </c>
      <c r="AC11" s="4">
        <f t="shared" si="2"/>
        <v>64.531241799102617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3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1642.0481356434841</v>
      </c>
      <c r="D13" s="6">
        <f t="shared" si="1"/>
        <v>53.999687617404533</v>
      </c>
      <c r="E13">
        <v>1609.21924987748</v>
      </c>
      <c r="F13">
        <v>1728.30432120511</v>
      </c>
      <c r="G13">
        <v>1641.3742254271699</v>
      </c>
      <c r="H13">
        <v>1651.82927454068</v>
      </c>
      <c r="I13">
        <v>1635.3236592052201</v>
      </c>
      <c r="J13">
        <v>1610.1344824151099</v>
      </c>
      <c r="K13">
        <v>1614.2386260962401</v>
      </c>
      <c r="L13">
        <v>1659.97830906129</v>
      </c>
      <c r="M13">
        <v>1722.7120270903599</v>
      </c>
      <c r="N13">
        <v>1547.3671815161799</v>
      </c>
      <c r="O13" s="4"/>
      <c r="P13" s="10">
        <v>615</v>
      </c>
      <c r="Q13" s="10">
        <v>96000</v>
      </c>
      <c r="R13" s="4">
        <f t="shared" si="3"/>
        <v>256.31970897849504</v>
      </c>
      <c r="S13" s="4">
        <f t="shared" si="2"/>
        <v>8.4292195305216833</v>
      </c>
      <c r="T13" s="4">
        <f t="shared" si="2"/>
        <v>251.19519998087492</v>
      </c>
      <c r="U13" s="4">
        <f t="shared" si="2"/>
        <v>269.7840891637245</v>
      </c>
      <c r="V13" s="4">
        <f t="shared" si="2"/>
        <v>256.21451323741189</v>
      </c>
      <c r="W13" s="4">
        <f t="shared" si="2"/>
        <v>257.84652090391103</v>
      </c>
      <c r="X13" s="4">
        <f t="shared" si="2"/>
        <v>255.27003460764413</v>
      </c>
      <c r="Y13" s="4">
        <f t="shared" si="2"/>
        <v>251.33806554772445</v>
      </c>
      <c r="Z13" s="4">
        <f t="shared" si="2"/>
        <v>251.97871236624238</v>
      </c>
      <c r="AA13" s="4">
        <f t="shared" si="2"/>
        <v>259.11856531688431</v>
      </c>
      <c r="AB13" s="4">
        <f t="shared" si="2"/>
        <v>268.9111456921537</v>
      </c>
      <c r="AC13" s="4">
        <f t="shared" si="2"/>
        <v>241.54024296837929</v>
      </c>
    </row>
    <row r="14" spans="1:29" ht="15.6" x14ac:dyDescent="0.3">
      <c r="A14" s="1" t="s">
        <v>27</v>
      </c>
      <c r="B14" s="5" t="s">
        <v>28</v>
      </c>
      <c r="C14" s="6">
        <f t="shared" si="0"/>
        <v>5.3393581381769968</v>
      </c>
      <c r="D14" s="6">
        <f t="shared" si="1"/>
        <v>0.8272710775046842</v>
      </c>
      <c r="E14">
        <v>4.3002489884321697</v>
      </c>
      <c r="F14">
        <v>5.38206720478028</v>
      </c>
      <c r="G14">
        <v>6.4008334821962398</v>
      </c>
      <c r="H14">
        <v>5.68737442271956</v>
      </c>
      <c r="I14">
        <v>4.2672881226955797</v>
      </c>
      <c r="J14">
        <v>5.8718604689564602</v>
      </c>
      <c r="K14">
        <v>6.33755206015738</v>
      </c>
      <c r="L14">
        <v>4.3316026733954898</v>
      </c>
      <c r="M14">
        <v>5.8408926264746999</v>
      </c>
      <c r="N14">
        <v>4.9738613319621097</v>
      </c>
      <c r="O14" s="4"/>
      <c r="P14" s="10">
        <v>546</v>
      </c>
      <c r="Q14" s="10">
        <v>210000</v>
      </c>
      <c r="R14" s="4">
        <f t="shared" si="3"/>
        <v>2.0535992839142296</v>
      </c>
      <c r="S14" s="4">
        <f t="shared" si="2"/>
        <v>0.31818118365564779</v>
      </c>
      <c r="T14" s="4">
        <f t="shared" si="2"/>
        <v>1.6539419186277577</v>
      </c>
      <c r="U14" s="4">
        <f t="shared" si="2"/>
        <v>2.0700258479924152</v>
      </c>
      <c r="V14" s="4">
        <f t="shared" si="2"/>
        <v>2.4618590316139386</v>
      </c>
      <c r="W14" s="4">
        <f t="shared" si="2"/>
        <v>2.1874517010459846</v>
      </c>
      <c r="X14" s="4">
        <f t="shared" si="2"/>
        <v>1.641264662575223</v>
      </c>
      <c r="Y14" s="4">
        <f t="shared" si="2"/>
        <v>2.2584078726755616</v>
      </c>
      <c r="Z14" s="4">
        <f t="shared" si="2"/>
        <v>2.4375200231374539</v>
      </c>
      <c r="AA14" s="4">
        <f t="shared" si="2"/>
        <v>1.6660010282290345</v>
      </c>
      <c r="AB14" s="4">
        <f t="shared" si="2"/>
        <v>2.2464971640287308</v>
      </c>
      <c r="AC14" s="4">
        <f t="shared" si="2"/>
        <v>1.9130235892161962</v>
      </c>
    </row>
    <row r="15" spans="1:29" ht="15.6" x14ac:dyDescent="0.3">
      <c r="A15" s="1" t="s">
        <v>29</v>
      </c>
      <c r="B15" s="5" t="s">
        <v>30</v>
      </c>
      <c r="C15" s="6">
        <f t="shared" si="0"/>
        <v>10.00762353737689</v>
      </c>
      <c r="D15" s="6">
        <f t="shared" si="1"/>
        <v>1.7673207074994182</v>
      </c>
      <c r="E15">
        <v>9.8682929152287393</v>
      </c>
      <c r="F15">
        <v>11.805902739264599</v>
      </c>
      <c r="G15">
        <v>10.4371250505736</v>
      </c>
      <c r="H15">
        <v>10.5270972608975</v>
      </c>
      <c r="I15">
        <v>6.5118164082772196</v>
      </c>
      <c r="J15">
        <v>8.6333298102175302</v>
      </c>
      <c r="K15">
        <v>10.427302416606601</v>
      </c>
      <c r="L15">
        <v>8.1926387379429997</v>
      </c>
      <c r="M15">
        <v>11.5765429423556</v>
      </c>
      <c r="N15">
        <v>12.096187092404501</v>
      </c>
      <c r="O15" s="4"/>
      <c r="P15" s="10">
        <v>216</v>
      </c>
      <c r="Q15" s="10">
        <v>325000</v>
      </c>
      <c r="R15" s="4">
        <f t="shared" si="3"/>
        <v>15.057766896516155</v>
      </c>
      <c r="S15" s="4">
        <f t="shared" si="2"/>
        <v>2.6591631015616244</v>
      </c>
      <c r="T15" s="4">
        <f t="shared" si="2"/>
        <v>14.848125914117317</v>
      </c>
      <c r="U15" s="4">
        <f t="shared" si="2"/>
        <v>17.763511066023121</v>
      </c>
      <c r="V15" s="4">
        <f t="shared" si="2"/>
        <v>15.704007599242686</v>
      </c>
      <c r="W15" s="4">
        <f t="shared" si="2"/>
        <v>15.839382452739295</v>
      </c>
      <c r="X15" s="4">
        <f t="shared" si="2"/>
        <v>9.7978719106022982</v>
      </c>
      <c r="Y15" s="4">
        <f t="shared" si="2"/>
        <v>12.989963834818044</v>
      </c>
      <c r="Z15" s="4">
        <f t="shared" si="2"/>
        <v>15.68922817313493</v>
      </c>
      <c r="AA15" s="4">
        <f t="shared" si="2"/>
        <v>12.326886989960531</v>
      </c>
      <c r="AB15" s="4">
        <f t="shared" si="2"/>
        <v>17.41840951974801</v>
      </c>
      <c r="AC15" s="4">
        <f t="shared" si="2"/>
        <v>18.200281504775287</v>
      </c>
    </row>
    <row r="16" spans="1:29" ht="15.6" x14ac:dyDescent="0.3">
      <c r="A16" s="1" t="s">
        <v>31</v>
      </c>
      <c r="B16" s="5" t="s">
        <v>32</v>
      </c>
      <c r="C16" s="6">
        <f t="shared" si="0"/>
        <v>48.646038185712698</v>
      </c>
      <c r="D16" s="6">
        <f t="shared" si="1"/>
        <v>5.467407373432688</v>
      </c>
      <c r="E16">
        <v>39.859626672075798</v>
      </c>
      <c r="F16">
        <v>51.546299237854299</v>
      </c>
      <c r="G16">
        <v>55.181715738101403</v>
      </c>
      <c r="H16">
        <v>56.503182904674802</v>
      </c>
      <c r="I16">
        <v>48.807730662547002</v>
      </c>
      <c r="J16">
        <v>46.298216674650099</v>
      </c>
      <c r="K16">
        <v>53.202556629889799</v>
      </c>
      <c r="L16">
        <v>47.847289788151002</v>
      </c>
      <c r="M16">
        <v>42.817552783788997</v>
      </c>
      <c r="N16">
        <v>44.396210765393803</v>
      </c>
      <c r="O16" s="4"/>
      <c r="P16" s="10">
        <v>292</v>
      </c>
      <c r="Q16" s="10">
        <v>100000</v>
      </c>
      <c r="R16" s="4">
        <f t="shared" si="3"/>
        <v>16.659602118394758</v>
      </c>
      <c r="S16" s="4">
        <f t="shared" si="2"/>
        <v>1.8723997854221535</v>
      </c>
      <c r="T16" s="4">
        <f t="shared" si="2"/>
        <v>13.650557079478013</v>
      </c>
      <c r="U16" s="4">
        <f t="shared" si="2"/>
        <v>17.652842204744623</v>
      </c>
      <c r="V16" s="4">
        <f t="shared" si="2"/>
        <v>18.897847855514183</v>
      </c>
      <c r="W16" s="4">
        <f t="shared" si="2"/>
        <v>19.350405104340684</v>
      </c>
      <c r="X16" s="4">
        <f t="shared" si="2"/>
        <v>16.714976254296918</v>
      </c>
      <c r="Y16" s="4">
        <f t="shared" si="2"/>
        <v>15.85555365570209</v>
      </c>
      <c r="Z16" s="4">
        <f t="shared" si="2"/>
        <v>18.220053640373219</v>
      </c>
      <c r="AA16" s="4">
        <f t="shared" si="2"/>
        <v>16.386058146627057</v>
      </c>
      <c r="AB16" s="4">
        <f t="shared" si="2"/>
        <v>14.663545473900342</v>
      </c>
      <c r="AC16" s="4">
        <f t="shared" si="2"/>
        <v>15.204181768970482</v>
      </c>
    </row>
    <row r="17" spans="1:29" ht="15.6" x14ac:dyDescent="0.3">
      <c r="A17" s="1" t="s">
        <v>33</v>
      </c>
      <c r="B17" s="5" t="s">
        <v>34</v>
      </c>
      <c r="C17" s="6">
        <f t="shared" si="0"/>
        <v>104.12283404488282</v>
      </c>
      <c r="D17" s="6">
        <f t="shared" si="1"/>
        <v>3.8262742195655397</v>
      </c>
      <c r="E17">
        <v>106.870135986381</v>
      </c>
      <c r="F17">
        <v>98.917254260809202</v>
      </c>
      <c r="G17">
        <v>110.43067511263</v>
      </c>
      <c r="H17">
        <v>104.647112584444</v>
      </c>
      <c r="I17">
        <v>103.23451935020999</v>
      </c>
      <c r="J17">
        <v>109.330054775642</v>
      </c>
      <c r="K17">
        <v>101.89447593899401</v>
      </c>
      <c r="L17">
        <v>102.19376153057701</v>
      </c>
      <c r="M17">
        <v>104.111080100949</v>
      </c>
      <c r="N17">
        <v>99.599270808192003</v>
      </c>
      <c r="O17" s="4"/>
      <c r="P17" s="10">
        <v>200</v>
      </c>
      <c r="Q17" s="10">
        <v>47000</v>
      </c>
      <c r="R17" s="4">
        <f t="shared" si="3"/>
        <v>24.468866000547465</v>
      </c>
      <c r="S17" s="4">
        <f t="shared" si="2"/>
        <v>0.89917444159790183</v>
      </c>
      <c r="T17" s="4">
        <f t="shared" si="2"/>
        <v>25.114481956799537</v>
      </c>
      <c r="U17" s="4">
        <f t="shared" si="2"/>
        <v>23.245554751290165</v>
      </c>
      <c r="V17" s="4">
        <f t="shared" si="2"/>
        <v>25.951208651468054</v>
      </c>
      <c r="W17" s="4">
        <f t="shared" si="2"/>
        <v>24.592071457344343</v>
      </c>
      <c r="X17" s="4">
        <f t="shared" si="2"/>
        <v>24.260112047299351</v>
      </c>
      <c r="Y17" s="4">
        <f t="shared" si="2"/>
        <v>25.692562872275872</v>
      </c>
      <c r="Z17" s="4">
        <f t="shared" si="2"/>
        <v>23.945201845663593</v>
      </c>
      <c r="AA17" s="4">
        <f t="shared" si="2"/>
        <v>24.015533959685595</v>
      </c>
      <c r="AB17" s="4">
        <f t="shared" si="2"/>
        <v>24.466103823723017</v>
      </c>
      <c r="AC17" s="4">
        <f t="shared" si="2"/>
        <v>23.405828639925119</v>
      </c>
    </row>
    <row r="18" spans="1:29" ht="15.6" x14ac:dyDescent="0.3">
      <c r="A18" s="1" t="s">
        <v>35</v>
      </c>
      <c r="B18" s="5" t="s">
        <v>36</v>
      </c>
      <c r="C18" s="6">
        <f t="shared" si="0"/>
        <v>22.945526150918134</v>
      </c>
      <c r="D18" s="6">
        <f t="shared" si="1"/>
        <v>0.29180860827487909</v>
      </c>
      <c r="E18">
        <v>22.588242400852199</v>
      </c>
      <c r="F18">
        <v>22.957827961083101</v>
      </c>
      <c r="G18">
        <v>23.069281962647299</v>
      </c>
      <c r="H18">
        <v>23.069025509209499</v>
      </c>
      <c r="I18">
        <v>23.131602116755602</v>
      </c>
      <c r="J18">
        <v>22.421546879101701</v>
      </c>
      <c r="K18">
        <v>22.756357490010501</v>
      </c>
      <c r="L18">
        <v>23.091975346032399</v>
      </c>
      <c r="M18">
        <v>22.9325304076417</v>
      </c>
      <c r="N18">
        <v>23.436871435847301</v>
      </c>
      <c r="O18" s="4"/>
      <c r="P18" s="10">
        <v>437</v>
      </c>
      <c r="Q18" s="10">
        <v>300000</v>
      </c>
      <c r="R18" s="4">
        <f t="shared" si="3"/>
        <v>15.752077449142885</v>
      </c>
      <c r="S18" s="4">
        <f t="shared" si="2"/>
        <v>0.20032627570357836</v>
      </c>
      <c r="T18" s="4">
        <f t="shared" si="2"/>
        <v>15.506802563514096</v>
      </c>
      <c r="U18" s="4">
        <f t="shared" si="2"/>
        <v>15.760522627745837</v>
      </c>
      <c r="V18" s="4">
        <f t="shared" si="2"/>
        <v>15.837035672297915</v>
      </c>
      <c r="W18" s="4">
        <f t="shared" si="2"/>
        <v>15.836859617306292</v>
      </c>
      <c r="X18" s="4">
        <f t="shared" si="2"/>
        <v>15.879818386788742</v>
      </c>
      <c r="Y18" s="4">
        <f t="shared" si="2"/>
        <v>15.392366278559521</v>
      </c>
      <c r="Z18" s="4">
        <f t="shared" si="2"/>
        <v>15.622213379869908</v>
      </c>
      <c r="AA18" s="4">
        <f t="shared" si="2"/>
        <v>15.852614654026818</v>
      </c>
      <c r="AB18" s="4">
        <f t="shared" si="2"/>
        <v>15.743155886252882</v>
      </c>
      <c r="AC18" s="4">
        <f t="shared" si="2"/>
        <v>16.089385425066798</v>
      </c>
    </row>
    <row r="19" spans="1:29" ht="15.6" x14ac:dyDescent="0.3">
      <c r="A19" s="1" t="s">
        <v>37</v>
      </c>
      <c r="B19" s="5" t="s">
        <v>38</v>
      </c>
      <c r="C19" s="6">
        <f t="shared" si="0"/>
        <v>30.209608989868521</v>
      </c>
      <c r="D19" s="6">
        <f t="shared" si="1"/>
        <v>0.9570650748870565</v>
      </c>
      <c r="E19">
        <v>30.134573805318599</v>
      </c>
      <c r="F19">
        <v>29.594759517496801</v>
      </c>
      <c r="G19">
        <v>31.814572323998899</v>
      </c>
      <c r="H19">
        <v>29.311757992686399</v>
      </c>
      <c r="I19">
        <v>29.3297967870047</v>
      </c>
      <c r="J19">
        <v>29.327471117714001</v>
      </c>
      <c r="K19">
        <v>30.715792594975401</v>
      </c>
      <c r="L19">
        <v>30.2546998160086</v>
      </c>
      <c r="M19">
        <v>29.817546502144101</v>
      </c>
      <c r="N19">
        <v>31.7951194413377</v>
      </c>
      <c r="O19" s="4"/>
      <c r="P19" s="10">
        <v>97</v>
      </c>
      <c r="Q19" s="10">
        <v>105000</v>
      </c>
      <c r="R19" s="4">
        <f t="shared" si="3"/>
        <v>32.701123133362834</v>
      </c>
      <c r="S19" s="4">
        <f t="shared" si="2"/>
        <v>1.0359982769395972</v>
      </c>
      <c r="T19" s="4">
        <f t="shared" si="2"/>
        <v>32.619899479984049</v>
      </c>
      <c r="U19" s="4">
        <f t="shared" si="2"/>
        <v>32.035564426156327</v>
      </c>
      <c r="V19" s="4">
        <f t="shared" si="2"/>
        <v>34.438454577524581</v>
      </c>
      <c r="W19" s="4">
        <f t="shared" si="2"/>
        <v>31.729222569402804</v>
      </c>
      <c r="X19" s="4">
        <f t="shared" si="2"/>
        <v>31.748749099334983</v>
      </c>
      <c r="Y19" s="4">
        <f t="shared" si="2"/>
        <v>31.746231622267732</v>
      </c>
      <c r="Z19" s="4">
        <f t="shared" si="2"/>
        <v>33.249053839921828</v>
      </c>
      <c r="AA19" s="4">
        <f t="shared" si="2"/>
        <v>32.749932790524774</v>
      </c>
      <c r="AB19" s="4">
        <f t="shared" si="2"/>
        <v>32.276725595104438</v>
      </c>
      <c r="AC19" s="4">
        <f t="shared" si="2"/>
        <v>34.41739733340679</v>
      </c>
    </row>
    <row r="20" spans="1:29" ht="15.6" x14ac:dyDescent="0.3">
      <c r="A20" s="1" t="s">
        <v>39</v>
      </c>
      <c r="B20" s="5" t="s">
        <v>40</v>
      </c>
      <c r="C20" s="6">
        <f t="shared" si="0"/>
        <v>327.22620900207033</v>
      </c>
      <c r="D20" s="6">
        <f t="shared" si="1"/>
        <v>11.219837289600898</v>
      </c>
      <c r="E20">
        <v>329.64383616052999</v>
      </c>
      <c r="F20">
        <v>311.84279549708498</v>
      </c>
      <c r="G20">
        <v>324.92992856170099</v>
      </c>
      <c r="H20">
        <v>334.21396348794002</v>
      </c>
      <c r="I20">
        <v>310.99802406689298</v>
      </c>
      <c r="J20">
        <v>334.96039851064103</v>
      </c>
      <c r="K20">
        <v>341.48191787262402</v>
      </c>
      <c r="L20">
        <v>329.95251663083599</v>
      </c>
      <c r="M20">
        <v>339.418019024096</v>
      </c>
      <c r="N20">
        <v>314.82069020835797</v>
      </c>
      <c r="O20" s="4"/>
      <c r="P20" s="10">
        <v>1629</v>
      </c>
      <c r="Q20" s="10">
        <v>90000</v>
      </c>
      <c r="R20" s="4">
        <f t="shared" si="3"/>
        <v>18.078796077462453</v>
      </c>
      <c r="S20" s="4">
        <f t="shared" si="3"/>
        <v>0.61988051323761861</v>
      </c>
      <c r="T20" s="4">
        <f t="shared" si="3"/>
        <v>18.212366638703312</v>
      </c>
      <c r="U20" s="4">
        <f t="shared" si="3"/>
        <v>17.228883729120717</v>
      </c>
      <c r="V20" s="4">
        <f t="shared" si="3"/>
        <v>17.951929754790111</v>
      </c>
      <c r="W20" s="4">
        <f t="shared" si="3"/>
        <v>18.464859861212158</v>
      </c>
      <c r="X20" s="4">
        <f t="shared" si="3"/>
        <v>17.182211274413977</v>
      </c>
      <c r="Y20" s="4">
        <f t="shared" si="3"/>
        <v>18.506099365228788</v>
      </c>
      <c r="Z20" s="4">
        <f t="shared" si="3"/>
        <v>18.866404302354919</v>
      </c>
      <c r="AA20" s="4">
        <f t="shared" si="3"/>
        <v>18.229420808333479</v>
      </c>
      <c r="AB20" s="4">
        <f t="shared" si="3"/>
        <v>18.752376741662765</v>
      </c>
      <c r="AC20" s="4">
        <f t="shared" si="3"/>
        <v>17.393408298804307</v>
      </c>
    </row>
    <row r="21" spans="1:29" ht="15.6" x14ac:dyDescent="0.3">
      <c r="A21" s="1" t="s">
        <v>41</v>
      </c>
      <c r="B21" s="5" t="s">
        <v>42</v>
      </c>
      <c r="C21" s="6">
        <f t="shared" si="0"/>
        <v>29.389474136248246</v>
      </c>
      <c r="D21" s="6">
        <f t="shared" si="1"/>
        <v>0.95141599383794162</v>
      </c>
      <c r="E21">
        <v>28.9675438772747</v>
      </c>
      <c r="F21">
        <v>30.2305826165341</v>
      </c>
      <c r="G21">
        <v>28.684667112093301</v>
      </c>
      <c r="H21">
        <v>30.840659337785102</v>
      </c>
      <c r="I21">
        <v>29.5669372311358</v>
      </c>
      <c r="J21">
        <v>29.3471222514201</v>
      </c>
      <c r="K21">
        <v>28.185609942857099</v>
      </c>
      <c r="L21">
        <v>28.3019816192182</v>
      </c>
      <c r="M21">
        <v>30.7515952556016</v>
      </c>
      <c r="N21">
        <v>29.018042118562501</v>
      </c>
      <c r="O21" s="4"/>
      <c r="P21" s="10">
        <v>54</v>
      </c>
      <c r="Q21" s="10">
        <v>90000</v>
      </c>
      <c r="R21" s="4">
        <f t="shared" si="3"/>
        <v>48.982456893747077</v>
      </c>
      <c r="S21" s="4">
        <f t="shared" si="3"/>
        <v>1.585693323063236</v>
      </c>
      <c r="T21" s="4">
        <f t="shared" si="3"/>
        <v>48.279239795457826</v>
      </c>
      <c r="U21" s="4">
        <f t="shared" si="3"/>
        <v>50.38430436089017</v>
      </c>
      <c r="V21" s="4">
        <f t="shared" si="3"/>
        <v>47.807778520155509</v>
      </c>
      <c r="W21" s="4">
        <f t="shared" si="3"/>
        <v>51.401098896308504</v>
      </c>
      <c r="X21" s="4">
        <f t="shared" si="3"/>
        <v>49.278228718559674</v>
      </c>
      <c r="Y21" s="4">
        <f t="shared" si="3"/>
        <v>48.911870419033505</v>
      </c>
      <c r="Z21" s="4">
        <f t="shared" si="3"/>
        <v>46.976016571428495</v>
      </c>
      <c r="AA21" s="4">
        <f t="shared" si="3"/>
        <v>47.16996936536367</v>
      </c>
      <c r="AB21" s="4">
        <f t="shared" si="3"/>
        <v>51.252658759336001</v>
      </c>
      <c r="AC21" s="4">
        <f t="shared" si="3"/>
        <v>48.363403530937504</v>
      </c>
    </row>
    <row r="22" spans="1:29" ht="15.6" x14ac:dyDescent="0.3">
      <c r="A22" s="1" t="s">
        <v>43</v>
      </c>
      <c r="B22" s="5" t="s">
        <v>44</v>
      </c>
      <c r="C22" s="6">
        <f t="shared" si="0"/>
        <v>10.50429097387431</v>
      </c>
      <c r="D22" s="6">
        <f t="shared" si="1"/>
        <v>0.13937466951334038</v>
      </c>
      <c r="E22">
        <v>10.807797366792</v>
      </c>
      <c r="F22">
        <v>10.4249201458684</v>
      </c>
      <c r="G22">
        <v>10.450915755438199</v>
      </c>
      <c r="H22">
        <v>10.379596549954099</v>
      </c>
      <c r="I22">
        <v>10.459641736583199</v>
      </c>
      <c r="J22">
        <v>10.4373620265906</v>
      </c>
      <c r="K22">
        <v>10.7079727786618</v>
      </c>
      <c r="L22">
        <v>10.4797224869773</v>
      </c>
      <c r="M22">
        <v>10.4087690831991</v>
      </c>
      <c r="N22">
        <v>10.4862118086784</v>
      </c>
      <c r="O22" s="4"/>
      <c r="P22" s="10">
        <v>18</v>
      </c>
      <c r="Q22" s="10">
        <v>270000</v>
      </c>
      <c r="R22" s="4">
        <f t="shared" si="3"/>
        <v>157.56436460811463</v>
      </c>
      <c r="S22" s="4">
        <f t="shared" si="3"/>
        <v>2.090620042700106</v>
      </c>
      <c r="T22" s="4">
        <f t="shared" si="3"/>
        <v>162.11696050188002</v>
      </c>
      <c r="U22" s="4">
        <f t="shared" si="3"/>
        <v>156.37380218802599</v>
      </c>
      <c r="V22" s="4">
        <f t="shared" si="3"/>
        <v>156.763736331573</v>
      </c>
      <c r="W22" s="4">
        <f t="shared" si="3"/>
        <v>155.69394824931152</v>
      </c>
      <c r="X22" s="4">
        <f t="shared" si="3"/>
        <v>156.89462604874799</v>
      </c>
      <c r="Y22" s="4">
        <f t="shared" si="3"/>
        <v>156.56043039885898</v>
      </c>
      <c r="Z22" s="4">
        <f t="shared" si="3"/>
        <v>160.619591679927</v>
      </c>
      <c r="AA22" s="4">
        <f t="shared" si="3"/>
        <v>157.19583730465951</v>
      </c>
      <c r="AB22" s="4">
        <f t="shared" si="3"/>
        <v>156.1315362479865</v>
      </c>
      <c r="AC22" s="4">
        <f t="shared" si="3"/>
        <v>157.29317713017599</v>
      </c>
    </row>
    <row r="23" spans="1:29" ht="15.6" x14ac:dyDescent="0.3">
      <c r="A23" s="1" t="s">
        <v>45</v>
      </c>
      <c r="B23" s="5" t="s">
        <v>46</v>
      </c>
      <c r="C23" s="6">
        <f t="shared" si="0"/>
        <v>7.5004156013004062</v>
      </c>
      <c r="D23" s="6">
        <f t="shared" si="1"/>
        <v>0.87782197174419296</v>
      </c>
      <c r="E23">
        <v>6.0628517685352099</v>
      </c>
      <c r="F23">
        <v>8.1742352608101907</v>
      </c>
      <c r="G23">
        <v>6.7138093454751004</v>
      </c>
      <c r="H23">
        <v>8.5905984934777599</v>
      </c>
      <c r="I23">
        <v>7.1603016691223402</v>
      </c>
      <c r="J23">
        <v>7.3953609691327502</v>
      </c>
      <c r="K23">
        <v>8.1922986590204907</v>
      </c>
      <c r="L23">
        <v>8.5735877666103093</v>
      </c>
      <c r="M23">
        <v>7.5607594528013999</v>
      </c>
      <c r="N23">
        <v>6.5803526280185096</v>
      </c>
      <c r="O23" s="4"/>
      <c r="P23" s="10">
        <v>65</v>
      </c>
      <c r="Q23" s="10">
        <v>70000</v>
      </c>
      <c r="R23" s="4">
        <f t="shared" si="3"/>
        <v>8.0773706475542841</v>
      </c>
      <c r="S23" s="4">
        <f t="shared" si="3"/>
        <v>0.9453467388014386</v>
      </c>
      <c r="T23" s="4">
        <f t="shared" si="3"/>
        <v>6.529224981499457</v>
      </c>
      <c r="U23" s="4">
        <f t="shared" si="3"/>
        <v>8.8030225885648221</v>
      </c>
      <c r="V23" s="4">
        <f t="shared" si="3"/>
        <v>7.2302562182039543</v>
      </c>
      <c r="W23" s="4">
        <f t="shared" si="3"/>
        <v>9.2514137622068198</v>
      </c>
      <c r="X23" s="4">
        <f t="shared" si="3"/>
        <v>7.7110941052086748</v>
      </c>
      <c r="Y23" s="4">
        <f t="shared" si="3"/>
        <v>7.9642348898352697</v>
      </c>
      <c r="Z23" s="4">
        <f t="shared" si="3"/>
        <v>8.8224754789451438</v>
      </c>
      <c r="AA23" s="4">
        <f t="shared" si="3"/>
        <v>9.233094517888027</v>
      </c>
      <c r="AB23" s="4">
        <f t="shared" si="3"/>
        <v>8.1423563337861236</v>
      </c>
      <c r="AC23" s="4">
        <f t="shared" si="3"/>
        <v>7.0865335994045493</v>
      </c>
    </row>
    <row r="24" spans="1:29" ht="15.6" x14ac:dyDescent="0.3">
      <c r="A24" s="1" t="s">
        <v>47</v>
      </c>
      <c r="B24" s="5" t="s">
        <v>48</v>
      </c>
      <c r="C24" s="6">
        <f t="shared" si="0"/>
        <v>2.7554597910362775</v>
      </c>
      <c r="D24" s="6">
        <f t="shared" si="1"/>
        <v>0.16483786159827826</v>
      </c>
      <c r="E24">
        <v>2.70614182990019</v>
      </c>
      <c r="F24">
        <v>2.8542827877597698</v>
      </c>
      <c r="G24">
        <v>2.7565386534002498</v>
      </c>
      <c r="H24">
        <v>2.6072507222744998</v>
      </c>
      <c r="I24">
        <v>2.7176598059298001</v>
      </c>
      <c r="J24">
        <v>2.4798428993138999</v>
      </c>
      <c r="K24">
        <v>2.7930512581430502</v>
      </c>
      <c r="L24">
        <v>2.7117068488528799</v>
      </c>
      <c r="M24">
        <v>2.8180683853308102</v>
      </c>
      <c r="N24">
        <v>3.11005471945762</v>
      </c>
      <c r="O24" s="4"/>
      <c r="P24" s="10">
        <v>22</v>
      </c>
      <c r="Q24" s="10">
        <v>160000</v>
      </c>
      <c r="R24" s="4">
        <f t="shared" si="3"/>
        <v>20.039707571172926</v>
      </c>
      <c r="S24" s="4">
        <f t="shared" si="3"/>
        <v>1.1988208116238419</v>
      </c>
      <c r="T24" s="4">
        <f t="shared" si="3"/>
        <v>19.681031490183198</v>
      </c>
      <c r="U24" s="4">
        <f t="shared" si="3"/>
        <v>20.758420274616512</v>
      </c>
      <c r="V24" s="4">
        <f t="shared" si="3"/>
        <v>20.047553842910908</v>
      </c>
      <c r="W24" s="4">
        <f t="shared" si="3"/>
        <v>18.961823434723637</v>
      </c>
      <c r="X24" s="4">
        <f t="shared" si="3"/>
        <v>19.764798588580366</v>
      </c>
      <c r="Y24" s="4">
        <f t="shared" si="3"/>
        <v>18.035221085919275</v>
      </c>
      <c r="Z24" s="4">
        <f t="shared" si="3"/>
        <v>20.313100059222183</v>
      </c>
      <c r="AA24" s="4">
        <f t="shared" si="3"/>
        <v>19.721504355293675</v>
      </c>
      <c r="AB24" s="4">
        <f t="shared" si="3"/>
        <v>20.495042802405894</v>
      </c>
      <c r="AC24" s="4">
        <f t="shared" si="3"/>
        <v>22.618579777873602</v>
      </c>
    </row>
    <row r="25" spans="1:29" ht="15.6" x14ac:dyDescent="0.3">
      <c r="A25" s="1" t="s">
        <v>49</v>
      </c>
      <c r="B25" s="5" t="s">
        <v>50</v>
      </c>
      <c r="C25" s="6">
        <f t="shared" si="0"/>
        <v>14.01003360721403</v>
      </c>
      <c r="D25" s="6">
        <f t="shared" si="1"/>
        <v>2.0179353241858236</v>
      </c>
      <c r="E25">
        <v>14.432217609152801</v>
      </c>
      <c r="F25">
        <v>10.608528343950001</v>
      </c>
      <c r="G25">
        <v>15.0163246661619</v>
      </c>
      <c r="H25">
        <v>13.8217192550812</v>
      </c>
      <c r="I25">
        <v>15.6832575843226</v>
      </c>
      <c r="J25">
        <v>16.634171797221001</v>
      </c>
      <c r="K25">
        <v>14.191779455424101</v>
      </c>
      <c r="L25">
        <v>14.012413012123201</v>
      </c>
      <c r="M25">
        <v>15.241787521645</v>
      </c>
      <c r="N25">
        <v>10.4581368270585</v>
      </c>
      <c r="O25" s="4"/>
      <c r="P25" s="10">
        <v>400</v>
      </c>
      <c r="Q25" s="10">
        <v>53000</v>
      </c>
      <c r="R25" s="4">
        <f t="shared" si="3"/>
        <v>1.8563294529558592</v>
      </c>
      <c r="S25" s="4">
        <f t="shared" si="3"/>
        <v>0.26737643045462162</v>
      </c>
      <c r="T25" s="4">
        <f t="shared" si="3"/>
        <v>1.9122688332127462</v>
      </c>
      <c r="U25" s="4">
        <f t="shared" si="3"/>
        <v>1.405630005573375</v>
      </c>
      <c r="V25" s="4">
        <f t="shared" si="3"/>
        <v>1.9896630182664519</v>
      </c>
      <c r="W25" s="4">
        <f t="shared" si="3"/>
        <v>1.8313778012982589</v>
      </c>
      <c r="X25" s="4">
        <f t="shared" si="3"/>
        <v>2.0780316299227444</v>
      </c>
      <c r="Y25" s="4">
        <f t="shared" si="3"/>
        <v>2.2040277631317826</v>
      </c>
      <c r="Z25" s="4">
        <f t="shared" si="3"/>
        <v>1.8804107778436934</v>
      </c>
      <c r="AA25" s="4">
        <f t="shared" si="3"/>
        <v>1.856644724106324</v>
      </c>
      <c r="AB25" s="4">
        <f t="shared" si="3"/>
        <v>2.0195368466179624</v>
      </c>
      <c r="AC25" s="4">
        <f t="shared" si="3"/>
        <v>1.3857031295852511</v>
      </c>
    </row>
    <row r="26" spans="1:29" ht="15.6" x14ac:dyDescent="0.3">
      <c r="A26" s="1" t="s">
        <v>51</v>
      </c>
      <c r="B26" s="5" t="s">
        <v>52</v>
      </c>
      <c r="C26" s="6">
        <f t="shared" si="0"/>
        <v>0.91761335574958258</v>
      </c>
      <c r="D26" s="6">
        <f t="shared" si="1"/>
        <v>0.18471657555736656</v>
      </c>
      <c r="E26">
        <v>0.70422871933436604</v>
      </c>
      <c r="F26">
        <v>0.97295874107169</v>
      </c>
      <c r="G26">
        <v>0.72502545642507799</v>
      </c>
      <c r="H26">
        <v>1.0965644123799001</v>
      </c>
      <c r="I26">
        <v>0.93910677566586298</v>
      </c>
      <c r="J26">
        <v>0.56622707202478895</v>
      </c>
      <c r="K26">
        <v>1.0585996204505299</v>
      </c>
      <c r="L26">
        <v>1.00247221115884</v>
      </c>
      <c r="M26">
        <v>1.04228497016091</v>
      </c>
      <c r="N26">
        <v>1.0686655788238599</v>
      </c>
      <c r="O26" s="4"/>
      <c r="P26" s="10">
        <v>640</v>
      </c>
      <c r="Q26" s="10">
        <v>480000</v>
      </c>
      <c r="R26" s="4">
        <f t="shared" si="3"/>
        <v>0.68821001681218696</v>
      </c>
      <c r="S26" s="4">
        <f t="shared" si="3"/>
        <v>0.13853743166802493</v>
      </c>
      <c r="T26" s="4">
        <f t="shared" si="3"/>
        <v>0.52817153950077456</v>
      </c>
      <c r="U26" s="4">
        <f t="shared" si="3"/>
        <v>0.72971905580376739</v>
      </c>
      <c r="V26" s="4">
        <f t="shared" si="3"/>
        <v>0.54376909231880843</v>
      </c>
      <c r="W26" s="4">
        <f t="shared" si="3"/>
        <v>0.82242330928492502</v>
      </c>
      <c r="X26" s="4">
        <f t="shared" si="3"/>
        <v>0.70433008174939737</v>
      </c>
      <c r="Y26" s="4">
        <f t="shared" si="3"/>
        <v>0.42467030401859168</v>
      </c>
      <c r="Z26" s="4">
        <f t="shared" si="3"/>
        <v>0.79394971533789749</v>
      </c>
      <c r="AA26" s="4">
        <f t="shared" si="3"/>
        <v>0.75185415836913005</v>
      </c>
      <c r="AB26" s="4">
        <f t="shared" si="3"/>
        <v>0.78171372762068259</v>
      </c>
      <c r="AC26" s="4">
        <f t="shared" si="3"/>
        <v>0.801499184117895</v>
      </c>
    </row>
    <row r="27" spans="1:29" ht="15.6" x14ac:dyDescent="0.3">
      <c r="A27" s="1" t="s">
        <v>53</v>
      </c>
      <c r="B27" s="5" t="s">
        <v>54</v>
      </c>
      <c r="C27" s="6">
        <f t="shared" si="0"/>
        <v>11.913567856821627</v>
      </c>
      <c r="D27" s="6">
        <f t="shared" si="1"/>
        <v>2.0069370589670905</v>
      </c>
      <c r="E27">
        <v>8.9000747692622308</v>
      </c>
      <c r="F27">
        <v>11.6751504730042</v>
      </c>
      <c r="G27">
        <v>9.4987546449338396</v>
      </c>
      <c r="H27">
        <v>13.2955524888481</v>
      </c>
      <c r="I27">
        <v>14.1565340574223</v>
      </c>
      <c r="J27">
        <v>11.71590498874</v>
      </c>
      <c r="K27">
        <v>15.1329250210874</v>
      </c>
      <c r="L27">
        <v>13.0072867938906</v>
      </c>
      <c r="M27">
        <v>10.3333612699883</v>
      </c>
      <c r="N27">
        <v>11.420134061039301</v>
      </c>
      <c r="O27" s="4"/>
      <c r="P27" s="10">
        <v>2500</v>
      </c>
      <c r="Q27" s="10">
        <v>120000</v>
      </c>
      <c r="R27" s="4">
        <f t="shared" si="3"/>
        <v>0.57185125712743812</v>
      </c>
      <c r="S27" s="4">
        <f t="shared" si="3"/>
        <v>9.6332978830420343E-2</v>
      </c>
      <c r="T27" s="4">
        <f t="shared" si="3"/>
        <v>0.42720358892458704</v>
      </c>
      <c r="U27" s="4">
        <f t="shared" si="3"/>
        <v>0.56040722270420151</v>
      </c>
      <c r="V27" s="4">
        <f t="shared" si="3"/>
        <v>0.45594022295682429</v>
      </c>
      <c r="W27" s="4">
        <f t="shared" si="3"/>
        <v>0.63818651946470883</v>
      </c>
      <c r="X27" s="4">
        <f t="shared" si="3"/>
        <v>0.67951363475627036</v>
      </c>
      <c r="Y27" s="4">
        <f t="shared" si="3"/>
        <v>0.56236343945952005</v>
      </c>
      <c r="Z27" s="4">
        <f t="shared" si="3"/>
        <v>0.72638040101219514</v>
      </c>
      <c r="AA27" s="4">
        <f t="shared" si="3"/>
        <v>0.62434976610674875</v>
      </c>
      <c r="AB27" s="4">
        <f t="shared" si="3"/>
        <v>0.49600134095943837</v>
      </c>
      <c r="AC27" s="4">
        <f t="shared" si="3"/>
        <v>0.54816643492988648</v>
      </c>
    </row>
    <row r="28" spans="1:29" ht="15.6" x14ac:dyDescent="0.3">
      <c r="A28" s="1" t="s">
        <v>55</v>
      </c>
      <c r="B28" s="5" t="s">
        <v>56</v>
      </c>
      <c r="C28" s="6">
        <f t="shared" si="0"/>
        <v>1.6884939910481058</v>
      </c>
      <c r="D28" s="6">
        <f t="shared" si="1"/>
        <v>0.19665787789772871</v>
      </c>
      <c r="E28">
        <v>1.9430014874500401</v>
      </c>
      <c r="F28">
        <v>1.6690486045114801</v>
      </c>
      <c r="G28">
        <v>1.59857016839775</v>
      </c>
      <c r="H28">
        <v>1.83002803743224</v>
      </c>
      <c r="I28">
        <v>1.8248786023478201</v>
      </c>
      <c r="J28">
        <v>1.6699632402725899</v>
      </c>
      <c r="K28">
        <v>1.4402385490395599</v>
      </c>
      <c r="L28">
        <v>1.7357870938923099</v>
      </c>
      <c r="M28">
        <v>1.3116958413245301</v>
      </c>
      <c r="N28">
        <v>1.86172828581274</v>
      </c>
      <c r="O28" s="4"/>
      <c r="P28" s="10">
        <v>1550</v>
      </c>
      <c r="Q28" s="10">
        <v>390000</v>
      </c>
      <c r="R28" s="4">
        <f t="shared" si="3"/>
        <v>0.42484687516694275</v>
      </c>
      <c r="S28" s="4">
        <f t="shared" si="3"/>
        <v>4.9481659600073676E-2</v>
      </c>
      <c r="T28" s="4">
        <f t="shared" si="3"/>
        <v>0.48888424522936491</v>
      </c>
      <c r="U28" s="4">
        <f t="shared" si="3"/>
        <v>0.41995416500611438</v>
      </c>
      <c r="V28" s="4">
        <f t="shared" si="3"/>
        <v>0.40222088108072424</v>
      </c>
      <c r="W28" s="4">
        <f t="shared" si="3"/>
        <v>0.46045866748295072</v>
      </c>
      <c r="X28" s="4">
        <f t="shared" si="3"/>
        <v>0.45916300317138703</v>
      </c>
      <c r="Y28" s="4">
        <f t="shared" si="3"/>
        <v>0.42018429916536126</v>
      </c>
      <c r="Z28" s="4">
        <f t="shared" si="3"/>
        <v>0.36238260266156669</v>
      </c>
      <c r="AA28" s="4">
        <f t="shared" si="3"/>
        <v>0.43674643007612962</v>
      </c>
      <c r="AB28" s="4">
        <f t="shared" si="3"/>
        <v>0.33003959878488176</v>
      </c>
      <c r="AC28" s="4">
        <f t="shared" si="3"/>
        <v>0.4684348590109475</v>
      </c>
    </row>
    <row r="29" spans="1:29" ht="15.6" x14ac:dyDescent="0.3">
      <c r="A29" s="1" t="s">
        <v>57</v>
      </c>
      <c r="B29" s="5" t="s">
        <v>58</v>
      </c>
      <c r="C29" s="6">
        <f>AVERAGE(E29:N29)</f>
        <v>0.43032854330825171</v>
      </c>
      <c r="D29" s="6">
        <f t="shared" si="1"/>
        <v>8.8726556250325841E-2</v>
      </c>
      <c r="E29">
        <v>0.389566030729529</v>
      </c>
      <c r="F29">
        <v>0.34057969813014</v>
      </c>
      <c r="G29">
        <v>0.42687027961289198</v>
      </c>
      <c r="H29">
        <v>0.33510044118153498</v>
      </c>
      <c r="I29">
        <v>0.58945501382348398</v>
      </c>
      <c r="J29">
        <v>0.31056225699363899</v>
      </c>
      <c r="K29">
        <v>0.52679758582279901</v>
      </c>
      <c r="L29">
        <v>0.47160893798657</v>
      </c>
      <c r="M29">
        <v>0.45974142892213399</v>
      </c>
      <c r="N29">
        <v>0.45300375987979502</v>
      </c>
      <c r="O29" s="4"/>
      <c r="P29" s="10">
        <v>9240</v>
      </c>
      <c r="Q29" s="11">
        <v>66000</v>
      </c>
      <c r="R29" s="4">
        <f t="shared" si="3"/>
        <v>3.0737753093446553E-3</v>
      </c>
      <c r="S29" s="4">
        <f t="shared" si="3"/>
        <v>6.3376111607375612E-4</v>
      </c>
      <c r="T29" s="4">
        <f t="shared" si="3"/>
        <v>2.7826145052109218E-3</v>
      </c>
      <c r="U29" s="4">
        <f t="shared" si="3"/>
        <v>2.4327121295010003E-3</v>
      </c>
      <c r="V29" s="4">
        <f t="shared" si="3"/>
        <v>3.0490734258063713E-3</v>
      </c>
      <c r="W29" s="4">
        <f t="shared" si="3"/>
        <v>2.393574579868107E-3</v>
      </c>
      <c r="X29" s="4">
        <f t="shared" si="3"/>
        <v>4.2103929558820283E-3</v>
      </c>
      <c r="Y29" s="4">
        <f t="shared" si="3"/>
        <v>2.2183018356688499E-3</v>
      </c>
      <c r="Z29" s="4">
        <f t="shared" si="3"/>
        <v>3.7628398987342784E-3</v>
      </c>
      <c r="AA29" s="4">
        <f t="shared" si="3"/>
        <v>3.368635271332643E-3</v>
      </c>
      <c r="AB29" s="4">
        <f t="shared" si="3"/>
        <v>3.2838673494438144E-3</v>
      </c>
      <c r="AC29" s="4">
        <f t="shared" si="3"/>
        <v>3.2357411419985361E-3</v>
      </c>
    </row>
    <row r="30" spans="1:29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 x14ac:dyDescent="0.35">
      <c r="A31" s="4" t="s">
        <v>181</v>
      </c>
      <c r="B31" s="4">
        <f>C3/(400-B1)</f>
        <v>0.15045256959416797</v>
      </c>
      <c r="C31" s="4"/>
      <c r="D31" s="4" t="s">
        <v>182</v>
      </c>
      <c r="E31" s="4">
        <f>C3/B31</f>
        <v>220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183</v>
      </c>
      <c r="R31" s="4">
        <f>SUM(R4:R29)</f>
        <v>10458.65747666587</v>
      </c>
      <c r="S31" s="4"/>
      <c r="T31" s="4">
        <f t="shared" ref="T31:AC31" si="4">SUM(T4:T29)</f>
        <v>10458.657476665865</v>
      </c>
      <c r="U31" s="4">
        <f t="shared" si="4"/>
        <v>10458.657476665878</v>
      </c>
      <c r="V31" s="4">
        <f t="shared" si="4"/>
        <v>10458.657476665878</v>
      </c>
      <c r="W31" s="4">
        <f t="shared" si="4"/>
        <v>10458.657476665865</v>
      </c>
      <c r="X31" s="4">
        <f t="shared" si="4"/>
        <v>10458.65747666587</v>
      </c>
      <c r="Y31" s="4">
        <f t="shared" si="4"/>
        <v>10458.65747666587</v>
      </c>
      <c r="Z31" s="4">
        <f t="shared" si="4"/>
        <v>10458.65747666587</v>
      </c>
      <c r="AA31" s="4">
        <f t="shared" si="4"/>
        <v>10458.657476665874</v>
      </c>
      <c r="AB31" s="4">
        <f t="shared" si="4"/>
        <v>10458.65747666588</v>
      </c>
      <c r="AC31" s="4">
        <f t="shared" si="4"/>
        <v>10458.657476665858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4C4B-96E3-4BEB-9E72-6DA09DAA102F}">
  <dimension ref="A1:AC31"/>
  <sheetViews>
    <sheetView zoomScale="80" zoomScaleNormal="80" workbookViewId="0">
      <selection activeCell="A31" sqref="A31:E31"/>
    </sheetView>
  </sheetViews>
  <sheetFormatPr defaultColWidth="9.109375" defaultRowHeight="14.4" x14ac:dyDescent="0.3"/>
  <cols>
    <col min="1" max="18" width="9.109375" style="4"/>
    <col min="19" max="19" width="8.6640625" style="4" customWidth="1"/>
    <col min="20" max="16384" width="9.109375" style="4"/>
  </cols>
  <sheetData>
    <row r="1" spans="1:29" x14ac:dyDescent="0.3">
      <c r="A1" s="4" t="s">
        <v>176</v>
      </c>
      <c r="B1" s="4">
        <v>200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s="7" customFormat="1" ht="16.2" thickBot="1" x14ac:dyDescent="0.35">
      <c r="A3" s="6"/>
      <c r="B3" s="6" t="s">
        <v>8</v>
      </c>
      <c r="C3" s="6">
        <f>AVERAGE(E3:N3)</f>
        <v>35.277213828179683</v>
      </c>
      <c r="D3" s="6">
        <f>STDEV(E3:N3)</f>
        <v>1.5109697250254065E-3</v>
      </c>
      <c r="E3" s="4">
        <v>35.2753827556988</v>
      </c>
      <c r="F3" s="4">
        <v>35.277027154033703</v>
      </c>
      <c r="G3" s="4">
        <v>35.278380642971101</v>
      </c>
      <c r="H3" s="4">
        <v>35.275309342099902</v>
      </c>
      <c r="I3" s="4">
        <v>35.277608211334503</v>
      </c>
      <c r="J3" s="4">
        <v>35.277747564126599</v>
      </c>
      <c r="K3" s="4">
        <v>35.2770574133907</v>
      </c>
      <c r="L3">
        <v>35.279689163780603</v>
      </c>
      <c r="M3">
        <v>35.275316039912902</v>
      </c>
      <c r="N3" s="4">
        <v>35.278619994448</v>
      </c>
      <c r="P3" s="4" t="s">
        <v>109</v>
      </c>
      <c r="Q3" s="4" t="s">
        <v>110</v>
      </c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213.04467778829456</v>
      </c>
      <c r="D4" s="6">
        <f t="shared" ref="D4:D28" si="1">STDEV(E4:N4)</f>
        <v>0.30966991437012098</v>
      </c>
      <c r="E4" s="4">
        <v>212.956447776792</v>
      </c>
      <c r="F4" s="4">
        <v>213.137252861088</v>
      </c>
      <c r="G4" s="4">
        <v>213.08950592917199</v>
      </c>
      <c r="H4" s="4">
        <v>212.30777836304799</v>
      </c>
      <c r="I4" s="4">
        <v>212.80170377707699</v>
      </c>
      <c r="J4" s="4">
        <v>213.40507725744101</v>
      </c>
      <c r="K4" s="4">
        <v>213.271439150916</v>
      </c>
      <c r="L4">
        <v>213.11504433999701</v>
      </c>
      <c r="M4">
        <v>213.27890150356001</v>
      </c>
      <c r="N4" s="4">
        <v>213.08362692385501</v>
      </c>
      <c r="P4" s="8">
        <v>16</v>
      </c>
      <c r="Q4" s="8">
        <v>588000</v>
      </c>
      <c r="R4" s="4">
        <f>C4/$P4*$Q4/1000</f>
        <v>7829.3919087198256</v>
      </c>
      <c r="S4" s="4">
        <f t="shared" ref="S4:AC19" si="2">D4/$P4*$Q4/1000</f>
        <v>11.380369353101946</v>
      </c>
      <c r="T4" s="4">
        <f t="shared" si="2"/>
        <v>7826.1494557971064</v>
      </c>
      <c r="U4" s="4">
        <f t="shared" si="2"/>
        <v>7832.7940426449841</v>
      </c>
      <c r="V4" s="4">
        <f t="shared" ref="V4" si="3">G4/$P4*$Q4/1000</f>
        <v>7831.0393428970701</v>
      </c>
      <c r="W4" s="4">
        <f t="shared" ref="W4" si="4">H4/$P4*$Q4/1000</f>
        <v>7802.3108548420141</v>
      </c>
      <c r="X4" s="4">
        <f t="shared" si="2"/>
        <v>7820.4626138075791</v>
      </c>
      <c r="Y4" s="4">
        <f t="shared" si="2"/>
        <v>7842.636589210957</v>
      </c>
      <c r="Z4" s="4">
        <f t="shared" si="2"/>
        <v>7837.7253887961624</v>
      </c>
      <c r="AA4" s="4">
        <f t="shared" si="2"/>
        <v>7831.9778794948907</v>
      </c>
      <c r="AB4" s="4">
        <f t="shared" si="2"/>
        <v>7837.9996302558302</v>
      </c>
      <c r="AC4" s="4">
        <f t="shared" si="2"/>
        <v>7830.8232894516714</v>
      </c>
    </row>
    <row r="5" spans="1:29" ht="15.6" x14ac:dyDescent="0.3">
      <c r="A5" s="5" t="s">
        <v>11</v>
      </c>
      <c r="B5" s="5" t="s">
        <v>12</v>
      </c>
      <c r="C5" s="6">
        <f t="shared" si="0"/>
        <v>1341.417848018868</v>
      </c>
      <c r="D5" s="6">
        <f t="shared" si="1"/>
        <v>29.365343007439307</v>
      </c>
      <c r="E5" s="4">
        <v>1335.7904222531399</v>
      </c>
      <c r="F5" s="4">
        <v>1395.80037027713</v>
      </c>
      <c r="G5" s="4">
        <v>1333.6505804245301</v>
      </c>
      <c r="H5" s="4">
        <v>1343.3081306432</v>
      </c>
      <c r="I5" s="4">
        <v>1335.17720806633</v>
      </c>
      <c r="J5" s="4">
        <v>1339.1214740319499</v>
      </c>
      <c r="K5" s="4">
        <v>1286.03943542001</v>
      </c>
      <c r="L5">
        <v>1317.3520673097801</v>
      </c>
      <c r="M5">
        <v>1363.42803569428</v>
      </c>
      <c r="N5" s="4">
        <v>1364.51075606833</v>
      </c>
      <c r="P5" s="9">
        <v>540</v>
      </c>
      <c r="Q5" s="9">
        <v>45000</v>
      </c>
      <c r="R5" s="4">
        <f t="shared" ref="R5:AC29" si="5">C5/$P5*$Q5/1000</f>
        <v>111.78482066823899</v>
      </c>
      <c r="S5" s="4">
        <f t="shared" si="2"/>
        <v>2.4471119172866089</v>
      </c>
      <c r="T5" s="4">
        <f t="shared" si="2"/>
        <v>111.315868521095</v>
      </c>
      <c r="U5" s="4">
        <f t="shared" ref="U5:U29" si="6">F5/$P5*$Q5/1000</f>
        <v>116.31669752309416</v>
      </c>
      <c r="V5" s="4">
        <f t="shared" ref="V5:V29" si="7">G5/$P5*$Q5/1000</f>
        <v>111.13754836871085</v>
      </c>
      <c r="W5" s="4">
        <f t="shared" ref="W5:W29" si="8">H5/$P5*$Q5/1000</f>
        <v>111.94234422026668</v>
      </c>
      <c r="X5" s="4">
        <f t="shared" si="2"/>
        <v>111.26476733886082</v>
      </c>
      <c r="Y5" s="4">
        <f t="shared" si="2"/>
        <v>111.59345616932916</v>
      </c>
      <c r="Z5" s="4">
        <f t="shared" si="2"/>
        <v>107.16995295166751</v>
      </c>
      <c r="AA5" s="4">
        <f t="shared" si="2"/>
        <v>109.77933894248169</v>
      </c>
      <c r="AB5" s="4">
        <f t="shared" si="2"/>
        <v>113.61900297452331</v>
      </c>
      <c r="AC5" s="4">
        <f t="shared" si="2"/>
        <v>113.70922967236083</v>
      </c>
    </row>
    <row r="6" spans="1:29" ht="15.6" x14ac:dyDescent="0.3">
      <c r="A6" s="5" t="s">
        <v>13</v>
      </c>
      <c r="B6" s="5" t="s">
        <v>14</v>
      </c>
      <c r="C6" s="6">
        <f t="shared" si="0"/>
        <v>125.69493902977169</v>
      </c>
      <c r="D6" s="6">
        <f t="shared" si="1"/>
        <v>0.77480270366243154</v>
      </c>
      <c r="E6" s="4">
        <v>126.179473892424</v>
      </c>
      <c r="F6" s="4">
        <v>126.041330866943</v>
      </c>
      <c r="G6" s="4">
        <v>127.400365396662</v>
      </c>
      <c r="H6" s="4">
        <v>125.476047572933</v>
      </c>
      <c r="I6" s="4">
        <v>125.586953525987</v>
      </c>
      <c r="J6" s="4">
        <v>125.380758148062</v>
      </c>
      <c r="K6" s="4">
        <v>125.103789413481</v>
      </c>
      <c r="L6">
        <v>125.888508625707</v>
      </c>
      <c r="M6">
        <v>124.459847843603</v>
      </c>
      <c r="N6" s="4">
        <v>125.43231501191499</v>
      </c>
      <c r="P6" s="9">
        <v>50</v>
      </c>
      <c r="Q6" s="9">
        <v>180000</v>
      </c>
      <c r="R6" s="4">
        <f t="shared" si="5"/>
        <v>452.50178050717813</v>
      </c>
      <c r="S6" s="4">
        <f t="shared" si="2"/>
        <v>2.7892897331847535</v>
      </c>
      <c r="T6" s="4">
        <f t="shared" si="2"/>
        <v>454.24610601272644</v>
      </c>
      <c r="U6" s="4">
        <f t="shared" si="6"/>
        <v>453.74879112099484</v>
      </c>
      <c r="V6" s="4">
        <f t="shared" si="7"/>
        <v>458.64131542798316</v>
      </c>
      <c r="W6" s="4">
        <f t="shared" si="8"/>
        <v>451.71377126255879</v>
      </c>
      <c r="X6" s="4">
        <f t="shared" si="2"/>
        <v>452.11303269355312</v>
      </c>
      <c r="Y6" s="4">
        <f t="shared" si="2"/>
        <v>451.37072933302318</v>
      </c>
      <c r="Z6" s="4">
        <f t="shared" si="2"/>
        <v>450.37364188853155</v>
      </c>
      <c r="AA6" s="4">
        <f t="shared" si="2"/>
        <v>453.19863105254524</v>
      </c>
      <c r="AB6" s="4">
        <f t="shared" si="2"/>
        <v>448.05545223697078</v>
      </c>
      <c r="AC6" s="4">
        <f t="shared" si="2"/>
        <v>451.55633404289398</v>
      </c>
    </row>
    <row r="7" spans="1:29" ht="15.6" x14ac:dyDescent="0.3">
      <c r="A7" s="1" t="s">
        <v>15</v>
      </c>
      <c r="B7" s="5" t="s">
        <v>16</v>
      </c>
      <c r="C7" s="6">
        <f t="shared" si="0"/>
        <v>445.81181564718844</v>
      </c>
      <c r="D7" s="6">
        <f t="shared" si="1"/>
        <v>5.1164753421427696</v>
      </c>
      <c r="E7" s="4">
        <v>440.52921292398901</v>
      </c>
      <c r="F7" s="4">
        <v>446.93647552157898</v>
      </c>
      <c r="G7" s="4">
        <v>445.349075992971</v>
      </c>
      <c r="H7" s="4">
        <v>452.32145235794002</v>
      </c>
      <c r="I7" s="4">
        <v>445.677937750208</v>
      </c>
      <c r="J7" s="4">
        <v>446.53865331952397</v>
      </c>
      <c r="K7" s="4">
        <v>451.01191794974397</v>
      </c>
      <c r="L7">
        <v>447.56985679617497</v>
      </c>
      <c r="M7">
        <v>447.74796070941198</v>
      </c>
      <c r="N7" s="4">
        <v>434.43561315034202</v>
      </c>
      <c r="P7" s="10">
        <v>65</v>
      </c>
      <c r="Q7" s="10">
        <v>70000</v>
      </c>
      <c r="R7" s="4">
        <f t="shared" si="5"/>
        <v>480.10503223543367</v>
      </c>
      <c r="S7" s="4">
        <f t="shared" si="2"/>
        <v>5.5100503684614441</v>
      </c>
      <c r="T7" s="4">
        <f t="shared" si="2"/>
        <v>474.41607545660355</v>
      </c>
      <c r="U7" s="4">
        <f t="shared" si="6"/>
        <v>481.31620440785423</v>
      </c>
      <c r="V7" s="4">
        <f t="shared" si="7"/>
        <v>479.60669722319955</v>
      </c>
      <c r="W7" s="4">
        <f t="shared" si="8"/>
        <v>487.11541023162778</v>
      </c>
      <c r="X7" s="4">
        <f t="shared" si="2"/>
        <v>479.96085603868556</v>
      </c>
      <c r="Y7" s="4">
        <f t="shared" si="2"/>
        <v>480.88778049794894</v>
      </c>
      <c r="Z7" s="4">
        <f t="shared" si="2"/>
        <v>485.70514240741659</v>
      </c>
      <c r="AA7" s="4">
        <f t="shared" si="2"/>
        <v>481.99830731895764</v>
      </c>
      <c r="AB7" s="4">
        <f t="shared" si="2"/>
        <v>482.19011153321293</v>
      </c>
      <c r="AC7" s="4">
        <f t="shared" si="2"/>
        <v>467.85373723882986</v>
      </c>
    </row>
    <row r="8" spans="1:29" ht="15.6" x14ac:dyDescent="0.3">
      <c r="A8" s="1" t="s">
        <v>17</v>
      </c>
      <c r="B8" s="5" t="s">
        <v>18</v>
      </c>
      <c r="C8" s="6">
        <f t="shared" si="0"/>
        <v>58.905855994575234</v>
      </c>
      <c r="D8" s="6">
        <f t="shared" si="1"/>
        <v>1.3279615562663438</v>
      </c>
      <c r="E8" s="4">
        <v>60.839676184628402</v>
      </c>
      <c r="F8" s="4">
        <v>56.611580311415999</v>
      </c>
      <c r="G8" s="4">
        <v>58.439714674214898</v>
      </c>
      <c r="H8" s="4">
        <v>58.8650082702367</v>
      </c>
      <c r="I8" s="4">
        <v>58.971418626652699</v>
      </c>
      <c r="J8" s="4">
        <v>59.3961253614819</v>
      </c>
      <c r="K8" s="4">
        <v>57.5698154009199</v>
      </c>
      <c r="L8">
        <v>59.126287341792903</v>
      </c>
      <c r="M8">
        <v>58.286747603254</v>
      </c>
      <c r="N8" s="4">
        <v>60.952186171154899</v>
      </c>
      <c r="P8" s="10">
        <v>22</v>
      </c>
      <c r="Q8" s="10">
        <v>160000</v>
      </c>
      <c r="R8" s="4">
        <f t="shared" si="5"/>
        <v>428.40622541509259</v>
      </c>
      <c r="S8" s="4">
        <f t="shared" si="2"/>
        <v>9.65790222739159</v>
      </c>
      <c r="T8" s="4">
        <f t="shared" si="2"/>
        <v>442.47037225184295</v>
      </c>
      <c r="U8" s="4">
        <f t="shared" si="6"/>
        <v>411.72058408302547</v>
      </c>
      <c r="V8" s="4">
        <f t="shared" si="7"/>
        <v>425.01610672156289</v>
      </c>
      <c r="W8" s="4">
        <f t="shared" si="8"/>
        <v>428.10915105626691</v>
      </c>
      <c r="X8" s="4">
        <f t="shared" si="2"/>
        <v>428.88304455747414</v>
      </c>
      <c r="Y8" s="4">
        <f t="shared" si="2"/>
        <v>431.9718208107775</v>
      </c>
      <c r="Z8" s="4">
        <f t="shared" si="2"/>
        <v>418.68956655214475</v>
      </c>
      <c r="AA8" s="4">
        <f t="shared" si="2"/>
        <v>430.00936248576659</v>
      </c>
      <c r="AB8" s="4">
        <f t="shared" si="2"/>
        <v>423.90361893275639</v>
      </c>
      <c r="AC8" s="4">
        <f t="shared" si="2"/>
        <v>443.28862669930834</v>
      </c>
    </row>
    <row r="9" spans="1:29" ht="15.6" x14ac:dyDescent="0.3">
      <c r="A9" s="1" t="s">
        <v>19</v>
      </c>
      <c r="B9" s="5" t="s">
        <v>20</v>
      </c>
      <c r="C9" s="6">
        <f t="shared" si="0"/>
        <v>188.45985273645812</v>
      </c>
      <c r="D9" s="6">
        <f t="shared" si="1"/>
        <v>2.0014769623282995</v>
      </c>
      <c r="E9" s="4">
        <v>187.51231237804001</v>
      </c>
      <c r="F9" s="4">
        <v>187.06798862681899</v>
      </c>
      <c r="G9" s="4">
        <v>186.67034214997099</v>
      </c>
      <c r="H9" s="4">
        <v>188.76875158056799</v>
      </c>
      <c r="I9" s="4">
        <v>187.20906210679399</v>
      </c>
      <c r="J9" s="4">
        <v>188.666718949722</v>
      </c>
      <c r="K9" s="4">
        <v>193.46937312003999</v>
      </c>
      <c r="L9">
        <v>189.808814556031</v>
      </c>
      <c r="M9">
        <v>188.08755838468801</v>
      </c>
      <c r="N9" s="4">
        <v>187.33760551190801</v>
      </c>
      <c r="P9" s="10">
        <v>69</v>
      </c>
      <c r="Q9" s="10">
        <v>160000</v>
      </c>
      <c r="R9" s="4">
        <f t="shared" si="5"/>
        <v>437.0083541714971</v>
      </c>
      <c r="S9" s="4">
        <f t="shared" si="2"/>
        <v>4.6411059996018542</v>
      </c>
      <c r="T9" s="4">
        <f t="shared" si="2"/>
        <v>434.81115913748408</v>
      </c>
      <c r="U9" s="4">
        <f t="shared" si="6"/>
        <v>433.78084319262371</v>
      </c>
      <c r="V9" s="4">
        <f t="shared" si="7"/>
        <v>432.85876440572986</v>
      </c>
      <c r="W9" s="4">
        <f t="shared" si="8"/>
        <v>437.72464134624465</v>
      </c>
      <c r="X9" s="4">
        <f t="shared" si="2"/>
        <v>434.10797010271068</v>
      </c>
      <c r="Y9" s="4">
        <f t="shared" si="2"/>
        <v>437.48804394138432</v>
      </c>
      <c r="Z9" s="4">
        <f t="shared" si="2"/>
        <v>448.62463332183188</v>
      </c>
      <c r="AA9" s="4">
        <f t="shared" si="2"/>
        <v>440.13638157920229</v>
      </c>
      <c r="AB9" s="4">
        <f t="shared" si="2"/>
        <v>436.14506292101566</v>
      </c>
      <c r="AC9" s="4">
        <f t="shared" si="2"/>
        <v>434.40604176674316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>
        <v>0</v>
      </c>
      <c r="M10">
        <v>0</v>
      </c>
      <c r="N10" s="4">
        <v>0</v>
      </c>
      <c r="P10" s="10">
        <v>65</v>
      </c>
      <c r="Q10" s="10">
        <v>70000</v>
      </c>
      <c r="R10" s="4">
        <f t="shared" si="5"/>
        <v>0</v>
      </c>
      <c r="S10" s="4">
        <f t="shared" si="2"/>
        <v>0</v>
      </c>
      <c r="T10" s="4">
        <f t="shared" si="2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93.358049007867379</v>
      </c>
      <c r="D11" s="6">
        <f t="shared" si="1"/>
        <v>5.7639289469985657</v>
      </c>
      <c r="E11" s="4">
        <v>87.311365162268899</v>
      </c>
      <c r="F11" s="4">
        <v>93.115815389598396</v>
      </c>
      <c r="G11" s="4">
        <v>101.58948569760901</v>
      </c>
      <c r="H11" s="4">
        <v>101.78624513621099</v>
      </c>
      <c r="I11" s="4">
        <v>96.116429848634098</v>
      </c>
      <c r="J11" s="4">
        <v>89.339919169109507</v>
      </c>
      <c r="K11" s="4">
        <v>95.934586255788702</v>
      </c>
      <c r="L11">
        <v>88.267753773012501</v>
      </c>
      <c r="M11">
        <v>85.288253757078806</v>
      </c>
      <c r="N11" s="4">
        <v>94.830635889362796</v>
      </c>
      <c r="P11" s="10">
        <v>81</v>
      </c>
      <c r="Q11" s="10">
        <v>66000</v>
      </c>
      <c r="R11" s="4">
        <f t="shared" si="5"/>
        <v>76.069521413817853</v>
      </c>
      <c r="S11" s="4">
        <f t="shared" si="2"/>
        <v>4.6965346975543873</v>
      </c>
      <c r="T11" s="4">
        <f t="shared" si="2"/>
        <v>71.142593835922796</v>
      </c>
      <c r="U11" s="4">
        <f t="shared" si="6"/>
        <v>75.872145873006104</v>
      </c>
      <c r="V11" s="4">
        <f t="shared" si="7"/>
        <v>82.776617975829566</v>
      </c>
      <c r="W11" s="4">
        <f t="shared" si="8"/>
        <v>82.936940481357098</v>
      </c>
      <c r="X11" s="4">
        <f t="shared" si="2"/>
        <v>78.317090987775927</v>
      </c>
      <c r="Y11" s="4">
        <f t="shared" si="2"/>
        <v>72.7954896933485</v>
      </c>
      <c r="Z11" s="4">
        <f t="shared" si="2"/>
        <v>78.168922134346346</v>
      </c>
      <c r="AA11" s="4">
        <f t="shared" si="2"/>
        <v>71.921873444676848</v>
      </c>
      <c r="AB11" s="4">
        <f t="shared" si="2"/>
        <v>69.494132690953094</v>
      </c>
      <c r="AC11" s="4">
        <f t="shared" si="2"/>
        <v>77.269407020962291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>
        <v>0</v>
      </c>
      <c r="M12">
        <v>0</v>
      </c>
      <c r="N12" s="4">
        <v>0</v>
      </c>
      <c r="P12" s="10">
        <v>69</v>
      </c>
      <c r="Q12" s="10">
        <v>160000</v>
      </c>
      <c r="R12" s="4">
        <f t="shared" si="5"/>
        <v>0</v>
      </c>
      <c r="S12" s="4">
        <f t="shared" si="2"/>
        <v>0</v>
      </c>
      <c r="T12" s="4">
        <f t="shared" si="2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1862.6657612305801</v>
      </c>
      <c r="D13" s="6">
        <f t="shared" si="1"/>
        <v>39.207071793477233</v>
      </c>
      <c r="E13" s="4">
        <v>1865.14064365168</v>
      </c>
      <c r="F13" s="4">
        <v>1905.5711832081799</v>
      </c>
      <c r="G13" s="4">
        <v>1831.27893713508</v>
      </c>
      <c r="H13" s="4">
        <v>1904.8012652524101</v>
      </c>
      <c r="I13" s="4">
        <v>1913.0802501962401</v>
      </c>
      <c r="J13" s="4">
        <v>1802.95621514053</v>
      </c>
      <c r="K13" s="4">
        <v>1811.0879926673899</v>
      </c>
      <c r="L13">
        <v>1869.70674877343</v>
      </c>
      <c r="M13">
        <v>1875.7980469337299</v>
      </c>
      <c r="N13" s="4">
        <v>1847.2363293471301</v>
      </c>
      <c r="P13" s="10">
        <v>615</v>
      </c>
      <c r="Q13" s="10">
        <v>96000</v>
      </c>
      <c r="R13" s="4">
        <f t="shared" si="5"/>
        <v>290.75758224087105</v>
      </c>
      <c r="S13" s="4">
        <f t="shared" si="2"/>
        <v>6.1201282799574219</v>
      </c>
      <c r="T13" s="4">
        <f t="shared" si="2"/>
        <v>291.14390535050615</v>
      </c>
      <c r="U13" s="4">
        <f t="shared" si="6"/>
        <v>297.45501396420372</v>
      </c>
      <c r="V13" s="4">
        <f t="shared" si="7"/>
        <v>285.85817555279294</v>
      </c>
      <c r="W13" s="4">
        <f t="shared" si="8"/>
        <v>297.33483164915668</v>
      </c>
      <c r="X13" s="4">
        <f t="shared" si="2"/>
        <v>298.62716100624237</v>
      </c>
      <c r="Y13" s="4">
        <f t="shared" si="2"/>
        <v>281.4370677292535</v>
      </c>
      <c r="Z13" s="4">
        <f t="shared" si="2"/>
        <v>282.70641836759262</v>
      </c>
      <c r="AA13" s="4">
        <f t="shared" si="2"/>
        <v>291.85666322316956</v>
      </c>
      <c r="AB13" s="4">
        <f t="shared" si="2"/>
        <v>292.8075000091676</v>
      </c>
      <c r="AC13" s="4">
        <f t="shared" si="2"/>
        <v>288.3490855566252</v>
      </c>
    </row>
    <row r="14" spans="1:29" ht="15.6" x14ac:dyDescent="0.3">
      <c r="A14" s="1" t="s">
        <v>27</v>
      </c>
      <c r="B14" s="5" t="s">
        <v>28</v>
      </c>
      <c r="C14" s="6">
        <f t="shared" si="0"/>
        <v>4.9610120146763519</v>
      </c>
      <c r="D14" s="6">
        <f t="shared" si="1"/>
        <v>1.1378390461537966</v>
      </c>
      <c r="E14" s="4">
        <v>5.6998667970545398</v>
      </c>
      <c r="F14" s="4">
        <v>4.5662738587204199</v>
      </c>
      <c r="G14" s="4">
        <v>3.7635950046888098</v>
      </c>
      <c r="H14" s="4">
        <v>5.5047469918866003</v>
      </c>
      <c r="I14" s="4">
        <v>7.6025170000072499</v>
      </c>
      <c r="J14" s="4">
        <v>3.8059462841207399</v>
      </c>
      <c r="K14" s="4">
        <v>4.1932454354031501</v>
      </c>
      <c r="L14">
        <v>4.8425301439990402</v>
      </c>
      <c r="M14">
        <v>4.4527537495284797</v>
      </c>
      <c r="N14" s="4">
        <v>5.1786448813544901</v>
      </c>
      <c r="P14" s="10">
        <v>546</v>
      </c>
      <c r="Q14" s="10">
        <v>210000</v>
      </c>
      <c r="R14" s="4">
        <f t="shared" si="5"/>
        <v>1.9080815441062891</v>
      </c>
      <c r="S14" s="4">
        <f t="shared" si="2"/>
        <v>0.43763040236684486</v>
      </c>
      <c r="T14" s="4">
        <f t="shared" si="2"/>
        <v>2.1922564604055919</v>
      </c>
      <c r="U14" s="4">
        <f t="shared" si="6"/>
        <v>1.7562591764309308</v>
      </c>
      <c r="V14" s="4">
        <f t="shared" si="7"/>
        <v>1.447536540264927</v>
      </c>
      <c r="W14" s="4">
        <f t="shared" si="8"/>
        <v>2.1172103814948464</v>
      </c>
      <c r="X14" s="4">
        <f t="shared" si="2"/>
        <v>2.924045000002788</v>
      </c>
      <c r="Y14" s="4">
        <f t="shared" si="2"/>
        <v>1.4638254938925923</v>
      </c>
      <c r="Z14" s="4">
        <f t="shared" si="2"/>
        <v>1.6127867059242886</v>
      </c>
      <c r="AA14" s="4">
        <f t="shared" si="2"/>
        <v>1.8625115938457848</v>
      </c>
      <c r="AB14" s="4">
        <f t="shared" si="2"/>
        <v>1.7125975959724922</v>
      </c>
      <c r="AC14" s="4">
        <f t="shared" si="2"/>
        <v>1.9917864928286499</v>
      </c>
    </row>
    <row r="15" spans="1:29" ht="15.6" x14ac:dyDescent="0.3">
      <c r="A15" s="1" t="s">
        <v>29</v>
      </c>
      <c r="B15" s="5" t="s">
        <v>30</v>
      </c>
      <c r="C15" s="6">
        <f t="shared" si="0"/>
        <v>11.39359223661697</v>
      </c>
      <c r="D15" s="6">
        <f t="shared" si="1"/>
        <v>1.3859266184253307</v>
      </c>
      <c r="E15" s="4">
        <v>12.9026121583672</v>
      </c>
      <c r="F15" s="4">
        <v>12.0765659258473</v>
      </c>
      <c r="G15" s="4">
        <v>11.1512010220452</v>
      </c>
      <c r="H15" s="4">
        <v>10.941178189105599</v>
      </c>
      <c r="I15" s="4">
        <v>12.3730833648779</v>
      </c>
      <c r="J15" s="4">
        <v>11.9878382463033</v>
      </c>
      <c r="K15" s="4">
        <v>11.915579909069599</v>
      </c>
      <c r="L15">
        <v>8.9170313375076802</v>
      </c>
      <c r="M15">
        <v>12.558586118050901</v>
      </c>
      <c r="N15" s="4">
        <v>9.1122460949950206</v>
      </c>
      <c r="P15" s="10">
        <v>216</v>
      </c>
      <c r="Q15" s="10">
        <v>325000</v>
      </c>
      <c r="R15" s="4">
        <f t="shared" si="5"/>
        <v>17.143136467132017</v>
      </c>
      <c r="S15" s="4">
        <f t="shared" si="2"/>
        <v>2.0853062545751504</v>
      </c>
      <c r="T15" s="4">
        <f t="shared" si="2"/>
        <v>19.413652553098796</v>
      </c>
      <c r="U15" s="4">
        <f t="shared" si="6"/>
        <v>18.170758916205429</v>
      </c>
      <c r="V15" s="4">
        <f t="shared" si="7"/>
        <v>16.778427463725418</v>
      </c>
      <c r="W15" s="4">
        <f t="shared" si="8"/>
        <v>16.46242088638574</v>
      </c>
      <c r="X15" s="4">
        <f t="shared" si="2"/>
        <v>18.616907840672766</v>
      </c>
      <c r="Y15" s="4">
        <f t="shared" si="2"/>
        <v>18.037256620595244</v>
      </c>
      <c r="Z15" s="4">
        <f t="shared" si="2"/>
        <v>17.928534585405647</v>
      </c>
      <c r="AA15" s="4">
        <f t="shared" si="2"/>
        <v>13.416829558749981</v>
      </c>
      <c r="AB15" s="4">
        <f t="shared" si="2"/>
        <v>18.896020779474732</v>
      </c>
      <c r="AC15" s="4">
        <f t="shared" si="2"/>
        <v>13.710555467006397</v>
      </c>
    </row>
    <row r="16" spans="1:29" ht="15.6" x14ac:dyDescent="0.3">
      <c r="A16" s="1" t="s">
        <v>31</v>
      </c>
      <c r="B16" s="5" t="s">
        <v>32</v>
      </c>
      <c r="C16" s="6">
        <f t="shared" si="0"/>
        <v>45.591068381975042</v>
      </c>
      <c r="D16" s="6">
        <f t="shared" si="1"/>
        <v>3.9260837650958895</v>
      </c>
      <c r="E16" s="4">
        <v>39.230273123266699</v>
      </c>
      <c r="F16" s="4">
        <v>43.178999970302897</v>
      </c>
      <c r="G16" s="4">
        <v>50.728220796833</v>
      </c>
      <c r="H16" s="4">
        <v>47.540602435524399</v>
      </c>
      <c r="I16" s="4">
        <v>46.375957298816701</v>
      </c>
      <c r="J16" s="4">
        <v>41.694003548533999</v>
      </c>
      <c r="K16" s="4">
        <v>45.958613694792703</v>
      </c>
      <c r="L16">
        <v>45.451495189811602</v>
      </c>
      <c r="M16">
        <v>43.6420842933736</v>
      </c>
      <c r="N16" s="4">
        <v>52.110433468494797</v>
      </c>
      <c r="P16" s="10">
        <v>292</v>
      </c>
      <c r="Q16" s="10">
        <v>100000</v>
      </c>
      <c r="R16" s="4">
        <f t="shared" si="5"/>
        <v>15.613379582868165</v>
      </c>
      <c r="S16" s="4">
        <f t="shared" si="2"/>
        <v>1.3445492346218801</v>
      </c>
      <c r="T16" s="4">
        <f t="shared" si="2"/>
        <v>13.435025042214624</v>
      </c>
      <c r="U16" s="4">
        <f t="shared" si="6"/>
        <v>14.787328756953048</v>
      </c>
      <c r="V16" s="4">
        <f t="shared" si="7"/>
        <v>17.372678355079795</v>
      </c>
      <c r="W16" s="4">
        <f t="shared" si="8"/>
        <v>16.281028231343971</v>
      </c>
      <c r="X16" s="4">
        <f t="shared" si="2"/>
        <v>15.882177157129007</v>
      </c>
      <c r="Y16" s="4">
        <f t="shared" si="2"/>
        <v>14.278768338539042</v>
      </c>
      <c r="Z16" s="4">
        <f t="shared" si="2"/>
        <v>15.739251265339968</v>
      </c>
      <c r="AA16" s="4">
        <f t="shared" si="2"/>
        <v>15.565580544456028</v>
      </c>
      <c r="AB16" s="4">
        <f t="shared" si="2"/>
        <v>14.945919278552603</v>
      </c>
      <c r="AC16" s="4">
        <f t="shared" si="2"/>
        <v>17.846038859073559</v>
      </c>
    </row>
    <row r="17" spans="1:29" ht="15.6" x14ac:dyDescent="0.3">
      <c r="A17" s="1" t="s">
        <v>33</v>
      </c>
      <c r="B17" s="5" t="s">
        <v>34</v>
      </c>
      <c r="C17" s="6">
        <f t="shared" si="0"/>
        <v>117.57812009880578</v>
      </c>
      <c r="D17" s="6">
        <f t="shared" si="1"/>
        <v>3.0969260555261795</v>
      </c>
      <c r="E17" s="4">
        <v>115.123142597333</v>
      </c>
      <c r="F17" s="4">
        <v>121.11346772013999</v>
      </c>
      <c r="G17" s="4">
        <v>115.889149397597</v>
      </c>
      <c r="H17" s="4">
        <v>119.333448094014</v>
      </c>
      <c r="I17" s="4">
        <v>119.082838794048</v>
      </c>
      <c r="J17" s="4">
        <v>114.91674104555401</v>
      </c>
      <c r="K17" s="4">
        <v>112.33640388392099</v>
      </c>
      <c r="L17">
        <v>119.565131937063</v>
      </c>
      <c r="M17">
        <v>116.403366169636</v>
      </c>
      <c r="N17" s="4">
        <v>122.017511348752</v>
      </c>
      <c r="P17" s="10">
        <v>200</v>
      </c>
      <c r="Q17" s="10">
        <v>47000</v>
      </c>
      <c r="R17" s="4">
        <f t="shared" si="5"/>
        <v>27.630858223219363</v>
      </c>
      <c r="S17" s="4">
        <f t="shared" si="2"/>
        <v>0.72777762304865212</v>
      </c>
      <c r="T17" s="4">
        <f t="shared" si="2"/>
        <v>27.053938510373257</v>
      </c>
      <c r="U17" s="4">
        <f t="shared" si="6"/>
        <v>28.461664914232902</v>
      </c>
      <c r="V17" s="4">
        <f t="shared" si="7"/>
        <v>27.233950108435295</v>
      </c>
      <c r="W17" s="4">
        <f t="shared" si="8"/>
        <v>28.043360302093291</v>
      </c>
      <c r="X17" s="4">
        <f t="shared" si="2"/>
        <v>27.984467116601277</v>
      </c>
      <c r="Y17" s="4">
        <f t="shared" si="2"/>
        <v>27.005434145705191</v>
      </c>
      <c r="Z17" s="4">
        <f t="shared" si="2"/>
        <v>26.399054912721432</v>
      </c>
      <c r="AA17" s="4">
        <f t="shared" si="2"/>
        <v>28.097806005209804</v>
      </c>
      <c r="AB17" s="4">
        <f t="shared" si="2"/>
        <v>27.35479104986446</v>
      </c>
      <c r="AC17" s="4">
        <f t="shared" si="2"/>
        <v>28.674115166956721</v>
      </c>
    </row>
    <row r="18" spans="1:29" ht="15.6" x14ac:dyDescent="0.3">
      <c r="A18" s="1" t="s">
        <v>35</v>
      </c>
      <c r="B18" s="5" t="s">
        <v>36</v>
      </c>
      <c r="C18" s="6">
        <f t="shared" si="0"/>
        <v>23.620082917231301</v>
      </c>
      <c r="D18" s="6">
        <f t="shared" si="1"/>
        <v>1.2947244664343933</v>
      </c>
      <c r="E18" s="4">
        <v>22.3257015097597</v>
      </c>
      <c r="F18" s="4">
        <v>26.470642647075898</v>
      </c>
      <c r="G18" s="4">
        <v>23.3967051632508</v>
      </c>
      <c r="H18" s="4">
        <v>23.6516559479143</v>
      </c>
      <c r="I18" s="4">
        <v>23.248118554628501</v>
      </c>
      <c r="J18" s="4">
        <v>22.474329821416301</v>
      </c>
      <c r="K18" s="4">
        <v>22.765210312308799</v>
      </c>
      <c r="L18">
        <v>22.7293801887844</v>
      </c>
      <c r="M18">
        <v>24.091744804172201</v>
      </c>
      <c r="N18" s="4">
        <v>25.047340223002099</v>
      </c>
      <c r="P18" s="10">
        <v>437</v>
      </c>
      <c r="Q18" s="10">
        <v>300000</v>
      </c>
      <c r="R18" s="4">
        <f t="shared" si="5"/>
        <v>16.215159897412793</v>
      </c>
      <c r="S18" s="4">
        <f t="shared" si="2"/>
        <v>0.888826864829103</v>
      </c>
      <c r="T18" s="4">
        <f t="shared" si="2"/>
        <v>15.326568542169131</v>
      </c>
      <c r="U18" s="4">
        <f t="shared" si="6"/>
        <v>18.172065890441122</v>
      </c>
      <c r="V18" s="4">
        <f t="shared" si="7"/>
        <v>16.061811324886133</v>
      </c>
      <c r="W18" s="4">
        <f t="shared" si="8"/>
        <v>16.236834746851923</v>
      </c>
      <c r="X18" s="4">
        <f t="shared" si="2"/>
        <v>15.959806788074486</v>
      </c>
      <c r="Y18" s="4">
        <f t="shared" si="2"/>
        <v>15.428601708066111</v>
      </c>
      <c r="Z18" s="4">
        <f t="shared" si="2"/>
        <v>15.628290832248604</v>
      </c>
      <c r="AA18" s="4">
        <f t="shared" si="2"/>
        <v>15.60369349344467</v>
      </c>
      <c r="AB18" s="4">
        <f t="shared" si="2"/>
        <v>16.538955243138812</v>
      </c>
      <c r="AC18" s="4">
        <f t="shared" si="2"/>
        <v>17.194970404806931</v>
      </c>
    </row>
    <row r="19" spans="1:29" ht="15.6" x14ac:dyDescent="0.3">
      <c r="A19" s="1" t="s">
        <v>37</v>
      </c>
      <c r="B19" s="5" t="s">
        <v>38</v>
      </c>
      <c r="C19" s="6">
        <f t="shared" si="0"/>
        <v>29.727735222409201</v>
      </c>
      <c r="D19" s="6">
        <f t="shared" si="1"/>
        <v>0.33461750665772783</v>
      </c>
      <c r="E19" s="4">
        <v>29.731449137112001</v>
      </c>
      <c r="F19" s="4">
        <v>30.463546154995999</v>
      </c>
      <c r="G19" s="4">
        <v>29.8741572860947</v>
      </c>
      <c r="H19" s="4">
        <v>29.732310580619501</v>
      </c>
      <c r="I19" s="4">
        <v>29.9431691955566</v>
      </c>
      <c r="J19" s="4">
        <v>29.349005260747902</v>
      </c>
      <c r="K19" s="4">
        <v>29.644970430835901</v>
      </c>
      <c r="L19">
        <v>29.393841974724499</v>
      </c>
      <c r="M19">
        <v>29.362190790378399</v>
      </c>
      <c r="N19" s="4">
        <v>29.782711413026501</v>
      </c>
      <c r="P19" s="10">
        <v>97</v>
      </c>
      <c r="Q19" s="10">
        <v>105000</v>
      </c>
      <c r="R19" s="4">
        <f t="shared" si="5"/>
        <v>32.179507199515115</v>
      </c>
      <c r="S19" s="4">
        <f t="shared" si="2"/>
        <v>0.36221482679444766</v>
      </c>
      <c r="T19" s="4">
        <f t="shared" si="2"/>
        <v>32.183527416461445</v>
      </c>
      <c r="U19" s="4">
        <f t="shared" si="6"/>
        <v>32.976003569841026</v>
      </c>
      <c r="V19" s="4">
        <f t="shared" si="7"/>
        <v>32.338005309690132</v>
      </c>
      <c r="W19" s="4">
        <f t="shared" si="8"/>
        <v>32.184459906856155</v>
      </c>
      <c r="X19" s="4">
        <f t="shared" si="2"/>
        <v>32.412708923025185</v>
      </c>
      <c r="Y19" s="4">
        <f t="shared" si="2"/>
        <v>31.769541777098244</v>
      </c>
      <c r="Z19" s="4">
        <f t="shared" si="2"/>
        <v>32.089916445750205</v>
      </c>
      <c r="AA19" s="4">
        <f t="shared" si="2"/>
        <v>31.8180763643925</v>
      </c>
      <c r="AB19" s="4">
        <f t="shared" si="2"/>
        <v>31.783814773090015</v>
      </c>
      <c r="AC19" s="4">
        <f t="shared" si="2"/>
        <v>32.239017508946212</v>
      </c>
    </row>
    <row r="20" spans="1:29" ht="15.6" x14ac:dyDescent="0.3">
      <c r="A20" s="1" t="s">
        <v>39</v>
      </c>
      <c r="B20" s="5" t="s">
        <v>40</v>
      </c>
      <c r="C20" s="6">
        <f t="shared" si="0"/>
        <v>329.00675105908994</v>
      </c>
      <c r="D20" s="6">
        <f t="shared" si="1"/>
        <v>16.448430397247186</v>
      </c>
      <c r="E20" s="4">
        <v>323.40878691082702</v>
      </c>
      <c r="F20" s="4">
        <v>316.64654246991103</v>
      </c>
      <c r="G20" s="4">
        <v>321.74245267351603</v>
      </c>
      <c r="H20" s="4">
        <v>366.19878440043101</v>
      </c>
      <c r="I20" s="4">
        <v>332.17471541714701</v>
      </c>
      <c r="J20" s="4">
        <v>316.81512946179498</v>
      </c>
      <c r="K20" s="4">
        <v>337.000010094853</v>
      </c>
      <c r="L20">
        <v>321.90001665347302</v>
      </c>
      <c r="M20">
        <v>343.43702167338301</v>
      </c>
      <c r="N20" s="4">
        <v>310.744050835564</v>
      </c>
      <c r="P20" s="10">
        <v>1629</v>
      </c>
      <c r="Q20" s="10">
        <v>90000</v>
      </c>
      <c r="R20" s="4">
        <f t="shared" si="5"/>
        <v>18.17716856680055</v>
      </c>
      <c r="S20" s="4">
        <f t="shared" si="5"/>
        <v>0.90875306062139161</v>
      </c>
      <c r="T20" s="4">
        <f t="shared" si="5"/>
        <v>17.867888779603703</v>
      </c>
      <c r="U20" s="4">
        <f t="shared" si="6"/>
        <v>17.494284114359726</v>
      </c>
      <c r="V20" s="4">
        <f t="shared" si="7"/>
        <v>17.775826114558896</v>
      </c>
      <c r="W20" s="4">
        <f t="shared" si="8"/>
        <v>20.231977038697845</v>
      </c>
      <c r="X20" s="4">
        <f t="shared" si="5"/>
        <v>18.352194221941822</v>
      </c>
      <c r="Y20" s="4">
        <f t="shared" si="5"/>
        <v>17.503598312806353</v>
      </c>
      <c r="Z20" s="4">
        <f t="shared" si="5"/>
        <v>18.618785088113427</v>
      </c>
      <c r="AA20" s="4">
        <f t="shared" si="5"/>
        <v>17.784531306821716</v>
      </c>
      <c r="AB20" s="4">
        <f t="shared" si="5"/>
        <v>18.97442108692724</v>
      </c>
      <c r="AC20" s="4">
        <f t="shared" si="5"/>
        <v>17.168179604174806</v>
      </c>
    </row>
    <row r="21" spans="1:29" ht="15.6" x14ac:dyDescent="0.3">
      <c r="A21" s="1" t="s">
        <v>41</v>
      </c>
      <c r="B21" s="5" t="s">
        <v>42</v>
      </c>
      <c r="C21" s="6">
        <f t="shared" si="0"/>
        <v>28.891246877714092</v>
      </c>
      <c r="D21" s="6">
        <f t="shared" si="1"/>
        <v>0.57639871460849978</v>
      </c>
      <c r="E21" s="4">
        <v>28.846682150615901</v>
      </c>
      <c r="F21" s="4">
        <v>28.7911466206128</v>
      </c>
      <c r="G21" s="4">
        <v>29.582326401739099</v>
      </c>
      <c r="H21" s="4">
        <v>30.039333554727499</v>
      </c>
      <c r="I21" s="4">
        <v>28.4155769951976</v>
      </c>
      <c r="J21" s="4">
        <v>29.337317302596201</v>
      </c>
      <c r="K21" s="4">
        <v>28.6885822570678</v>
      </c>
      <c r="L21">
        <v>28.4112515795061</v>
      </c>
      <c r="M21">
        <v>28.4408118805774</v>
      </c>
      <c r="N21" s="4">
        <v>28.359440034500501</v>
      </c>
      <c r="P21" s="10">
        <v>54</v>
      </c>
      <c r="Q21" s="10">
        <v>90000</v>
      </c>
      <c r="R21" s="4">
        <f t="shared" si="5"/>
        <v>48.152078129523481</v>
      </c>
      <c r="S21" s="4">
        <f t="shared" si="5"/>
        <v>0.96066452434749949</v>
      </c>
      <c r="T21" s="4">
        <f t="shared" si="5"/>
        <v>48.077803584359842</v>
      </c>
      <c r="U21" s="4">
        <f t="shared" si="6"/>
        <v>47.985244367687997</v>
      </c>
      <c r="V21" s="4">
        <f t="shared" si="7"/>
        <v>49.303877336231842</v>
      </c>
      <c r="W21" s="4">
        <f t="shared" si="8"/>
        <v>50.065555924545833</v>
      </c>
      <c r="X21" s="4">
        <f t="shared" si="5"/>
        <v>47.359294991995995</v>
      </c>
      <c r="Y21" s="4">
        <f t="shared" si="5"/>
        <v>48.895528837660329</v>
      </c>
      <c r="Z21" s="4">
        <f t="shared" si="5"/>
        <v>47.814303761779669</v>
      </c>
      <c r="AA21" s="4">
        <f t="shared" si="5"/>
        <v>47.352085965843507</v>
      </c>
      <c r="AB21" s="4">
        <f t="shared" si="5"/>
        <v>47.401353134295668</v>
      </c>
      <c r="AC21" s="4">
        <f t="shared" si="5"/>
        <v>47.265733390834178</v>
      </c>
    </row>
    <row r="22" spans="1:29" ht="15.6" x14ac:dyDescent="0.3">
      <c r="A22" s="1" t="s">
        <v>43</v>
      </c>
      <c r="B22" s="5" t="s">
        <v>44</v>
      </c>
      <c r="C22" s="6">
        <f t="shared" si="0"/>
        <v>9.6549521723882137</v>
      </c>
      <c r="D22" s="6">
        <f t="shared" si="1"/>
        <v>5.8716931484583117E-2</v>
      </c>
      <c r="E22" s="4">
        <v>9.7699564596783901</v>
      </c>
      <c r="F22" s="4">
        <v>9.6766453054820794</v>
      </c>
      <c r="G22" s="4">
        <v>9.5753083474671801</v>
      </c>
      <c r="H22" s="4">
        <v>9.5760830174482905</v>
      </c>
      <c r="I22" s="4">
        <v>9.6903626841115909</v>
      </c>
      <c r="J22" s="4">
        <v>9.6240302573523007</v>
      </c>
      <c r="K22" s="4">
        <v>9.6168530737176496</v>
      </c>
      <c r="L22">
        <v>9.6733849031158208</v>
      </c>
      <c r="M22">
        <v>9.6669907998084099</v>
      </c>
      <c r="N22" s="4">
        <v>9.6799068757004108</v>
      </c>
      <c r="P22" s="10">
        <v>18</v>
      </c>
      <c r="Q22" s="10">
        <v>270000</v>
      </c>
      <c r="R22" s="4">
        <f t="shared" si="5"/>
        <v>144.8242825858232</v>
      </c>
      <c r="S22" s="4">
        <f t="shared" si="5"/>
        <v>0.88075397226874674</v>
      </c>
      <c r="T22" s="4">
        <f t="shared" si="5"/>
        <v>146.54934689517583</v>
      </c>
      <c r="U22" s="4">
        <f t="shared" si="6"/>
        <v>145.14967958223122</v>
      </c>
      <c r="V22" s="4">
        <f t="shared" si="7"/>
        <v>143.62962521200771</v>
      </c>
      <c r="W22" s="4">
        <f t="shared" si="8"/>
        <v>143.64124526172435</v>
      </c>
      <c r="X22" s="4">
        <f t="shared" si="5"/>
        <v>145.35544026167389</v>
      </c>
      <c r="Y22" s="4">
        <f t="shared" si="5"/>
        <v>144.36045386028454</v>
      </c>
      <c r="Z22" s="4">
        <f t="shared" si="5"/>
        <v>144.25279610576473</v>
      </c>
      <c r="AA22" s="4">
        <f t="shared" si="5"/>
        <v>145.10077354673729</v>
      </c>
      <c r="AB22" s="4">
        <f t="shared" si="5"/>
        <v>145.00486199712617</v>
      </c>
      <c r="AC22" s="4">
        <f t="shared" si="5"/>
        <v>145.19860313550615</v>
      </c>
    </row>
    <row r="23" spans="1:29" ht="15.6" x14ac:dyDescent="0.3">
      <c r="A23" s="1" t="s">
        <v>45</v>
      </c>
      <c r="B23" s="5" t="s">
        <v>46</v>
      </c>
      <c r="C23" s="6">
        <f t="shared" si="0"/>
        <v>7.8952207526735858</v>
      </c>
      <c r="D23" s="6">
        <f t="shared" si="1"/>
        <v>1.8315661305253166</v>
      </c>
      <c r="E23" s="4">
        <v>8.2113279472501706</v>
      </c>
      <c r="F23" s="4">
        <v>6.3104202244433001</v>
      </c>
      <c r="G23" s="4">
        <v>6.2910889080517496</v>
      </c>
      <c r="H23" s="4">
        <v>11.877534824338101</v>
      </c>
      <c r="I23" s="4">
        <v>6.2029544364387004</v>
      </c>
      <c r="J23" s="4">
        <v>8.0696706091604895</v>
      </c>
      <c r="K23" s="4">
        <v>6.1629437954696504</v>
      </c>
      <c r="L23">
        <v>8.0022847125824494</v>
      </c>
      <c r="M23">
        <v>9.6781639274766604</v>
      </c>
      <c r="N23" s="4">
        <v>8.1458181415245807</v>
      </c>
      <c r="P23" s="10">
        <v>65</v>
      </c>
      <c r="Q23" s="10">
        <v>70000</v>
      </c>
      <c r="R23" s="4">
        <f t="shared" si="5"/>
        <v>8.5025454259561677</v>
      </c>
      <c r="S23" s="4">
        <f t="shared" si="5"/>
        <v>1.9724558328734179</v>
      </c>
      <c r="T23" s="4">
        <f t="shared" si="5"/>
        <v>8.8429685585771054</v>
      </c>
      <c r="U23" s="4">
        <f t="shared" si="6"/>
        <v>6.7958371647850928</v>
      </c>
      <c r="V23" s="4">
        <f t="shared" si="7"/>
        <v>6.7750188240557305</v>
      </c>
      <c r="W23" s="4">
        <f t="shared" si="8"/>
        <v>12.791191349287185</v>
      </c>
      <c r="X23" s="4">
        <f t="shared" si="5"/>
        <v>6.6801047777032156</v>
      </c>
      <c r="Y23" s="4">
        <f t="shared" si="5"/>
        <v>8.6904145021728354</v>
      </c>
      <c r="Z23" s="4">
        <f t="shared" si="5"/>
        <v>6.6370163951211625</v>
      </c>
      <c r="AA23" s="4">
        <f t="shared" si="5"/>
        <v>8.6178450750887912</v>
      </c>
      <c r="AB23" s="4">
        <f t="shared" si="5"/>
        <v>10.422638075744095</v>
      </c>
      <c r="AC23" s="4">
        <f t="shared" si="5"/>
        <v>8.7724195370264724</v>
      </c>
    </row>
    <row r="24" spans="1:29" ht="15.6" x14ac:dyDescent="0.3">
      <c r="A24" s="1" t="s">
        <v>47</v>
      </c>
      <c r="B24" s="5" t="s">
        <v>48</v>
      </c>
      <c r="C24" s="6">
        <f t="shared" si="0"/>
        <v>2.5540741241468243</v>
      </c>
      <c r="D24" s="6">
        <f t="shared" si="1"/>
        <v>0.15886898845471628</v>
      </c>
      <c r="E24" s="4">
        <v>2.53847599774502</v>
      </c>
      <c r="F24" s="4">
        <v>2.8030126447219299</v>
      </c>
      <c r="G24" s="4">
        <v>2.6753334047388599</v>
      </c>
      <c r="H24" s="4">
        <v>2.3428539141289999</v>
      </c>
      <c r="I24" s="4">
        <v>2.7863695691551502</v>
      </c>
      <c r="J24" s="4">
        <v>2.4250945946878999</v>
      </c>
      <c r="K24" s="4">
        <v>2.5991937994822099</v>
      </c>
      <c r="L24">
        <v>2.4965104975235501</v>
      </c>
      <c r="M24">
        <v>2.4034849548689299</v>
      </c>
      <c r="N24" s="4">
        <v>2.4704118644156901</v>
      </c>
      <c r="P24" s="10">
        <v>22</v>
      </c>
      <c r="Q24" s="10">
        <v>160000</v>
      </c>
      <c r="R24" s="4">
        <f t="shared" si="5"/>
        <v>18.57508453924963</v>
      </c>
      <c r="S24" s="4">
        <f t="shared" si="5"/>
        <v>1.1554108251252093</v>
      </c>
      <c r="T24" s="4">
        <f t="shared" si="5"/>
        <v>18.461643619963784</v>
      </c>
      <c r="U24" s="4">
        <f t="shared" si="6"/>
        <v>20.385546507068582</v>
      </c>
      <c r="V24" s="4">
        <f t="shared" si="7"/>
        <v>19.456970216282617</v>
      </c>
      <c r="W24" s="4">
        <f t="shared" si="8"/>
        <v>17.038937557301814</v>
      </c>
      <c r="X24" s="4">
        <f t="shared" si="5"/>
        <v>20.264505957492002</v>
      </c>
      <c r="Y24" s="4">
        <f t="shared" si="5"/>
        <v>17.637051597730181</v>
      </c>
      <c r="Z24" s="4">
        <f t="shared" si="5"/>
        <v>18.90322763259789</v>
      </c>
      <c r="AA24" s="4">
        <f t="shared" si="5"/>
        <v>18.156439981989458</v>
      </c>
      <c r="AB24" s="4">
        <f t="shared" si="5"/>
        <v>17.479890580864947</v>
      </c>
      <c r="AC24" s="4">
        <f t="shared" si="5"/>
        <v>17.96663174120502</v>
      </c>
    </row>
    <row r="25" spans="1:29" ht="15.6" x14ac:dyDescent="0.3">
      <c r="A25" s="1" t="s">
        <v>49</v>
      </c>
      <c r="B25" s="5" t="s">
        <v>50</v>
      </c>
      <c r="C25" s="6">
        <f t="shared" si="0"/>
        <v>14.24044866452212</v>
      </c>
      <c r="D25" s="6">
        <f t="shared" si="1"/>
        <v>2.4729771450779068</v>
      </c>
      <c r="E25" s="4">
        <v>14.3094108848991</v>
      </c>
      <c r="F25" s="4">
        <v>12.679853666401799</v>
      </c>
      <c r="G25" s="4">
        <v>12.907507724623301</v>
      </c>
      <c r="H25" s="4">
        <v>17.89563179596</v>
      </c>
      <c r="I25" s="4">
        <v>10.7254727536939</v>
      </c>
      <c r="J25" s="4">
        <v>13.469345390851799</v>
      </c>
      <c r="K25" s="4">
        <v>15.9630067202233</v>
      </c>
      <c r="L25">
        <v>17.703013746664901</v>
      </c>
      <c r="M25">
        <v>15.3832532132949</v>
      </c>
      <c r="N25" s="4">
        <v>11.3679907486082</v>
      </c>
      <c r="P25" s="10">
        <v>400</v>
      </c>
      <c r="Q25" s="10">
        <v>53000</v>
      </c>
      <c r="R25" s="4">
        <f t="shared" si="5"/>
        <v>1.8868594480491812</v>
      </c>
      <c r="S25" s="4">
        <f t="shared" si="5"/>
        <v>0.32766947172282268</v>
      </c>
      <c r="T25" s="4">
        <f t="shared" si="5"/>
        <v>1.8959969422491305</v>
      </c>
      <c r="U25" s="4">
        <f t="shared" si="6"/>
        <v>1.6800806107982384</v>
      </c>
      <c r="V25" s="4">
        <f t="shared" si="7"/>
        <v>1.7102447735125874</v>
      </c>
      <c r="W25" s="4">
        <f t="shared" si="8"/>
        <v>2.3711712129647</v>
      </c>
      <c r="X25" s="4">
        <f t="shared" si="5"/>
        <v>1.4211251398644418</v>
      </c>
      <c r="Y25" s="4">
        <f t="shared" si="5"/>
        <v>1.7846882642878636</v>
      </c>
      <c r="Z25" s="4">
        <f t="shared" si="5"/>
        <v>2.115098390429587</v>
      </c>
      <c r="AA25" s="4">
        <f t="shared" si="5"/>
        <v>2.3456493214330996</v>
      </c>
      <c r="AB25" s="4">
        <f t="shared" si="5"/>
        <v>2.0382810507615745</v>
      </c>
      <c r="AC25" s="4">
        <f t="shared" si="5"/>
        <v>1.5062587741905866</v>
      </c>
    </row>
    <row r="26" spans="1:29" ht="15.6" x14ac:dyDescent="0.3">
      <c r="A26" s="1" t="s">
        <v>51</v>
      </c>
      <c r="B26" s="5" t="s">
        <v>52</v>
      </c>
      <c r="C26" s="6">
        <f t="shared" si="0"/>
        <v>1.0134702057649694</v>
      </c>
      <c r="D26" s="6">
        <f t="shared" si="1"/>
        <v>0.10908449544761206</v>
      </c>
      <c r="E26" s="4">
        <v>0.97009487910579095</v>
      </c>
      <c r="F26" s="4">
        <v>1.0193633243104201</v>
      </c>
      <c r="G26" s="4">
        <v>0.944844708058455</v>
      </c>
      <c r="H26" s="4">
        <v>0.976676765220856</v>
      </c>
      <c r="I26" s="4">
        <v>0.94153279839485504</v>
      </c>
      <c r="J26" s="4">
        <v>0.81931710112697698</v>
      </c>
      <c r="K26" s="4">
        <v>1.1665555157783101</v>
      </c>
      <c r="L26">
        <v>1.1459374291392499</v>
      </c>
      <c r="M26">
        <v>1.1370111864449</v>
      </c>
      <c r="N26" s="4">
        <v>1.01336835006988</v>
      </c>
      <c r="P26" s="10">
        <v>640</v>
      </c>
      <c r="Q26" s="10">
        <v>480000</v>
      </c>
      <c r="R26" s="4">
        <f t="shared" si="5"/>
        <v>0.76010265432372703</v>
      </c>
      <c r="S26" s="4">
        <f t="shared" si="5"/>
        <v>8.1813371585709033E-2</v>
      </c>
      <c r="T26" s="4">
        <f t="shared" si="5"/>
        <v>0.72757115932934313</v>
      </c>
      <c r="U26" s="4">
        <f t="shared" si="6"/>
        <v>0.76452249323281507</v>
      </c>
      <c r="V26" s="4">
        <f t="shared" si="7"/>
        <v>0.70863353104384119</v>
      </c>
      <c r="W26" s="4">
        <f t="shared" si="8"/>
        <v>0.73250757391564203</v>
      </c>
      <c r="X26" s="4">
        <f t="shared" si="5"/>
        <v>0.70614959879614125</v>
      </c>
      <c r="Y26" s="4">
        <f t="shared" si="5"/>
        <v>0.61448782584523276</v>
      </c>
      <c r="Z26" s="4">
        <f t="shared" si="5"/>
        <v>0.87491663683373244</v>
      </c>
      <c r="AA26" s="4">
        <f t="shared" si="5"/>
        <v>0.85945307185443742</v>
      </c>
      <c r="AB26" s="4">
        <f t="shared" si="5"/>
        <v>0.85275838983367502</v>
      </c>
      <c r="AC26" s="4">
        <f t="shared" si="5"/>
        <v>0.76002626255241001</v>
      </c>
    </row>
    <row r="27" spans="1:29" ht="15.6" x14ac:dyDescent="0.3">
      <c r="A27" s="1" t="s">
        <v>53</v>
      </c>
      <c r="B27" s="5" t="s">
        <v>54</v>
      </c>
      <c r="C27" s="6">
        <f t="shared" si="0"/>
        <v>13.374775803110101</v>
      </c>
      <c r="D27" s="6">
        <f t="shared" si="1"/>
        <v>1.9305486804686862</v>
      </c>
      <c r="E27" s="4">
        <v>12.003226252787799</v>
      </c>
      <c r="F27" s="4">
        <v>14.197092516524201</v>
      </c>
      <c r="G27" s="4">
        <v>14.480468538801601</v>
      </c>
      <c r="H27" s="4">
        <v>15.8899764087761</v>
      </c>
      <c r="I27" s="4">
        <v>12.294133924215799</v>
      </c>
      <c r="J27" s="4">
        <v>10.9816746976574</v>
      </c>
      <c r="K27" s="4">
        <v>10.4923551337224</v>
      </c>
      <c r="L27">
        <v>16.2264797338505</v>
      </c>
      <c r="M27">
        <v>13.654731817418501</v>
      </c>
      <c r="N27" s="4">
        <v>13.527619007346701</v>
      </c>
      <c r="P27" s="10">
        <v>2500</v>
      </c>
      <c r="Q27" s="10">
        <v>120000</v>
      </c>
      <c r="R27" s="4">
        <f t="shared" si="5"/>
        <v>0.64198923854928491</v>
      </c>
      <c r="S27" s="4">
        <f t="shared" si="5"/>
        <v>9.2666336662496934E-2</v>
      </c>
      <c r="T27" s="4">
        <f t="shared" si="5"/>
        <v>0.57615486013381445</v>
      </c>
      <c r="U27" s="4">
        <f t="shared" si="6"/>
        <v>0.68146044079316159</v>
      </c>
      <c r="V27" s="4">
        <f t="shared" si="7"/>
        <v>0.69506248986247676</v>
      </c>
      <c r="W27" s="4">
        <f t="shared" si="8"/>
        <v>0.76271886762125285</v>
      </c>
      <c r="X27" s="4">
        <f t="shared" si="5"/>
        <v>0.59011842836235839</v>
      </c>
      <c r="Y27" s="4">
        <f t="shared" si="5"/>
        <v>0.52712038548755513</v>
      </c>
      <c r="Z27" s="4">
        <f t="shared" si="5"/>
        <v>0.50363304641867523</v>
      </c>
      <c r="AA27" s="4">
        <f t="shared" si="5"/>
        <v>0.77887102722482393</v>
      </c>
      <c r="AB27" s="4">
        <f t="shared" si="5"/>
        <v>0.65542712723608809</v>
      </c>
      <c r="AC27" s="4">
        <f t="shared" si="5"/>
        <v>0.64932571235264158</v>
      </c>
    </row>
    <row r="28" spans="1:29" ht="15.6" x14ac:dyDescent="0.3">
      <c r="A28" s="1" t="s">
        <v>55</v>
      </c>
      <c r="B28" s="5" t="s">
        <v>56</v>
      </c>
      <c r="C28" s="6">
        <f t="shared" si="0"/>
        <v>1.664258200718908</v>
      </c>
      <c r="D28" s="6">
        <f t="shared" si="1"/>
        <v>0.19443873792323654</v>
      </c>
      <c r="E28" s="4">
        <v>1.4064907140464</v>
      </c>
      <c r="F28" s="4">
        <v>1.54580572891585</v>
      </c>
      <c r="G28" s="4">
        <v>1.7169213499796301</v>
      </c>
      <c r="H28" s="4">
        <v>2.0109429665348699</v>
      </c>
      <c r="I28" s="4">
        <v>1.62584627620596</v>
      </c>
      <c r="J28" s="4">
        <v>1.8961460498572</v>
      </c>
      <c r="K28" s="4">
        <v>1.4800446483638201</v>
      </c>
      <c r="L28">
        <v>1.6480308438725999</v>
      </c>
      <c r="M28">
        <v>1.50248388060311</v>
      </c>
      <c r="N28" s="4">
        <v>1.8098695488096399</v>
      </c>
      <c r="P28" s="10">
        <v>1550</v>
      </c>
      <c r="Q28" s="10">
        <v>390000</v>
      </c>
      <c r="R28" s="4">
        <f t="shared" si="5"/>
        <v>0.41874883760024134</v>
      </c>
      <c r="S28" s="4">
        <f t="shared" si="5"/>
        <v>4.8923295348427258E-2</v>
      </c>
      <c r="T28" s="4">
        <f t="shared" si="5"/>
        <v>0.35389121192135231</v>
      </c>
      <c r="U28" s="4">
        <f t="shared" si="6"/>
        <v>0.3889446672756009</v>
      </c>
      <c r="V28" s="4">
        <f t="shared" si="7"/>
        <v>0.43199956547874563</v>
      </c>
      <c r="W28" s="4">
        <f t="shared" si="8"/>
        <v>0.50597919803135438</v>
      </c>
      <c r="X28" s="4">
        <f t="shared" si="5"/>
        <v>0.409083901755048</v>
      </c>
      <c r="Y28" s="4">
        <f t="shared" si="5"/>
        <v>0.47709481254471486</v>
      </c>
      <c r="Z28" s="4">
        <f t="shared" si="5"/>
        <v>0.37239833087863861</v>
      </c>
      <c r="AA28" s="4">
        <f t="shared" si="5"/>
        <v>0.41466582523246065</v>
      </c>
      <c r="AB28" s="4">
        <f t="shared" si="5"/>
        <v>0.37804433124852449</v>
      </c>
      <c r="AC28" s="4">
        <f t="shared" si="5"/>
        <v>0.45538653163597392</v>
      </c>
    </row>
    <row r="29" spans="1:29" ht="15.6" x14ac:dyDescent="0.3">
      <c r="A29" s="1" t="s">
        <v>57</v>
      </c>
      <c r="B29" s="5" t="s">
        <v>58</v>
      </c>
      <c r="C29" s="6">
        <f t="shared" si="0"/>
        <v>0.45765352976942814</v>
      </c>
      <c r="D29" s="6">
        <f>STDEV(E29:N29)</f>
        <v>7.4043189786435967E-2</v>
      </c>
      <c r="E29" s="4">
        <v>0.51886331751880799</v>
      </c>
      <c r="F29" s="4">
        <v>0.48617572564933897</v>
      </c>
      <c r="G29" s="4">
        <v>0.45372990255087498</v>
      </c>
      <c r="H29" s="4">
        <v>0.410639215955588</v>
      </c>
      <c r="I29" s="4">
        <v>0.39340390284858801</v>
      </c>
      <c r="J29" s="4">
        <v>0.36859159812549103</v>
      </c>
      <c r="K29" s="4">
        <v>0.53201551703173799</v>
      </c>
      <c r="L29">
        <v>0.59170186094806598</v>
      </c>
      <c r="M29">
        <v>0.44668642541708198</v>
      </c>
      <c r="N29" s="4">
        <v>0.37472783164870699</v>
      </c>
      <c r="P29" s="10">
        <v>9240</v>
      </c>
      <c r="Q29" s="11">
        <v>66000</v>
      </c>
      <c r="R29" s="4">
        <f t="shared" si="5"/>
        <v>3.2689537840673443E-3</v>
      </c>
      <c r="S29" s="4">
        <f t="shared" si="5"/>
        <v>5.2887992704597124E-4</v>
      </c>
      <c r="T29" s="4">
        <f t="shared" si="5"/>
        <v>3.7061665537057717E-3</v>
      </c>
      <c r="U29" s="4">
        <f t="shared" si="6"/>
        <v>3.4726837546381357E-3</v>
      </c>
      <c r="V29" s="4">
        <f t="shared" si="7"/>
        <v>3.2409278753633927E-3</v>
      </c>
      <c r="W29" s="4">
        <f t="shared" si="8"/>
        <v>2.9331372568256282E-3</v>
      </c>
      <c r="X29" s="4">
        <f t="shared" si="5"/>
        <v>2.8100278774899142E-3</v>
      </c>
      <c r="Y29" s="4">
        <f t="shared" si="5"/>
        <v>2.6327971294677929E-3</v>
      </c>
      <c r="Z29" s="4">
        <f t="shared" si="5"/>
        <v>3.8001108359409855E-3</v>
      </c>
      <c r="AA29" s="4">
        <f t="shared" si="5"/>
        <v>4.2264418639147566E-3</v>
      </c>
      <c r="AB29" s="4">
        <f t="shared" si="5"/>
        <v>3.1906173244077287E-3</v>
      </c>
      <c r="AC29" s="4">
        <f t="shared" si="5"/>
        <v>2.6766273689193352E-3</v>
      </c>
    </row>
    <row r="31" spans="1:29" ht="15.6" x14ac:dyDescent="0.35">
      <c r="A31" s="4" t="s">
        <v>181</v>
      </c>
      <c r="B31" s="4">
        <f>C3/(400-B1)</f>
        <v>0.17638606914089841</v>
      </c>
      <c r="D31" s="4" t="s">
        <v>182</v>
      </c>
      <c r="E31" s="4">
        <f>C3/B31</f>
        <v>200</v>
      </c>
      <c r="Q31" s="4" t="s">
        <v>183</v>
      </c>
      <c r="R31" s="4">
        <f>SUM(R4:R29)</f>
        <v>10458.657476665869</v>
      </c>
      <c r="T31" s="4">
        <f t="shared" ref="T31:AC31" si="9">SUM(T4:T29)</f>
        <v>10458.657476665876</v>
      </c>
      <c r="U31" s="4">
        <f t="shared" si="9"/>
        <v>10458.657476665881</v>
      </c>
      <c r="V31" s="4">
        <f t="shared" si="9"/>
        <v>10458.657476665867</v>
      </c>
      <c r="W31" s="4">
        <f t="shared" si="9"/>
        <v>10458.65747666587</v>
      </c>
      <c r="X31" s="4">
        <f t="shared" si="9"/>
        <v>10458.657476665852</v>
      </c>
      <c r="Y31" s="4">
        <f t="shared" si="9"/>
        <v>10458.657476665869</v>
      </c>
      <c r="Z31" s="4">
        <f t="shared" si="9"/>
        <v>10458.657476665854</v>
      </c>
      <c r="AA31" s="4">
        <f t="shared" si="9"/>
        <v>10458.65747666588</v>
      </c>
      <c r="AB31" s="4">
        <f t="shared" si="9"/>
        <v>10458.657476665885</v>
      </c>
      <c r="AC31" s="4">
        <f t="shared" si="9"/>
        <v>10458.65747666586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3CE3-AF00-45E9-B2BA-D0174E8AC1E6}">
  <dimension ref="A1:AC31"/>
  <sheetViews>
    <sheetView zoomScale="90" zoomScaleNormal="90" workbookViewId="0">
      <selection activeCell="A31" sqref="A31:E31"/>
    </sheetView>
  </sheetViews>
  <sheetFormatPr defaultColWidth="9.109375" defaultRowHeight="14.4" x14ac:dyDescent="0.3"/>
  <cols>
    <col min="1" max="18" width="9.109375" style="4"/>
    <col min="19" max="19" width="8.6640625" style="4" customWidth="1"/>
    <col min="20" max="16384" width="9.109375" style="4"/>
  </cols>
  <sheetData>
    <row r="1" spans="1:29" x14ac:dyDescent="0.3">
      <c r="A1" s="4" t="s">
        <v>176</v>
      </c>
      <c r="B1" s="4">
        <v>220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5"/>
      <c r="B3" s="5" t="s">
        <v>8</v>
      </c>
      <c r="C3" s="6">
        <f>AVERAGE(E3:N3)</f>
        <v>37.166496869644689</v>
      </c>
      <c r="D3" s="6">
        <f>STDEV(E3:N3)</f>
        <v>1.9663431109177764E-3</v>
      </c>
      <c r="E3" s="4">
        <v>37.165847977029898</v>
      </c>
      <c r="F3" s="4">
        <v>37.162223878425898</v>
      </c>
      <c r="G3" s="4">
        <v>37.168833789248602</v>
      </c>
      <c r="H3" s="4">
        <v>37.166169125210402</v>
      </c>
      <c r="I3" s="4">
        <v>37.168543250431</v>
      </c>
      <c r="J3" s="4">
        <v>37.165062793142503</v>
      </c>
      <c r="K3">
        <v>37.167046136302702</v>
      </c>
      <c r="L3">
        <v>37.1676470849726</v>
      </c>
      <c r="M3">
        <v>37.165679089124197</v>
      </c>
      <c r="N3">
        <v>37.167915572559103</v>
      </c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206.61873682186518</v>
      </c>
      <c r="D4" s="6">
        <f t="shared" ref="D4:D29" si="1">STDEV(E4:N4)</f>
        <v>0.46362554882126894</v>
      </c>
      <c r="E4" s="4">
        <v>206.84754178654501</v>
      </c>
      <c r="F4" s="4">
        <v>206.10057469616601</v>
      </c>
      <c r="G4" s="4">
        <v>206.818808841817</v>
      </c>
      <c r="H4" s="4">
        <v>206.794050043163</v>
      </c>
      <c r="I4" s="4">
        <v>206.72722738541501</v>
      </c>
      <c r="J4" s="4">
        <v>206.91793024500899</v>
      </c>
      <c r="K4">
        <v>205.47797369883699</v>
      </c>
      <c r="L4">
        <v>206.85646722137301</v>
      </c>
      <c r="M4">
        <v>206.82059054399599</v>
      </c>
      <c r="N4">
        <v>206.82620375633101</v>
      </c>
      <c r="P4" s="8">
        <v>16</v>
      </c>
      <c r="Q4" s="8">
        <v>588000</v>
      </c>
      <c r="R4" s="4">
        <f>C4/$P4*$Q4/1000</f>
        <v>7593.2385782035462</v>
      </c>
      <c r="S4" s="4">
        <f t="shared" ref="S4:AC19" si="2">D4/$P4*$Q4/1000</f>
        <v>17.038238919181634</v>
      </c>
      <c r="T4" s="4">
        <f t="shared" si="2"/>
        <v>7601.6471606555297</v>
      </c>
      <c r="U4" s="4">
        <f t="shared" si="2"/>
        <v>7574.1961200841006</v>
      </c>
      <c r="V4" s="4">
        <f t="shared" ref="V4" si="3">G4/$P4*$Q4/1000</f>
        <v>7600.5912249367748</v>
      </c>
      <c r="W4" s="4">
        <f t="shared" ref="W4" si="4">H4/$P4*$Q4/1000</f>
        <v>7599.6813390862399</v>
      </c>
      <c r="X4" s="4">
        <f t="shared" si="2"/>
        <v>7597.225606414001</v>
      </c>
      <c r="Y4" s="4">
        <f t="shared" si="2"/>
        <v>7604.2339365040798</v>
      </c>
      <c r="Z4" s="4">
        <f t="shared" si="2"/>
        <v>7551.3155334322591</v>
      </c>
      <c r="AA4" s="4">
        <f t="shared" si="2"/>
        <v>7601.9751703854581</v>
      </c>
      <c r="AB4" s="4">
        <f t="shared" si="2"/>
        <v>7600.6567024918522</v>
      </c>
      <c r="AC4" s="4">
        <f t="shared" si="2"/>
        <v>7600.8629880451645</v>
      </c>
    </row>
    <row r="5" spans="1:29" ht="15.6" x14ac:dyDescent="0.3">
      <c r="A5" s="5" t="s">
        <v>11</v>
      </c>
      <c r="B5" s="5" t="s">
        <v>12</v>
      </c>
      <c r="C5" s="6">
        <f t="shared" si="0"/>
        <v>1426.907835003396</v>
      </c>
      <c r="D5" s="6">
        <f t="shared" si="1"/>
        <v>68.611551240777487</v>
      </c>
      <c r="E5" s="4">
        <v>1513.2242384167</v>
      </c>
      <c r="F5" s="4">
        <v>1360.0566250824299</v>
      </c>
      <c r="G5" s="4">
        <v>1536.65522526515</v>
      </c>
      <c r="H5" s="4">
        <v>1469.1576421449799</v>
      </c>
      <c r="I5" s="4">
        <v>1449.88227019537</v>
      </c>
      <c r="J5" s="4">
        <v>1332.81940114185</v>
      </c>
      <c r="K5">
        <v>1364.33465686209</v>
      </c>
      <c r="L5">
        <v>1457.64198867814</v>
      </c>
      <c r="M5">
        <v>1396.62476383128</v>
      </c>
      <c r="N5">
        <v>1388.68153841597</v>
      </c>
      <c r="P5" s="9">
        <v>540</v>
      </c>
      <c r="Q5" s="9">
        <v>45000</v>
      </c>
      <c r="R5" s="4">
        <f t="shared" ref="R5:AC29" si="5">C5/$P5*$Q5/1000</f>
        <v>118.90898625028299</v>
      </c>
      <c r="S5" s="4">
        <f t="shared" si="2"/>
        <v>5.7176292700647897</v>
      </c>
      <c r="T5" s="4">
        <f t="shared" si="2"/>
        <v>126.10201986805833</v>
      </c>
      <c r="U5" s="4">
        <f t="shared" ref="U5:U29" si="6">F5/$P5*$Q5/1000</f>
        <v>113.33805209020248</v>
      </c>
      <c r="V5" s="4">
        <f t="shared" ref="V5:V29" si="7">G5/$P5*$Q5/1000</f>
        <v>128.05460210542915</v>
      </c>
      <c r="W5" s="4">
        <f t="shared" ref="W5:W29" si="8">H5/$P5*$Q5/1000</f>
        <v>122.42980351208166</v>
      </c>
      <c r="X5" s="4">
        <f t="shared" si="2"/>
        <v>120.82352251628083</v>
      </c>
      <c r="Y5" s="4">
        <f t="shared" si="2"/>
        <v>111.06828342848749</v>
      </c>
      <c r="Z5" s="4">
        <f t="shared" si="2"/>
        <v>113.69455473850751</v>
      </c>
      <c r="AA5" s="4">
        <f t="shared" si="2"/>
        <v>121.47016572317833</v>
      </c>
      <c r="AB5" s="4">
        <f t="shared" si="2"/>
        <v>116.38539698593999</v>
      </c>
      <c r="AC5" s="4">
        <f t="shared" si="2"/>
        <v>115.72346153466415</v>
      </c>
    </row>
    <row r="6" spans="1:29" ht="15.6" x14ac:dyDescent="0.3">
      <c r="A6" s="5" t="s">
        <v>13</v>
      </c>
      <c r="B6" s="5" t="s">
        <v>14</v>
      </c>
      <c r="C6" s="6">
        <f t="shared" si="0"/>
        <v>126.8615199561697</v>
      </c>
      <c r="D6" s="6">
        <f t="shared" si="1"/>
        <v>0.91370054277857315</v>
      </c>
      <c r="E6" s="4">
        <v>128.20313869314299</v>
      </c>
      <c r="F6" s="4">
        <v>126.470445795399</v>
      </c>
      <c r="G6" s="4">
        <v>127.70223663979699</v>
      </c>
      <c r="H6" s="4">
        <v>126.198341995653</v>
      </c>
      <c r="I6" s="4">
        <v>126.22243570222599</v>
      </c>
      <c r="J6" s="4">
        <v>125.97656652178</v>
      </c>
      <c r="K6">
        <v>126.34703663629701</v>
      </c>
      <c r="L6">
        <v>126.186017275637</v>
      </c>
      <c r="M6">
        <v>126.86582765307899</v>
      </c>
      <c r="N6">
        <v>128.44315264868601</v>
      </c>
      <c r="P6" s="9">
        <v>50</v>
      </c>
      <c r="Q6" s="9">
        <v>180000</v>
      </c>
      <c r="R6" s="4">
        <f t="shared" si="5"/>
        <v>456.70147184221094</v>
      </c>
      <c r="S6" s="4">
        <f t="shared" si="2"/>
        <v>3.2893219540028635</v>
      </c>
      <c r="T6" s="4">
        <f t="shared" si="2"/>
        <v>461.53129929531474</v>
      </c>
      <c r="U6" s="4">
        <f t="shared" si="6"/>
        <v>455.29360486343643</v>
      </c>
      <c r="V6" s="4">
        <f t="shared" si="7"/>
        <v>459.72805190326915</v>
      </c>
      <c r="W6" s="4">
        <f t="shared" si="8"/>
        <v>454.31403118435071</v>
      </c>
      <c r="X6" s="4">
        <f t="shared" si="2"/>
        <v>454.4007685280136</v>
      </c>
      <c r="Y6" s="4">
        <f t="shared" si="2"/>
        <v>453.51563947840799</v>
      </c>
      <c r="Z6" s="4">
        <f t="shared" si="2"/>
        <v>454.84933189066925</v>
      </c>
      <c r="AA6" s="4">
        <f t="shared" si="2"/>
        <v>454.2696621922932</v>
      </c>
      <c r="AB6" s="4">
        <f t="shared" si="2"/>
        <v>456.71697955108436</v>
      </c>
      <c r="AC6" s="4">
        <f t="shared" si="2"/>
        <v>462.39534953526959</v>
      </c>
    </row>
    <row r="7" spans="1:29" ht="15.6" x14ac:dyDescent="0.3">
      <c r="A7" s="1" t="s">
        <v>15</v>
      </c>
      <c r="B7" s="5" t="s">
        <v>16</v>
      </c>
      <c r="C7" s="6">
        <f t="shared" si="0"/>
        <v>521.65221635105172</v>
      </c>
      <c r="D7" s="6">
        <f t="shared" si="1"/>
        <v>11.303380186768422</v>
      </c>
      <c r="E7" s="4">
        <v>528.45190620551705</v>
      </c>
      <c r="F7" s="4">
        <v>519.33398675617502</v>
      </c>
      <c r="G7" s="4">
        <v>505.22211969182899</v>
      </c>
      <c r="H7" s="4">
        <v>520.98141791517003</v>
      </c>
      <c r="I7" s="4">
        <v>512.83001112754005</v>
      </c>
      <c r="J7" s="4">
        <v>520.11649354869598</v>
      </c>
      <c r="K7">
        <v>547.95486686730999</v>
      </c>
      <c r="L7">
        <v>517.95388523739098</v>
      </c>
      <c r="M7">
        <v>526.42803040203398</v>
      </c>
      <c r="N7">
        <v>517.24944575885502</v>
      </c>
      <c r="P7" s="10">
        <v>65</v>
      </c>
      <c r="Q7" s="10">
        <v>70000</v>
      </c>
      <c r="R7" s="4">
        <f t="shared" si="5"/>
        <v>561.77930991651726</v>
      </c>
      <c r="S7" s="4">
        <f t="shared" si="2"/>
        <v>12.172870970365992</v>
      </c>
      <c r="T7" s="4">
        <f t="shared" si="2"/>
        <v>569.10205283671075</v>
      </c>
      <c r="U7" s="4">
        <f t="shared" si="6"/>
        <v>559.28275496818844</v>
      </c>
      <c r="V7" s="4">
        <f t="shared" si="7"/>
        <v>544.08535966812349</v>
      </c>
      <c r="W7" s="4">
        <f t="shared" si="8"/>
        <v>561.05691160095239</v>
      </c>
      <c r="X7" s="4">
        <f t="shared" si="2"/>
        <v>552.27847352196613</v>
      </c>
      <c r="Y7" s="4">
        <f t="shared" si="2"/>
        <v>560.12545459090336</v>
      </c>
      <c r="Z7" s="4">
        <f t="shared" si="2"/>
        <v>590.10524124171843</v>
      </c>
      <c r="AA7" s="4">
        <f t="shared" si="2"/>
        <v>557.79649179411331</v>
      </c>
      <c r="AB7" s="4">
        <f t="shared" si="2"/>
        <v>566.92249427911349</v>
      </c>
      <c r="AC7" s="4">
        <f t="shared" si="2"/>
        <v>557.03786466338227</v>
      </c>
    </row>
    <row r="8" spans="1:29" ht="15.6" x14ac:dyDescent="0.3">
      <c r="A8" s="1" t="s">
        <v>17</v>
      </c>
      <c r="B8" s="5" t="s">
        <v>18</v>
      </c>
      <c r="C8" s="6">
        <f t="shared" si="0"/>
        <v>64.699126550133428</v>
      </c>
      <c r="D8" s="6">
        <f t="shared" si="1"/>
        <v>1.4861396968175395</v>
      </c>
      <c r="E8" s="4">
        <v>61.279483779323499</v>
      </c>
      <c r="F8" s="4">
        <v>64.632095260225896</v>
      </c>
      <c r="G8" s="4">
        <v>64.213725740406403</v>
      </c>
      <c r="H8" s="4">
        <v>64.640943187375996</v>
      </c>
      <c r="I8" s="4">
        <v>65.689198460363002</v>
      </c>
      <c r="J8" s="4">
        <v>63.936770332292902</v>
      </c>
      <c r="K8">
        <v>66.395032450915494</v>
      </c>
      <c r="L8">
        <v>64.286124437511702</v>
      </c>
      <c r="M8">
        <v>66.239717168728404</v>
      </c>
      <c r="N8">
        <v>65.678174684191006</v>
      </c>
      <c r="P8" s="10">
        <v>22</v>
      </c>
      <c r="Q8" s="10">
        <v>160000</v>
      </c>
      <c r="R8" s="4">
        <f t="shared" si="5"/>
        <v>470.53910218278861</v>
      </c>
      <c r="S8" s="4">
        <f t="shared" si="2"/>
        <v>10.808288704127561</v>
      </c>
      <c r="T8" s="4">
        <f t="shared" si="2"/>
        <v>445.6689729405345</v>
      </c>
      <c r="U8" s="4">
        <f t="shared" si="6"/>
        <v>470.05160189255201</v>
      </c>
      <c r="V8" s="4">
        <f t="shared" si="7"/>
        <v>467.00891447568296</v>
      </c>
      <c r="W8" s="4">
        <f t="shared" si="8"/>
        <v>470.11595045364356</v>
      </c>
      <c r="X8" s="4">
        <f t="shared" si="2"/>
        <v>477.73962516627643</v>
      </c>
      <c r="Y8" s="4">
        <f t="shared" si="2"/>
        <v>464.9946933257666</v>
      </c>
      <c r="Z8" s="4">
        <f t="shared" si="2"/>
        <v>482.87296327938543</v>
      </c>
      <c r="AA8" s="4">
        <f t="shared" si="2"/>
        <v>467.53545045463056</v>
      </c>
      <c r="AB8" s="4">
        <f t="shared" si="2"/>
        <v>481.74339759075207</v>
      </c>
      <c r="AC8" s="4">
        <f t="shared" si="2"/>
        <v>477.65945224866186</v>
      </c>
    </row>
    <row r="9" spans="1:29" ht="15.6" x14ac:dyDescent="0.3">
      <c r="A9" s="1" t="s">
        <v>19</v>
      </c>
      <c r="B9" s="5" t="s">
        <v>20</v>
      </c>
      <c r="C9" s="6">
        <f t="shared" si="0"/>
        <v>216.45140627491833</v>
      </c>
      <c r="D9" s="6">
        <f t="shared" si="1"/>
        <v>5.5632716779302589</v>
      </c>
      <c r="E9" s="4">
        <v>217.46465858178101</v>
      </c>
      <c r="F9" s="4">
        <v>224.613197737066</v>
      </c>
      <c r="G9" s="4">
        <v>219.52173598630799</v>
      </c>
      <c r="H9" s="4">
        <v>210.71796272371199</v>
      </c>
      <c r="I9" s="4">
        <v>214.621049185722</v>
      </c>
      <c r="J9" s="4">
        <v>223.232014269194</v>
      </c>
      <c r="K9">
        <v>218.61613774943899</v>
      </c>
      <c r="L9">
        <v>213.35257467701001</v>
      </c>
      <c r="M9">
        <v>206.20875200296999</v>
      </c>
      <c r="N9">
        <v>216.16597983598101</v>
      </c>
      <c r="P9" s="10">
        <v>69</v>
      </c>
      <c r="Q9" s="10">
        <v>160000</v>
      </c>
      <c r="R9" s="4">
        <f t="shared" si="5"/>
        <v>501.91630440560772</v>
      </c>
      <c r="S9" s="4">
        <f t="shared" si="2"/>
        <v>12.900340122736832</v>
      </c>
      <c r="T9" s="4">
        <f t="shared" si="2"/>
        <v>504.26587497224585</v>
      </c>
      <c r="U9" s="4">
        <f t="shared" si="6"/>
        <v>520.84219765116757</v>
      </c>
      <c r="V9" s="4">
        <f t="shared" si="7"/>
        <v>509.03590953346776</v>
      </c>
      <c r="W9" s="4">
        <f t="shared" si="8"/>
        <v>488.6213628375931</v>
      </c>
      <c r="X9" s="4">
        <f t="shared" si="2"/>
        <v>497.67199811181911</v>
      </c>
      <c r="Y9" s="4">
        <f t="shared" si="2"/>
        <v>517.63945337784116</v>
      </c>
      <c r="Z9" s="4">
        <f t="shared" si="2"/>
        <v>506.93597159290198</v>
      </c>
      <c r="AA9" s="4">
        <f t="shared" si="2"/>
        <v>494.73060794668987</v>
      </c>
      <c r="AB9" s="4">
        <f t="shared" si="2"/>
        <v>478.16522203587238</v>
      </c>
      <c r="AC9" s="4">
        <f t="shared" si="2"/>
        <v>501.25444599647773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>
        <v>0</v>
      </c>
      <c r="L10">
        <v>0</v>
      </c>
      <c r="M10">
        <v>0</v>
      </c>
      <c r="N10">
        <v>0</v>
      </c>
      <c r="P10" s="10">
        <v>65</v>
      </c>
      <c r="Q10" s="10">
        <v>70000</v>
      </c>
      <c r="R10" s="4">
        <f t="shared" si="5"/>
        <v>0</v>
      </c>
      <c r="S10" s="4">
        <f t="shared" si="2"/>
        <v>0</v>
      </c>
      <c r="T10" s="4">
        <f t="shared" si="2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105.22639628597267</v>
      </c>
      <c r="D11" s="6">
        <f t="shared" si="1"/>
        <v>3.9938202861675851</v>
      </c>
      <c r="E11" s="4">
        <v>98.174154332799205</v>
      </c>
      <c r="F11" s="4">
        <v>102.40855863822</v>
      </c>
      <c r="G11" s="4">
        <v>99.849270051935406</v>
      </c>
      <c r="H11" s="4">
        <v>105.30807492331201</v>
      </c>
      <c r="I11" s="4">
        <v>107.953517942754</v>
      </c>
      <c r="J11" s="4">
        <v>107.528577224267</v>
      </c>
      <c r="K11">
        <v>109.49944106278799</v>
      </c>
      <c r="L11">
        <v>106.811104137394</v>
      </c>
      <c r="M11">
        <v>104.69160727960001</v>
      </c>
      <c r="N11">
        <v>110.039657266657</v>
      </c>
      <c r="P11" s="10">
        <v>81</v>
      </c>
      <c r="Q11" s="10">
        <v>66000</v>
      </c>
      <c r="R11" s="4">
        <f t="shared" si="5"/>
        <v>85.740026603385132</v>
      </c>
      <c r="S11" s="4">
        <f t="shared" si="2"/>
        <v>3.2542239368772918</v>
      </c>
      <c r="T11" s="4">
        <f t="shared" si="2"/>
        <v>79.993755382280824</v>
      </c>
      <c r="U11" s="4">
        <f t="shared" si="6"/>
        <v>83.444010742253326</v>
      </c>
      <c r="V11" s="4">
        <f t="shared" si="7"/>
        <v>81.358664486762194</v>
      </c>
      <c r="W11" s="4">
        <f t="shared" si="8"/>
        <v>85.806579567143132</v>
      </c>
      <c r="X11" s="4">
        <f t="shared" si="2"/>
        <v>87.962125731132886</v>
      </c>
      <c r="Y11" s="4">
        <f t="shared" si="2"/>
        <v>87.61587773829163</v>
      </c>
      <c r="Z11" s="4">
        <f t="shared" si="2"/>
        <v>89.221766791901331</v>
      </c>
      <c r="AA11" s="4">
        <f t="shared" si="2"/>
        <v>87.031270037876595</v>
      </c>
      <c r="AB11" s="4">
        <f t="shared" si="2"/>
        <v>85.304272598192597</v>
      </c>
      <c r="AC11" s="4">
        <f t="shared" si="2"/>
        <v>89.661942958016809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>
        <v>0</v>
      </c>
      <c r="L12">
        <v>0</v>
      </c>
      <c r="M12">
        <v>0</v>
      </c>
      <c r="N12">
        <v>0</v>
      </c>
      <c r="P12" s="10">
        <v>69</v>
      </c>
      <c r="Q12" s="10">
        <v>160000</v>
      </c>
      <c r="R12" s="4">
        <f t="shared" si="5"/>
        <v>0</v>
      </c>
      <c r="S12" s="4">
        <f t="shared" si="2"/>
        <v>0</v>
      </c>
      <c r="T12" s="4">
        <f t="shared" si="2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2067.1629981636847</v>
      </c>
      <c r="D13" s="6">
        <f t="shared" si="1"/>
        <v>49.534405516007489</v>
      </c>
      <c r="E13" s="4">
        <v>2061.5128169650802</v>
      </c>
      <c r="F13" s="4">
        <v>2065.9717303279099</v>
      </c>
      <c r="G13" s="4">
        <v>2065.0333848789501</v>
      </c>
      <c r="H13" s="4">
        <v>2129.1630102700401</v>
      </c>
      <c r="I13" s="4">
        <v>2097.9996998411302</v>
      </c>
      <c r="J13" s="4">
        <v>1994.29019020752</v>
      </c>
      <c r="K13">
        <v>2089.1224068971101</v>
      </c>
      <c r="L13">
        <v>2106.3040338254</v>
      </c>
      <c r="M13">
        <v>2091.6420919319398</v>
      </c>
      <c r="N13">
        <v>1970.5906164917701</v>
      </c>
      <c r="P13" s="10">
        <v>615</v>
      </c>
      <c r="Q13" s="10">
        <v>96000</v>
      </c>
      <c r="R13" s="4">
        <f t="shared" si="5"/>
        <v>322.67910215238004</v>
      </c>
      <c r="S13" s="4">
        <f t="shared" si="2"/>
        <v>7.7321998854255591</v>
      </c>
      <c r="T13" s="4">
        <f t="shared" si="2"/>
        <v>321.79712264820762</v>
      </c>
      <c r="U13" s="4">
        <f t="shared" si="6"/>
        <v>322.49314814874691</v>
      </c>
      <c r="V13" s="4">
        <f t="shared" si="7"/>
        <v>322.3466747128117</v>
      </c>
      <c r="W13" s="4">
        <f t="shared" si="8"/>
        <v>332.35715282264039</v>
      </c>
      <c r="X13" s="4">
        <f t="shared" si="2"/>
        <v>327.4926360727618</v>
      </c>
      <c r="Y13" s="4">
        <f t="shared" si="2"/>
        <v>311.30383456897869</v>
      </c>
      <c r="Z13" s="4">
        <f t="shared" si="2"/>
        <v>326.10691229613428</v>
      </c>
      <c r="AA13" s="4">
        <f t="shared" si="2"/>
        <v>328.78892235323315</v>
      </c>
      <c r="AB13" s="4">
        <f t="shared" si="2"/>
        <v>326.50022898449788</v>
      </c>
      <c r="AC13" s="4">
        <f t="shared" si="2"/>
        <v>307.60438891578849</v>
      </c>
    </row>
    <row r="14" spans="1:29" ht="15.6" x14ac:dyDescent="0.3">
      <c r="A14" s="1" t="s">
        <v>27</v>
      </c>
      <c r="B14" s="5" t="s">
        <v>28</v>
      </c>
      <c r="C14" s="6">
        <f t="shared" si="0"/>
        <v>5.8316959479980781</v>
      </c>
      <c r="D14" s="6">
        <f t="shared" si="1"/>
        <v>0.79766561376361456</v>
      </c>
      <c r="E14" s="4">
        <v>5.2614067643194904</v>
      </c>
      <c r="F14" s="4">
        <v>6.9825622469853599</v>
      </c>
      <c r="G14" s="4">
        <v>6.0529803888277796</v>
      </c>
      <c r="H14" s="4">
        <v>5.8970525264150897</v>
      </c>
      <c r="I14" s="4">
        <v>4.6110444274639004</v>
      </c>
      <c r="J14" s="4">
        <v>5.07429192554486</v>
      </c>
      <c r="K14">
        <v>5.27940079228466</v>
      </c>
      <c r="L14">
        <v>5.7199149938809697</v>
      </c>
      <c r="M14">
        <v>6.5359346703906898</v>
      </c>
      <c r="N14">
        <v>6.90237074386798</v>
      </c>
      <c r="P14" s="10">
        <v>546</v>
      </c>
      <c r="Q14" s="10">
        <v>210000</v>
      </c>
      <c r="R14" s="4">
        <f t="shared" si="5"/>
        <v>2.2429599799992608</v>
      </c>
      <c r="S14" s="4">
        <f t="shared" si="2"/>
        <v>0.30679446683215944</v>
      </c>
      <c r="T14" s="4">
        <f t="shared" si="2"/>
        <v>2.0236179862767272</v>
      </c>
      <c r="U14" s="4">
        <f t="shared" si="6"/>
        <v>2.6856008642251381</v>
      </c>
      <c r="V14" s="4">
        <f t="shared" si="7"/>
        <v>2.3280693803183765</v>
      </c>
      <c r="W14" s="4">
        <f t="shared" si="8"/>
        <v>2.2680971255442652</v>
      </c>
      <c r="X14" s="4">
        <f t="shared" si="2"/>
        <v>1.7734786259476538</v>
      </c>
      <c r="Y14" s="4">
        <f t="shared" si="2"/>
        <v>1.951650740594177</v>
      </c>
      <c r="Z14" s="4">
        <f t="shared" si="2"/>
        <v>2.030538766263331</v>
      </c>
      <c r="AA14" s="4">
        <f t="shared" si="2"/>
        <v>2.1999673053388347</v>
      </c>
      <c r="AB14" s="4">
        <f t="shared" si="2"/>
        <v>2.5138210270733423</v>
      </c>
      <c r="AC14" s="4">
        <f t="shared" si="2"/>
        <v>2.6547579784107613</v>
      </c>
    </row>
    <row r="15" spans="1:29" ht="15.6" x14ac:dyDescent="0.3">
      <c r="A15" s="1" t="s">
        <v>29</v>
      </c>
      <c r="B15" s="5" t="s">
        <v>30</v>
      </c>
      <c r="C15" s="6">
        <f t="shared" si="0"/>
        <v>11.763365394720582</v>
      </c>
      <c r="D15" s="6">
        <f t="shared" si="1"/>
        <v>2.7450015764885261</v>
      </c>
      <c r="E15" s="4">
        <v>14.5512297203417</v>
      </c>
      <c r="F15" s="4">
        <v>16.293959440341101</v>
      </c>
      <c r="G15" s="4">
        <v>9.7580014710030891</v>
      </c>
      <c r="H15" s="4">
        <v>14.4480335589706</v>
      </c>
      <c r="I15" s="4">
        <v>10.7751954791968</v>
      </c>
      <c r="J15" s="4">
        <v>12.331662672925299</v>
      </c>
      <c r="K15">
        <v>10.8659659716586</v>
      </c>
      <c r="L15">
        <v>12.1488524784275</v>
      </c>
      <c r="M15">
        <v>7.4987626739035003</v>
      </c>
      <c r="N15">
        <v>8.9619904804376205</v>
      </c>
      <c r="P15" s="10">
        <v>216</v>
      </c>
      <c r="Q15" s="10">
        <v>325000</v>
      </c>
      <c r="R15" s="4">
        <f t="shared" si="5"/>
        <v>17.699508117056428</v>
      </c>
      <c r="S15" s="4">
        <f t="shared" si="2"/>
        <v>4.1302107053646804</v>
      </c>
      <c r="T15" s="4">
        <f t="shared" si="2"/>
        <v>21.894211384773389</v>
      </c>
      <c r="U15" s="4">
        <f t="shared" si="6"/>
        <v>24.516374157920641</v>
      </c>
      <c r="V15" s="4">
        <f t="shared" si="7"/>
        <v>14.68217813924076</v>
      </c>
      <c r="W15" s="4">
        <f t="shared" si="8"/>
        <v>21.738939382710392</v>
      </c>
      <c r="X15" s="4">
        <f t="shared" si="2"/>
        <v>16.21267838305074</v>
      </c>
      <c r="Y15" s="4">
        <f t="shared" si="2"/>
        <v>18.554585040281122</v>
      </c>
      <c r="Z15" s="4">
        <f t="shared" si="2"/>
        <v>16.349254355504836</v>
      </c>
      <c r="AA15" s="4">
        <f t="shared" si="2"/>
        <v>18.279523405041378</v>
      </c>
      <c r="AB15" s="4">
        <f t="shared" si="2"/>
        <v>11.282860504715915</v>
      </c>
      <c r="AC15" s="4">
        <f t="shared" si="2"/>
        <v>13.484476417325123</v>
      </c>
    </row>
    <row r="16" spans="1:29" ht="15.6" x14ac:dyDescent="0.3">
      <c r="A16" s="1" t="s">
        <v>31</v>
      </c>
      <c r="B16" s="5" t="s">
        <v>32</v>
      </c>
      <c r="C16" s="6">
        <f t="shared" si="0"/>
        <v>50.830466777688827</v>
      </c>
      <c r="D16" s="6">
        <f t="shared" si="1"/>
        <v>5.7560886426303792</v>
      </c>
      <c r="E16" s="4">
        <v>45.587127024305197</v>
      </c>
      <c r="F16" s="4">
        <v>48.375580066900902</v>
      </c>
      <c r="G16" s="4">
        <v>61.2997068040358</v>
      </c>
      <c r="H16" s="4">
        <v>43.074132337722297</v>
      </c>
      <c r="I16" s="4">
        <v>48.316051382222803</v>
      </c>
      <c r="J16" s="4">
        <v>49.5720239008335</v>
      </c>
      <c r="K16">
        <v>54.651167288687297</v>
      </c>
      <c r="L16">
        <v>46.502702151965799</v>
      </c>
      <c r="M16">
        <v>53.1444047030975</v>
      </c>
      <c r="N16">
        <v>57.7817721171171</v>
      </c>
      <c r="P16" s="10">
        <v>292</v>
      </c>
      <c r="Q16" s="10">
        <v>100000</v>
      </c>
      <c r="R16" s="4">
        <f t="shared" si="5"/>
        <v>17.407694101948231</v>
      </c>
      <c r="S16" s="4">
        <f t="shared" si="2"/>
        <v>1.9712632337775269</v>
      </c>
      <c r="T16" s="4">
        <f t="shared" si="2"/>
        <v>15.612029802844246</v>
      </c>
      <c r="U16" s="4">
        <f t="shared" si="6"/>
        <v>16.566979474966061</v>
      </c>
      <c r="V16" s="4">
        <f t="shared" si="7"/>
        <v>20.993050275354726</v>
      </c>
      <c r="W16" s="4">
        <f t="shared" si="8"/>
        <v>14.751415184151472</v>
      </c>
      <c r="X16" s="4">
        <f t="shared" si="2"/>
        <v>16.546592939117399</v>
      </c>
      <c r="Y16" s="4">
        <f t="shared" si="2"/>
        <v>16.976720513984077</v>
      </c>
      <c r="Z16" s="4">
        <f t="shared" si="2"/>
        <v>18.716153181057294</v>
      </c>
      <c r="AA16" s="4">
        <f t="shared" si="2"/>
        <v>15.925582928755411</v>
      </c>
      <c r="AB16" s="4">
        <f t="shared" si="2"/>
        <v>18.200138596951199</v>
      </c>
      <c r="AC16" s="4">
        <f t="shared" si="2"/>
        <v>19.788278122300376</v>
      </c>
    </row>
    <row r="17" spans="1:29" ht="15.6" x14ac:dyDescent="0.3">
      <c r="A17" s="1" t="s">
        <v>33</v>
      </c>
      <c r="B17" s="5" t="s">
        <v>34</v>
      </c>
      <c r="C17" s="6">
        <f t="shared" si="0"/>
        <v>122.21771033218222</v>
      </c>
      <c r="D17" s="6">
        <f t="shared" si="1"/>
        <v>8.40011055301696</v>
      </c>
      <c r="E17" s="4">
        <v>138.510727915583</v>
      </c>
      <c r="F17" s="4">
        <v>115.136293175989</v>
      </c>
      <c r="G17" s="4">
        <v>133.369290922467</v>
      </c>
      <c r="H17" s="4">
        <v>123.928427089363</v>
      </c>
      <c r="I17" s="4">
        <v>123.57874288917201</v>
      </c>
      <c r="J17" s="4">
        <v>112.97623531692101</v>
      </c>
      <c r="K17">
        <v>113.777244623904</v>
      </c>
      <c r="L17">
        <v>121.99903614484499</v>
      </c>
      <c r="M17">
        <v>122.47566831281</v>
      </c>
      <c r="N17">
        <v>116.425436930768</v>
      </c>
      <c r="P17" s="10">
        <v>200</v>
      </c>
      <c r="Q17" s="10">
        <v>47000</v>
      </c>
      <c r="R17" s="4">
        <f t="shared" si="5"/>
        <v>28.721161928062823</v>
      </c>
      <c r="S17" s="4">
        <f t="shared" si="2"/>
        <v>1.9740259799589857</v>
      </c>
      <c r="T17" s="4">
        <f t="shared" si="2"/>
        <v>32.550021060162003</v>
      </c>
      <c r="U17" s="4">
        <f t="shared" si="6"/>
        <v>27.057028896357412</v>
      </c>
      <c r="V17" s="4">
        <f t="shared" si="7"/>
        <v>31.341783366779747</v>
      </c>
      <c r="W17" s="4">
        <f t="shared" si="8"/>
        <v>29.123180366000305</v>
      </c>
      <c r="X17" s="4">
        <f t="shared" si="2"/>
        <v>29.041004578955423</v>
      </c>
      <c r="Y17" s="4">
        <f t="shared" si="2"/>
        <v>26.549415299476436</v>
      </c>
      <c r="Z17" s="4">
        <f t="shared" si="2"/>
        <v>26.737652486617442</v>
      </c>
      <c r="AA17" s="4">
        <f t="shared" si="2"/>
        <v>28.669773494038573</v>
      </c>
      <c r="AB17" s="4">
        <f t="shared" si="2"/>
        <v>28.781782053510348</v>
      </c>
      <c r="AC17" s="4">
        <f t="shared" si="2"/>
        <v>27.359977678730484</v>
      </c>
    </row>
    <row r="18" spans="1:29" ht="15.6" x14ac:dyDescent="0.3">
      <c r="A18" s="1" t="s">
        <v>35</v>
      </c>
      <c r="B18" s="5" t="s">
        <v>36</v>
      </c>
      <c r="C18" s="6">
        <f t="shared" si="0"/>
        <v>24.267371310811509</v>
      </c>
      <c r="D18" s="6">
        <f t="shared" si="1"/>
        <v>2.4355590394823481</v>
      </c>
      <c r="E18" s="4">
        <v>22.689632257564</v>
      </c>
      <c r="F18" s="4">
        <v>25.2968759138232</v>
      </c>
      <c r="G18" s="4">
        <v>22.933998797835599</v>
      </c>
      <c r="H18" s="4">
        <v>22.776632776621099</v>
      </c>
      <c r="I18" s="4">
        <v>23.918555116542802</v>
      </c>
      <c r="J18" s="4">
        <v>27.026313902186399</v>
      </c>
      <c r="K18">
        <v>22.427752733347599</v>
      </c>
      <c r="L18">
        <v>23.103312249017101</v>
      </c>
      <c r="M18">
        <v>29.8211298957644</v>
      </c>
      <c r="N18">
        <v>22.679509465412899</v>
      </c>
      <c r="P18" s="10">
        <v>437</v>
      </c>
      <c r="Q18" s="10">
        <v>300000</v>
      </c>
      <c r="R18" s="4">
        <f t="shared" si="5"/>
        <v>16.659522639001036</v>
      </c>
      <c r="S18" s="4">
        <f t="shared" si="2"/>
        <v>1.6720084939238087</v>
      </c>
      <c r="T18" s="4">
        <f t="shared" si="2"/>
        <v>15.576406584140047</v>
      </c>
      <c r="U18" s="4">
        <f t="shared" si="6"/>
        <v>17.366276371045675</v>
      </c>
      <c r="V18" s="4">
        <f t="shared" si="7"/>
        <v>15.744163934440916</v>
      </c>
      <c r="W18" s="4">
        <f t="shared" si="8"/>
        <v>15.636132340929816</v>
      </c>
      <c r="X18" s="4">
        <f t="shared" si="2"/>
        <v>16.420060720738764</v>
      </c>
      <c r="Y18" s="4">
        <f t="shared" si="2"/>
        <v>18.553533571295009</v>
      </c>
      <c r="Z18" s="4">
        <f t="shared" si="2"/>
        <v>15.39662659039881</v>
      </c>
      <c r="AA18" s="4">
        <f t="shared" si="2"/>
        <v>15.860397424954531</v>
      </c>
      <c r="AB18" s="4">
        <f t="shared" si="2"/>
        <v>20.47217155315634</v>
      </c>
      <c r="AC18" s="4">
        <f t="shared" si="2"/>
        <v>15.569457298910457</v>
      </c>
    </row>
    <row r="19" spans="1:29" ht="15.6" x14ac:dyDescent="0.3">
      <c r="A19" s="1" t="s">
        <v>37</v>
      </c>
      <c r="B19" s="5" t="s">
        <v>38</v>
      </c>
      <c r="C19" s="6">
        <f t="shared" si="0"/>
        <v>30.255103238101821</v>
      </c>
      <c r="D19" s="6">
        <f t="shared" si="1"/>
        <v>0.68675456264318324</v>
      </c>
      <c r="E19" s="4">
        <v>29.748267908448501</v>
      </c>
      <c r="F19" s="4">
        <v>29.4580515556687</v>
      </c>
      <c r="G19" s="4">
        <v>29.86789627944</v>
      </c>
      <c r="H19" s="4">
        <v>29.4643014595352</v>
      </c>
      <c r="I19" s="4">
        <v>31.3285586471582</v>
      </c>
      <c r="J19" s="4">
        <v>30.352308501458602</v>
      </c>
      <c r="K19">
        <v>30.393511603385399</v>
      </c>
      <c r="L19">
        <v>30.668849310098999</v>
      </c>
      <c r="M19">
        <v>31.319120208818902</v>
      </c>
      <c r="N19">
        <v>29.950166907005698</v>
      </c>
      <c r="P19" s="10">
        <v>97</v>
      </c>
      <c r="Q19" s="10">
        <v>105000</v>
      </c>
      <c r="R19" s="4">
        <f t="shared" si="5"/>
        <v>32.750369484543207</v>
      </c>
      <c r="S19" s="4">
        <f t="shared" si="2"/>
        <v>0.7433941142013839</v>
      </c>
      <c r="T19" s="4">
        <f t="shared" si="2"/>
        <v>32.201733302959717</v>
      </c>
      <c r="U19" s="4">
        <f t="shared" si="6"/>
        <v>31.887581580878486</v>
      </c>
      <c r="V19" s="4">
        <f t="shared" si="7"/>
        <v>32.331227931352579</v>
      </c>
      <c r="W19" s="4">
        <f t="shared" si="8"/>
        <v>31.894346940733975</v>
      </c>
      <c r="X19" s="4">
        <f t="shared" si="2"/>
        <v>33.912357298470219</v>
      </c>
      <c r="Y19" s="4">
        <f t="shared" si="2"/>
        <v>32.855591676836632</v>
      </c>
      <c r="Z19" s="4">
        <f t="shared" si="2"/>
        <v>32.900192972736768</v>
      </c>
      <c r="AA19" s="4">
        <f t="shared" si="2"/>
        <v>33.198238943921588</v>
      </c>
      <c r="AB19" s="4">
        <f t="shared" si="2"/>
        <v>33.902140432226645</v>
      </c>
      <c r="AC19" s="4">
        <f t="shared" si="2"/>
        <v>32.420283765315446</v>
      </c>
    </row>
    <row r="20" spans="1:29" ht="15.6" x14ac:dyDescent="0.3">
      <c r="A20" s="1" t="s">
        <v>39</v>
      </c>
      <c r="B20" s="5" t="s">
        <v>40</v>
      </c>
      <c r="C20" s="6">
        <f t="shared" si="0"/>
        <v>343.97230023053334</v>
      </c>
      <c r="D20" s="6">
        <f t="shared" si="1"/>
        <v>41.810735522097659</v>
      </c>
      <c r="E20" s="4">
        <v>317.61925166163002</v>
      </c>
      <c r="F20" s="4">
        <v>421.980829126115</v>
      </c>
      <c r="G20" s="4">
        <v>325.03753341226798</v>
      </c>
      <c r="H20" s="4">
        <v>320.23604160548598</v>
      </c>
      <c r="I20" s="4">
        <v>314.231650193181</v>
      </c>
      <c r="J20" s="4">
        <v>333.82486875353197</v>
      </c>
      <c r="K20">
        <v>336.23927608560598</v>
      </c>
      <c r="L20">
        <v>322.866231384831</v>
      </c>
      <c r="M20">
        <v>325.08840074493401</v>
      </c>
      <c r="N20">
        <v>422.598919337751</v>
      </c>
      <c r="P20" s="10">
        <v>1629</v>
      </c>
      <c r="Q20" s="10">
        <v>90000</v>
      </c>
      <c r="R20" s="4">
        <f t="shared" si="5"/>
        <v>19.00399448787477</v>
      </c>
      <c r="S20" s="4">
        <f t="shared" si="5"/>
        <v>2.3099853879611967</v>
      </c>
      <c r="T20" s="4">
        <f t="shared" si="5"/>
        <v>17.548024953681214</v>
      </c>
      <c r="U20" s="4">
        <f t="shared" si="6"/>
        <v>23.313857962768786</v>
      </c>
      <c r="V20" s="4">
        <f t="shared" si="7"/>
        <v>17.957874774158451</v>
      </c>
      <c r="W20" s="4">
        <f t="shared" si="8"/>
        <v>17.692598983728505</v>
      </c>
      <c r="X20" s="4">
        <f t="shared" si="5"/>
        <v>17.360864651556959</v>
      </c>
      <c r="Y20" s="4">
        <f t="shared" si="5"/>
        <v>18.443362914559778</v>
      </c>
      <c r="Z20" s="4">
        <f t="shared" si="5"/>
        <v>18.576755584840111</v>
      </c>
      <c r="AA20" s="4">
        <f t="shared" si="5"/>
        <v>17.837913336178506</v>
      </c>
      <c r="AB20" s="4">
        <f t="shared" si="5"/>
        <v>17.960685124029503</v>
      </c>
      <c r="AC20" s="4">
        <f t="shared" si="5"/>
        <v>23.348006593245909</v>
      </c>
    </row>
    <row r="21" spans="1:29" ht="15.6" x14ac:dyDescent="0.3">
      <c r="A21" s="1" t="s">
        <v>41</v>
      </c>
      <c r="B21" s="5" t="s">
        <v>42</v>
      </c>
      <c r="C21" s="6">
        <f t="shared" si="0"/>
        <v>29.171933573744429</v>
      </c>
      <c r="D21" s="6">
        <f t="shared" si="1"/>
        <v>0.801587747831636</v>
      </c>
      <c r="E21" s="4">
        <v>28.518034308115901</v>
      </c>
      <c r="F21" s="4">
        <v>29.615155459147299</v>
      </c>
      <c r="G21" s="4">
        <v>28.795442676949701</v>
      </c>
      <c r="H21" s="4">
        <v>28.269828580585401</v>
      </c>
      <c r="I21" s="4">
        <v>29.067782102512801</v>
      </c>
      <c r="J21" s="4">
        <v>30.987146320560001</v>
      </c>
      <c r="K21">
        <v>29.465839082232598</v>
      </c>
      <c r="L21">
        <v>29.6609600652165</v>
      </c>
      <c r="M21">
        <v>28.486251168052899</v>
      </c>
      <c r="N21">
        <v>28.852895974071199</v>
      </c>
      <c r="P21" s="10">
        <v>54</v>
      </c>
      <c r="Q21" s="10">
        <v>90000</v>
      </c>
      <c r="R21" s="4">
        <f t="shared" si="5"/>
        <v>48.619889289574047</v>
      </c>
      <c r="S21" s="4">
        <f t="shared" si="5"/>
        <v>1.3359795797193934</v>
      </c>
      <c r="T21" s="4">
        <f t="shared" si="5"/>
        <v>47.530057180193168</v>
      </c>
      <c r="U21" s="4">
        <f t="shared" si="6"/>
        <v>49.358592431912172</v>
      </c>
      <c r="V21" s="4">
        <f t="shared" si="7"/>
        <v>47.992404461582829</v>
      </c>
      <c r="W21" s="4">
        <f t="shared" si="8"/>
        <v>47.116380967642336</v>
      </c>
      <c r="X21" s="4">
        <f t="shared" si="5"/>
        <v>48.446303504188009</v>
      </c>
      <c r="Y21" s="4">
        <f t="shared" si="5"/>
        <v>51.645243867600001</v>
      </c>
      <c r="Z21" s="4">
        <f t="shared" si="5"/>
        <v>49.109731803720997</v>
      </c>
      <c r="AA21" s="4">
        <f t="shared" si="5"/>
        <v>49.434933442027507</v>
      </c>
      <c r="AB21" s="4">
        <f t="shared" si="5"/>
        <v>47.477085280088161</v>
      </c>
      <c r="AC21" s="4">
        <f t="shared" si="5"/>
        <v>48.088159956785333</v>
      </c>
    </row>
    <row r="22" spans="1:29" ht="15.6" x14ac:dyDescent="0.3">
      <c r="A22" s="1" t="s">
        <v>43</v>
      </c>
      <c r="B22" s="5" t="s">
        <v>44</v>
      </c>
      <c r="C22" s="6">
        <f t="shared" si="0"/>
        <v>8.9297386479964516</v>
      </c>
      <c r="D22" s="6">
        <f t="shared" si="1"/>
        <v>7.8576347515745007E-2</v>
      </c>
      <c r="E22" s="4">
        <v>8.9700769598472991</v>
      </c>
      <c r="F22" s="4">
        <v>9.1024634473737507</v>
      </c>
      <c r="G22" s="4">
        <v>8.9135121981453302</v>
      </c>
      <c r="H22" s="4">
        <v>8.9582105491640593</v>
      </c>
      <c r="I22" s="4">
        <v>8.9651757431174399</v>
      </c>
      <c r="J22" s="4">
        <v>8.8191866160954397</v>
      </c>
      <c r="K22">
        <v>8.8811243472962804</v>
      </c>
      <c r="L22">
        <v>8.8458724081419096</v>
      </c>
      <c r="M22">
        <v>8.9218532811411695</v>
      </c>
      <c r="N22">
        <v>8.91991092964183</v>
      </c>
      <c r="P22" s="10">
        <v>18</v>
      </c>
      <c r="Q22" s="10">
        <v>270000</v>
      </c>
      <c r="R22" s="4">
        <f t="shared" si="5"/>
        <v>133.94607971994677</v>
      </c>
      <c r="S22" s="4">
        <f t="shared" si="5"/>
        <v>1.1786452127361751</v>
      </c>
      <c r="T22" s="4">
        <f t="shared" si="5"/>
        <v>134.5511543977095</v>
      </c>
      <c r="U22" s="4">
        <f t="shared" si="6"/>
        <v>136.53695171060625</v>
      </c>
      <c r="V22" s="4">
        <f t="shared" si="7"/>
        <v>133.70268297217996</v>
      </c>
      <c r="W22" s="4">
        <f t="shared" si="8"/>
        <v>134.37315823746087</v>
      </c>
      <c r="X22" s="4">
        <f t="shared" si="5"/>
        <v>134.4776361467616</v>
      </c>
      <c r="Y22" s="4">
        <f t="shared" si="5"/>
        <v>132.2877992414316</v>
      </c>
      <c r="Z22" s="4">
        <f t="shared" si="5"/>
        <v>133.21686520944422</v>
      </c>
      <c r="AA22" s="4">
        <f t="shared" si="5"/>
        <v>132.68808612212865</v>
      </c>
      <c r="AB22" s="4">
        <f t="shared" si="5"/>
        <v>133.82779921711753</v>
      </c>
      <c r="AC22" s="4">
        <f t="shared" si="5"/>
        <v>133.79866394462744</v>
      </c>
    </row>
    <row r="23" spans="1:29" ht="15.6" x14ac:dyDescent="0.3">
      <c r="A23" s="1" t="s">
        <v>45</v>
      </c>
      <c r="B23" s="5" t="s">
        <v>46</v>
      </c>
      <c r="C23" s="6">
        <f t="shared" si="0"/>
        <v>8.5044187050291633</v>
      </c>
      <c r="D23" s="6">
        <f t="shared" si="1"/>
        <v>1.3484818805841237</v>
      </c>
      <c r="E23" s="4">
        <v>7.9990050189225403</v>
      </c>
      <c r="F23" s="4">
        <v>7.4036850875434101</v>
      </c>
      <c r="G23" s="4">
        <v>6.6807755831866604</v>
      </c>
      <c r="H23" s="4">
        <v>8.6171674385329506</v>
      </c>
      <c r="I23" s="4">
        <v>7.3060185350200602</v>
      </c>
      <c r="J23" s="4">
        <v>9.1272917225459604</v>
      </c>
      <c r="K23">
        <v>9.3433247306686802</v>
      </c>
      <c r="L23">
        <v>9.09448981524943</v>
      </c>
      <c r="M23">
        <v>11.4169083721759</v>
      </c>
      <c r="N23">
        <v>8.0555207464460494</v>
      </c>
      <c r="P23" s="10">
        <v>65</v>
      </c>
      <c r="Q23" s="10">
        <v>70000</v>
      </c>
      <c r="R23" s="4">
        <f t="shared" si="5"/>
        <v>9.1586047592621771</v>
      </c>
      <c r="S23" s="4">
        <f t="shared" si="5"/>
        <v>1.4522112560136717</v>
      </c>
      <c r="T23" s="4">
        <f t="shared" si="5"/>
        <v>8.6143130973011974</v>
      </c>
      <c r="U23" s="4">
        <f t="shared" si="6"/>
        <v>7.9731993250467488</v>
      </c>
      <c r="V23" s="4">
        <f t="shared" si="7"/>
        <v>7.1946813972779431</v>
      </c>
      <c r="W23" s="4">
        <f t="shared" si="8"/>
        <v>9.280026472266254</v>
      </c>
      <c r="X23" s="4">
        <f t="shared" si="5"/>
        <v>7.8680199607908348</v>
      </c>
      <c r="Y23" s="4">
        <f t="shared" si="5"/>
        <v>9.8293910858187257</v>
      </c>
      <c r="Z23" s="4">
        <f t="shared" si="5"/>
        <v>10.062042017643195</v>
      </c>
      <c r="AA23" s="4">
        <f t="shared" si="5"/>
        <v>9.794065954884001</v>
      </c>
      <c r="AB23" s="4">
        <f t="shared" si="5"/>
        <v>12.295132093112509</v>
      </c>
      <c r="AC23" s="4">
        <f t="shared" si="5"/>
        <v>8.6751761884803624</v>
      </c>
    </row>
    <row r="24" spans="1:29" ht="15.6" x14ac:dyDescent="0.3">
      <c r="A24" s="1" t="s">
        <v>47</v>
      </c>
      <c r="B24" s="5" t="s">
        <v>48</v>
      </c>
      <c r="C24" s="6">
        <f t="shared" si="0"/>
        <v>2.3337208254896931</v>
      </c>
      <c r="D24" s="6">
        <f t="shared" si="1"/>
        <v>0.14822479235511843</v>
      </c>
      <c r="E24" s="4">
        <v>2.2583517432557798</v>
      </c>
      <c r="F24" s="4">
        <v>2.5355779553077298</v>
      </c>
      <c r="G24" s="4">
        <v>2.5117188285177701</v>
      </c>
      <c r="H24" s="4">
        <v>2.2739333539861701</v>
      </c>
      <c r="I24" s="4">
        <v>2.2456604867139598</v>
      </c>
      <c r="J24" s="4">
        <v>2.1826303336820101</v>
      </c>
      <c r="K24">
        <v>2.17554994884182</v>
      </c>
      <c r="L24">
        <v>2.4694342889166299</v>
      </c>
      <c r="M24">
        <v>2.19745424850636</v>
      </c>
      <c r="N24">
        <v>2.4868970671686998</v>
      </c>
      <c r="P24" s="10">
        <v>22</v>
      </c>
      <c r="Q24" s="10">
        <v>160000</v>
      </c>
      <c r="R24" s="4">
        <f t="shared" si="5"/>
        <v>16.972515094470495</v>
      </c>
      <c r="S24" s="4">
        <f t="shared" si="5"/>
        <v>1.0779984898554069</v>
      </c>
      <c r="T24" s="4">
        <f t="shared" si="5"/>
        <v>16.424376314587491</v>
      </c>
      <c r="U24" s="4">
        <f t="shared" si="6"/>
        <v>18.440566947692581</v>
      </c>
      <c r="V24" s="4">
        <f t="shared" si="7"/>
        <v>18.267046025583781</v>
      </c>
      <c r="W24" s="4">
        <f t="shared" si="8"/>
        <v>16.537697119899416</v>
      </c>
      <c r="X24" s="4">
        <f t="shared" si="5"/>
        <v>16.332076267010617</v>
      </c>
      <c r="Y24" s="4">
        <f t="shared" si="5"/>
        <v>15.873675154050984</v>
      </c>
      <c r="Z24" s="4">
        <f t="shared" si="5"/>
        <v>15.822181446122327</v>
      </c>
      <c r="AA24" s="4">
        <f t="shared" si="5"/>
        <v>17.959522101211853</v>
      </c>
      <c r="AB24" s="4">
        <f t="shared" si="5"/>
        <v>15.981485443682617</v>
      </c>
      <c r="AC24" s="4">
        <f t="shared" si="5"/>
        <v>18.086524124863274</v>
      </c>
    </row>
    <row r="25" spans="1:29" ht="15.6" x14ac:dyDescent="0.3">
      <c r="A25" s="1" t="s">
        <v>49</v>
      </c>
      <c r="B25" s="5" t="s">
        <v>50</v>
      </c>
      <c r="C25" s="6">
        <f t="shared" si="0"/>
        <v>15.265454993321281</v>
      </c>
      <c r="D25" s="6">
        <f t="shared" si="1"/>
        <v>2.9457841648235421</v>
      </c>
      <c r="E25" s="4">
        <v>17.016923115493</v>
      </c>
      <c r="F25" s="4">
        <v>17.6837771815444</v>
      </c>
      <c r="G25" s="4">
        <v>11.8465642445146</v>
      </c>
      <c r="H25" s="4">
        <v>15.1462455352018</v>
      </c>
      <c r="I25" s="4">
        <v>18.6828061356468</v>
      </c>
      <c r="J25" s="4">
        <v>17.479770927355698</v>
      </c>
      <c r="K25">
        <v>18.4335068373443</v>
      </c>
      <c r="L25">
        <v>12.492712473932301</v>
      </c>
      <c r="M25">
        <v>11.2273219754418</v>
      </c>
      <c r="N25">
        <v>12.6449215067381</v>
      </c>
      <c r="P25" s="10">
        <v>400</v>
      </c>
      <c r="Q25" s="10">
        <v>53000</v>
      </c>
      <c r="R25" s="4">
        <f t="shared" si="5"/>
        <v>2.0226727866150696</v>
      </c>
      <c r="S25" s="4">
        <f t="shared" si="5"/>
        <v>0.39031640183911936</v>
      </c>
      <c r="T25" s="4">
        <f t="shared" si="5"/>
        <v>2.2547423128028221</v>
      </c>
      <c r="U25" s="4">
        <f t="shared" si="6"/>
        <v>2.3431004765546333</v>
      </c>
      <c r="V25" s="4">
        <f t="shared" si="7"/>
        <v>1.5696697623981846</v>
      </c>
      <c r="W25" s="4">
        <f t="shared" si="8"/>
        <v>2.0068775334142384</v>
      </c>
      <c r="X25" s="4">
        <f t="shared" si="5"/>
        <v>2.475471812973201</v>
      </c>
      <c r="Y25" s="4">
        <f t="shared" si="5"/>
        <v>2.3160696478746301</v>
      </c>
      <c r="Z25" s="4">
        <f t="shared" si="5"/>
        <v>2.4424396559481196</v>
      </c>
      <c r="AA25" s="4">
        <f t="shared" si="5"/>
        <v>1.6552844027960298</v>
      </c>
      <c r="AB25" s="4">
        <f t="shared" si="5"/>
        <v>1.4876201617460385</v>
      </c>
      <c r="AC25" s="4">
        <f t="shared" si="5"/>
        <v>1.6754520996427982</v>
      </c>
    </row>
    <row r="26" spans="1:29" ht="15.6" x14ac:dyDescent="0.3">
      <c r="A26" s="1" t="s">
        <v>51</v>
      </c>
      <c r="B26" s="5" t="s">
        <v>52</v>
      </c>
      <c r="C26" s="6">
        <f t="shared" si="0"/>
        <v>1.1510737360712828</v>
      </c>
      <c r="D26" s="6">
        <f t="shared" si="1"/>
        <v>0.28076578637143923</v>
      </c>
      <c r="E26" s="4">
        <v>1.0582342448250499</v>
      </c>
      <c r="F26" s="4">
        <v>1.05162805095089</v>
      </c>
      <c r="G26" s="4">
        <v>1.5186006668946801</v>
      </c>
      <c r="H26" s="4">
        <v>0.833624468112659</v>
      </c>
      <c r="I26" s="4">
        <v>1.4072247964286899</v>
      </c>
      <c r="J26" s="4">
        <v>1.42980868379213</v>
      </c>
      <c r="K26">
        <v>1.3886130078693</v>
      </c>
      <c r="L26">
        <v>0.76851904193194698</v>
      </c>
      <c r="M26">
        <v>1.2251791949888999</v>
      </c>
      <c r="N26">
        <v>0.82930520491858095</v>
      </c>
      <c r="P26" s="10">
        <v>640</v>
      </c>
      <c r="Q26" s="10">
        <v>480000</v>
      </c>
      <c r="R26" s="4">
        <f t="shared" si="5"/>
        <v>0.86330530205346212</v>
      </c>
      <c r="S26" s="4">
        <f t="shared" si="5"/>
        <v>0.21057433977857942</v>
      </c>
      <c r="T26" s="4">
        <f t="shared" si="5"/>
        <v>0.79367568361878749</v>
      </c>
      <c r="U26" s="4">
        <f t="shared" si="6"/>
        <v>0.78872103821316741</v>
      </c>
      <c r="V26" s="4">
        <f t="shared" si="7"/>
        <v>1.1389505001710098</v>
      </c>
      <c r="W26" s="4">
        <f t="shared" si="8"/>
        <v>0.62521835108449419</v>
      </c>
      <c r="X26" s="4">
        <f t="shared" si="5"/>
        <v>1.0554185973215173</v>
      </c>
      <c r="Y26" s="4">
        <f t="shared" si="5"/>
        <v>1.0723565128440975</v>
      </c>
      <c r="Z26" s="4">
        <f t="shared" si="5"/>
        <v>1.0414597559019749</v>
      </c>
      <c r="AA26" s="4">
        <f t="shared" si="5"/>
        <v>0.57638928144896018</v>
      </c>
      <c r="AB26" s="4">
        <f t="shared" si="5"/>
        <v>0.91888439624167495</v>
      </c>
      <c r="AC26" s="4">
        <f t="shared" si="5"/>
        <v>0.62197890368893571</v>
      </c>
    </row>
    <row r="27" spans="1:29" ht="15.6" x14ac:dyDescent="0.3">
      <c r="A27" s="1" t="s">
        <v>53</v>
      </c>
      <c r="B27" s="5" t="s">
        <v>54</v>
      </c>
      <c r="C27" s="6">
        <f t="shared" si="0"/>
        <v>13.135610374581209</v>
      </c>
      <c r="D27" s="6">
        <f t="shared" si="1"/>
        <v>1.8648764543827026</v>
      </c>
      <c r="E27" s="4">
        <v>10.0313325324594</v>
      </c>
      <c r="F27" s="4">
        <v>12.427291308357599</v>
      </c>
      <c r="G27" s="4">
        <v>16.1138224594436</v>
      </c>
      <c r="H27" s="4">
        <v>12.8904447529306</v>
      </c>
      <c r="I27" s="4">
        <v>14.976474468491199</v>
      </c>
      <c r="J27" s="4">
        <v>14.135260874681</v>
      </c>
      <c r="K27">
        <v>13.8979769030451</v>
      </c>
      <c r="L27">
        <v>13.4192517343029</v>
      </c>
      <c r="M27">
        <v>13.0054044898362</v>
      </c>
      <c r="N27">
        <v>10.458844222264499</v>
      </c>
      <c r="P27" s="10">
        <v>2500</v>
      </c>
      <c r="Q27" s="10">
        <v>120000</v>
      </c>
      <c r="R27" s="4">
        <f t="shared" si="5"/>
        <v>0.63050929797989796</v>
      </c>
      <c r="S27" s="4">
        <f t="shared" si="5"/>
        <v>8.9514069810369717E-2</v>
      </c>
      <c r="T27" s="4">
        <f t="shared" si="5"/>
        <v>0.48150396155805125</v>
      </c>
      <c r="U27" s="4">
        <f t="shared" si="6"/>
        <v>0.59650998280116474</v>
      </c>
      <c r="V27" s="4">
        <f t="shared" si="7"/>
        <v>0.77346347805329285</v>
      </c>
      <c r="W27" s="4">
        <f t="shared" si="8"/>
        <v>0.61874134814066872</v>
      </c>
      <c r="X27" s="4">
        <f t="shared" si="5"/>
        <v>0.71887077448757764</v>
      </c>
      <c r="Y27" s="4">
        <f t="shared" si="5"/>
        <v>0.67849252198468801</v>
      </c>
      <c r="Z27" s="4">
        <f t="shared" si="5"/>
        <v>0.66710289134616485</v>
      </c>
      <c r="AA27" s="4">
        <f t="shared" si="5"/>
        <v>0.64412408324653914</v>
      </c>
      <c r="AB27" s="4">
        <f t="shared" si="5"/>
        <v>0.62425941551213759</v>
      </c>
      <c r="AC27" s="4">
        <f t="shared" si="5"/>
        <v>0.50202452266869602</v>
      </c>
    </row>
    <row r="28" spans="1:29" ht="15.6" x14ac:dyDescent="0.3">
      <c r="A28" s="1" t="s">
        <v>55</v>
      </c>
      <c r="B28" s="5" t="s">
        <v>56</v>
      </c>
      <c r="C28" s="6">
        <f t="shared" si="0"/>
        <v>1.7974804861287432</v>
      </c>
      <c r="D28" s="6">
        <f>STDEV(E28:N28)</f>
        <v>0.4157809890474875</v>
      </c>
      <c r="E28" s="4">
        <v>1.9413755275325</v>
      </c>
      <c r="F28" s="4">
        <v>1.1116561868773001</v>
      </c>
      <c r="G28" s="4">
        <v>1.7000751872669499</v>
      </c>
      <c r="H28" s="4">
        <v>2.4197126082354101</v>
      </c>
      <c r="I28" s="4">
        <v>1.6595801913725099</v>
      </c>
      <c r="J28" s="4">
        <v>2.2635450225149398</v>
      </c>
      <c r="K28">
        <v>1.92020602343691</v>
      </c>
      <c r="L28">
        <v>1.3196723993597099</v>
      </c>
      <c r="M28">
        <v>2.1257419289562298</v>
      </c>
      <c r="N28">
        <v>1.51323978573497</v>
      </c>
      <c r="P28" s="10">
        <v>1550</v>
      </c>
      <c r="Q28" s="10">
        <v>390000</v>
      </c>
      <c r="R28" s="4">
        <f t="shared" si="5"/>
        <v>0.45226928360658697</v>
      </c>
      <c r="S28" s="4">
        <f t="shared" si="5"/>
        <v>0.10461586176033556</v>
      </c>
      <c r="T28" s="4">
        <f t="shared" si="5"/>
        <v>0.48847513273398385</v>
      </c>
      <c r="U28" s="4">
        <f t="shared" si="6"/>
        <v>0.2797070405691271</v>
      </c>
      <c r="V28" s="4">
        <f t="shared" si="7"/>
        <v>0.42776085357039384</v>
      </c>
      <c r="W28" s="4">
        <f t="shared" si="8"/>
        <v>0.60883091433019998</v>
      </c>
      <c r="X28" s="4">
        <f t="shared" si="5"/>
        <v>0.41757179008727674</v>
      </c>
      <c r="Y28" s="4">
        <f t="shared" si="5"/>
        <v>0.56953713469730749</v>
      </c>
      <c r="Z28" s="4">
        <f t="shared" si="5"/>
        <v>0.48314861234864187</v>
      </c>
      <c r="AA28" s="4">
        <f t="shared" si="5"/>
        <v>0.3320466037098625</v>
      </c>
      <c r="AB28" s="4">
        <f t="shared" si="5"/>
        <v>0.53486409825350301</v>
      </c>
      <c r="AC28" s="4">
        <f t="shared" si="5"/>
        <v>0.3807506557655731</v>
      </c>
    </row>
    <row r="29" spans="1:29" ht="15.6" x14ac:dyDescent="0.3">
      <c r="A29" s="1" t="s">
        <v>57</v>
      </c>
      <c r="B29" s="5" t="s">
        <v>58</v>
      </c>
      <c r="C29" s="6">
        <f t="shared" si="0"/>
        <v>0.49543720208493136</v>
      </c>
      <c r="D29" s="6">
        <f t="shared" si="1"/>
        <v>0.13417797039751672</v>
      </c>
      <c r="E29" s="4">
        <v>0.68248763300634296</v>
      </c>
      <c r="F29" s="4">
        <v>0.69131491161599901</v>
      </c>
      <c r="G29" s="4">
        <v>0.42946275418412699</v>
      </c>
      <c r="H29" s="4">
        <v>0.378606644530606</v>
      </c>
      <c r="I29" s="4">
        <v>0.60403730437356296</v>
      </c>
      <c r="J29" s="4">
        <v>0.40302216926327999</v>
      </c>
      <c r="K29">
        <v>0.42785015100282497</v>
      </c>
      <c r="L29">
        <v>0.54417281847014898</v>
      </c>
      <c r="M29">
        <v>0.287385160895196</v>
      </c>
      <c r="N29">
        <v>0.50603247350722602</v>
      </c>
      <c r="P29" s="10">
        <v>9240</v>
      </c>
      <c r="Q29" s="11">
        <v>66000</v>
      </c>
      <c r="R29" s="4">
        <f t="shared" si="5"/>
        <v>3.53883715774951E-3</v>
      </c>
      <c r="S29" s="4">
        <f t="shared" si="5"/>
        <v>9.5841407426797652E-4</v>
      </c>
      <c r="T29" s="4">
        <f t="shared" si="5"/>
        <v>4.8749116643310216E-3</v>
      </c>
      <c r="U29" s="4">
        <f t="shared" si="6"/>
        <v>4.9379636543999926E-3</v>
      </c>
      <c r="V29" s="4">
        <f t="shared" si="7"/>
        <v>3.0675911013151929E-3</v>
      </c>
      <c r="W29" s="4">
        <f t="shared" si="8"/>
        <v>2.7043331752186141E-3</v>
      </c>
      <c r="X29" s="4">
        <f t="shared" si="5"/>
        <v>4.3145521740968786E-3</v>
      </c>
      <c r="Y29" s="4">
        <f t="shared" si="5"/>
        <v>2.8787297804520003E-3</v>
      </c>
      <c r="Z29" s="4">
        <f t="shared" si="5"/>
        <v>3.0560725071630355E-3</v>
      </c>
      <c r="AA29" s="4">
        <f t="shared" si="5"/>
        <v>3.8869487033582071E-3</v>
      </c>
      <c r="AB29" s="4">
        <f t="shared" si="5"/>
        <v>2.0527511492514001E-3</v>
      </c>
      <c r="AC29" s="4">
        <f t="shared" si="5"/>
        <v>3.6145176679087572E-3</v>
      </c>
    </row>
    <row r="31" spans="1:29" ht="15.6" x14ac:dyDescent="0.35">
      <c r="A31" s="4" t="s">
        <v>181</v>
      </c>
      <c r="B31" s="4">
        <f>C3/(400-B1)</f>
        <v>0.20648053816469272</v>
      </c>
      <c r="D31" s="4" t="s">
        <v>182</v>
      </c>
      <c r="E31" s="4">
        <f>C3/B31</f>
        <v>180</v>
      </c>
      <c r="Q31" s="4" t="s">
        <v>183</v>
      </c>
      <c r="R31" s="4">
        <f>SUM(R4:R29)</f>
        <v>10458.657476665876</v>
      </c>
      <c r="T31" s="4">
        <f t="shared" ref="T31:AC31" si="9">SUM(T4:T29)</f>
        <v>10458.65747666589</v>
      </c>
      <c r="U31" s="4">
        <f t="shared" si="9"/>
        <v>10458.657476665858</v>
      </c>
      <c r="V31" s="4">
        <f t="shared" si="9"/>
        <v>10458.657476665885</v>
      </c>
      <c r="W31" s="4">
        <f t="shared" si="9"/>
        <v>10458.65747666586</v>
      </c>
      <c r="X31" s="4">
        <f t="shared" si="9"/>
        <v>10458.657476665883</v>
      </c>
      <c r="Y31" s="4">
        <f t="shared" si="9"/>
        <v>10458.65747666587</v>
      </c>
      <c r="Z31" s="4">
        <f t="shared" si="9"/>
        <v>10458.657476665878</v>
      </c>
      <c r="AA31" s="4">
        <f t="shared" si="9"/>
        <v>10458.657476665858</v>
      </c>
      <c r="AB31" s="4">
        <f t="shared" si="9"/>
        <v>10458.657476665872</v>
      </c>
      <c r="AC31" s="4">
        <f t="shared" si="9"/>
        <v>10458.657476665852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3B0B-DF00-4DE5-9D26-EA014954E2EE}">
  <dimension ref="A1:AC31"/>
  <sheetViews>
    <sheetView zoomScale="90" zoomScaleNormal="90" workbookViewId="0">
      <selection activeCell="A31" sqref="A31:E31"/>
    </sheetView>
  </sheetViews>
  <sheetFormatPr defaultColWidth="9.109375" defaultRowHeight="14.4" x14ac:dyDescent="0.3"/>
  <cols>
    <col min="1" max="18" width="9.109375" style="4"/>
    <col min="19" max="19" width="8.6640625" style="4" customWidth="1"/>
    <col min="20" max="16384" width="9.109375" style="4"/>
  </cols>
  <sheetData>
    <row r="1" spans="1:29" x14ac:dyDescent="0.3">
      <c r="A1" s="4" t="s">
        <v>176</v>
      </c>
      <c r="B1" s="4">
        <v>240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5"/>
      <c r="B3" s="5" t="s">
        <v>8</v>
      </c>
      <c r="C3" s="6">
        <f>AVERAGE(E3:N3)</f>
        <v>38.822610840772128</v>
      </c>
      <c r="D3" s="6">
        <f>STDEV(E3:N3)</f>
        <v>1.7200146773294661E-3</v>
      </c>
      <c r="E3" s="4">
        <v>38.822108635137397</v>
      </c>
      <c r="F3" s="4">
        <v>38.821222063500102</v>
      </c>
      <c r="G3" s="4">
        <v>38.821178071956297</v>
      </c>
      <c r="H3" s="4">
        <v>38.822539097552699</v>
      </c>
      <c r="I3" s="4">
        <v>38.826569643806103</v>
      </c>
      <c r="J3" s="4">
        <v>38.822652602603299</v>
      </c>
      <c r="K3">
        <v>38.823106041564799</v>
      </c>
      <c r="L3">
        <v>38.820592771250702</v>
      </c>
      <c r="M3">
        <v>38.8240632935901</v>
      </c>
      <c r="N3">
        <v>38.822076186759801</v>
      </c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200.51625850479479</v>
      </c>
      <c r="D4" s="6">
        <f t="shared" ref="D4:D29" si="1">STDEV(E4:N4)</f>
        <v>0.11191144681916515</v>
      </c>
      <c r="E4" s="4">
        <v>200.698645690175</v>
      </c>
      <c r="F4" s="4">
        <v>200.36423860225401</v>
      </c>
      <c r="G4" s="4">
        <v>200.67534684126801</v>
      </c>
      <c r="H4" s="4">
        <v>200.525950863351</v>
      </c>
      <c r="I4" s="4">
        <v>200.55678038098199</v>
      </c>
      <c r="J4" s="4">
        <v>200.46443836878001</v>
      </c>
      <c r="K4">
        <v>200.51516725764299</v>
      </c>
      <c r="L4">
        <v>200.39882231173399</v>
      </c>
      <c r="M4">
        <v>200.409428181744</v>
      </c>
      <c r="N4">
        <v>200.553766550017</v>
      </c>
      <c r="P4" s="8">
        <v>16</v>
      </c>
      <c r="Q4" s="8">
        <v>588000</v>
      </c>
      <c r="R4" s="4">
        <f>C4/$P4*$Q4/1000</f>
        <v>7368.972500051209</v>
      </c>
      <c r="S4" s="4">
        <f t="shared" ref="S4:AC19" si="2">D4/$P4*$Q4/1000</f>
        <v>4.1127456706043191</v>
      </c>
      <c r="T4" s="4">
        <f t="shared" si="2"/>
        <v>7375.675229113931</v>
      </c>
      <c r="U4" s="4">
        <f t="shared" si="2"/>
        <v>7363.3857686328347</v>
      </c>
      <c r="V4" s="4">
        <f t="shared" ref="V4" si="3">G4/$P4*$Q4/1000</f>
        <v>7374.8189964165995</v>
      </c>
      <c r="W4" s="4">
        <f t="shared" ref="W4" si="4">H4/$P4*$Q4/1000</f>
        <v>7369.3286942281493</v>
      </c>
      <c r="X4" s="4">
        <f t="shared" si="2"/>
        <v>7370.4616790010887</v>
      </c>
      <c r="Y4" s="4">
        <f t="shared" si="2"/>
        <v>7367.0681100526654</v>
      </c>
      <c r="Z4" s="4">
        <f t="shared" si="2"/>
        <v>7368.93239671838</v>
      </c>
      <c r="AA4" s="4">
        <f t="shared" si="2"/>
        <v>7364.6567199562242</v>
      </c>
      <c r="AB4" s="4">
        <f t="shared" si="2"/>
        <v>7365.0464856790923</v>
      </c>
      <c r="AC4" s="4">
        <f t="shared" si="2"/>
        <v>7370.3509207131247</v>
      </c>
    </row>
    <row r="5" spans="1:29" ht="15.6" x14ac:dyDescent="0.3">
      <c r="A5" s="5" t="s">
        <v>11</v>
      </c>
      <c r="B5" s="5" t="s">
        <v>12</v>
      </c>
      <c r="C5" s="6">
        <f t="shared" si="0"/>
        <v>1521.6954547972371</v>
      </c>
      <c r="D5" s="6">
        <f t="shared" si="1"/>
        <v>49.713228732643287</v>
      </c>
      <c r="E5" s="4">
        <v>1521.4101920151099</v>
      </c>
      <c r="F5" s="4">
        <v>1525.2070706811801</v>
      </c>
      <c r="G5" s="4">
        <v>1623.6078698409401</v>
      </c>
      <c r="H5" s="4">
        <v>1452.6468180115401</v>
      </c>
      <c r="I5" s="4">
        <v>1532.2898937607199</v>
      </c>
      <c r="J5" s="4">
        <v>1533.4234419418899</v>
      </c>
      <c r="K5">
        <v>1523.2194847337901</v>
      </c>
      <c r="L5">
        <v>1453.1253202140299</v>
      </c>
      <c r="M5">
        <v>1493.7234092352401</v>
      </c>
      <c r="N5">
        <v>1558.3010475379299</v>
      </c>
      <c r="P5" s="9">
        <v>540</v>
      </c>
      <c r="Q5" s="9">
        <v>45000</v>
      </c>
      <c r="R5" s="4">
        <f t="shared" ref="R5:AC29" si="5">C5/$P5*$Q5/1000</f>
        <v>126.80795456643641</v>
      </c>
      <c r="S5" s="4">
        <f t="shared" si="2"/>
        <v>4.142769061053607</v>
      </c>
      <c r="T5" s="4">
        <f t="shared" si="2"/>
        <v>126.78418266792583</v>
      </c>
      <c r="U5" s="4">
        <f t="shared" ref="U5:U29" si="6">F5/$P5*$Q5/1000</f>
        <v>127.10058922343167</v>
      </c>
      <c r="V5" s="4">
        <f t="shared" ref="V5:V29" si="7">G5/$P5*$Q5/1000</f>
        <v>135.30065582007836</v>
      </c>
      <c r="W5" s="4">
        <f t="shared" ref="W5:W29" si="8">H5/$P5*$Q5/1000</f>
        <v>121.05390150096169</v>
      </c>
      <c r="X5" s="4">
        <f t="shared" si="2"/>
        <v>127.69082448005999</v>
      </c>
      <c r="Y5" s="4">
        <f t="shared" si="2"/>
        <v>127.78528682849084</v>
      </c>
      <c r="Z5" s="4">
        <f t="shared" si="2"/>
        <v>126.93495706114916</v>
      </c>
      <c r="AA5" s="4">
        <f t="shared" si="2"/>
        <v>121.09377668450249</v>
      </c>
      <c r="AB5" s="4">
        <f t="shared" si="2"/>
        <v>124.47695076960335</v>
      </c>
      <c r="AC5" s="4">
        <f t="shared" si="2"/>
        <v>129.85842062816084</v>
      </c>
    </row>
    <row r="6" spans="1:29" ht="15.6" x14ac:dyDescent="0.3">
      <c r="A6" s="5" t="s">
        <v>13</v>
      </c>
      <c r="B6" s="5" t="s">
        <v>14</v>
      </c>
      <c r="C6" s="6">
        <f t="shared" si="0"/>
        <v>126.9685098762715</v>
      </c>
      <c r="D6" s="6">
        <f t="shared" si="1"/>
        <v>0.83544933654693199</v>
      </c>
      <c r="E6" s="4">
        <v>125.249486606529</v>
      </c>
      <c r="F6" s="4">
        <v>126.22929234159101</v>
      </c>
      <c r="G6" s="4">
        <v>126.70927834361299</v>
      </c>
      <c r="H6" s="4">
        <v>127.580490168114</v>
      </c>
      <c r="I6" s="4">
        <v>127.23745907323701</v>
      </c>
      <c r="J6" s="4">
        <v>126.949823561442</v>
      </c>
      <c r="K6">
        <v>126.824608858117</v>
      </c>
      <c r="L6">
        <v>127.61347263572399</v>
      </c>
      <c r="M6">
        <v>128.320991210301</v>
      </c>
      <c r="N6">
        <v>126.97019596404699</v>
      </c>
      <c r="P6" s="9">
        <v>50</v>
      </c>
      <c r="Q6" s="9">
        <v>180000</v>
      </c>
      <c r="R6" s="4">
        <f t="shared" si="5"/>
        <v>457.08663555457741</v>
      </c>
      <c r="S6" s="4">
        <f t="shared" si="2"/>
        <v>3.0076176115689548</v>
      </c>
      <c r="T6" s="4">
        <f t="shared" si="2"/>
        <v>450.89815178350449</v>
      </c>
      <c r="U6" s="4">
        <f t="shared" si="6"/>
        <v>454.42545242972767</v>
      </c>
      <c r="V6" s="4">
        <f t="shared" si="7"/>
        <v>456.15340203700674</v>
      </c>
      <c r="W6" s="4">
        <f t="shared" si="8"/>
        <v>459.28976460521039</v>
      </c>
      <c r="X6" s="4">
        <f t="shared" si="2"/>
        <v>458.05485266365321</v>
      </c>
      <c r="Y6" s="4">
        <f t="shared" si="2"/>
        <v>457.01936482119117</v>
      </c>
      <c r="Z6" s="4">
        <f t="shared" si="2"/>
        <v>456.56859188922118</v>
      </c>
      <c r="AA6" s="4">
        <f t="shared" si="2"/>
        <v>459.40850148860636</v>
      </c>
      <c r="AB6" s="4">
        <f t="shared" si="2"/>
        <v>461.95556835708362</v>
      </c>
      <c r="AC6" s="4">
        <f t="shared" si="2"/>
        <v>457.09270547056917</v>
      </c>
    </row>
    <row r="7" spans="1:29" ht="15.6" x14ac:dyDescent="0.3">
      <c r="A7" s="1" t="s">
        <v>15</v>
      </c>
      <c r="B7" s="5" t="s">
        <v>16</v>
      </c>
      <c r="C7" s="6">
        <f t="shared" si="0"/>
        <v>601.18522830062545</v>
      </c>
      <c r="D7" s="6">
        <f t="shared" si="1"/>
        <v>13.039333297650234</v>
      </c>
      <c r="E7" s="4">
        <v>594.44598754274898</v>
      </c>
      <c r="F7" s="4">
        <v>596.63936696702797</v>
      </c>
      <c r="G7" s="4">
        <v>579.96650154413601</v>
      </c>
      <c r="H7" s="4">
        <v>621.14781702721996</v>
      </c>
      <c r="I7" s="4">
        <v>612.15975292803296</v>
      </c>
      <c r="J7" s="4">
        <v>600.36524652277399</v>
      </c>
      <c r="K7">
        <v>619.097191073408</v>
      </c>
      <c r="L7">
        <v>589.03066937798496</v>
      </c>
      <c r="M7">
        <v>596.33512579354601</v>
      </c>
      <c r="N7">
        <v>602.66462422937605</v>
      </c>
      <c r="P7" s="10">
        <v>65</v>
      </c>
      <c r="Q7" s="10">
        <v>70000</v>
      </c>
      <c r="R7" s="4">
        <f t="shared" si="5"/>
        <v>647.43024586221202</v>
      </c>
      <c r="S7" s="4">
        <f t="shared" si="2"/>
        <v>14.042358935931023</v>
      </c>
      <c r="T7" s="4">
        <f t="shared" si="2"/>
        <v>640.17260196911423</v>
      </c>
      <c r="U7" s="4">
        <f t="shared" si="6"/>
        <v>642.53470288756864</v>
      </c>
      <c r="V7" s="4">
        <f t="shared" si="7"/>
        <v>624.57930935522347</v>
      </c>
      <c r="W7" s="4">
        <f t="shared" si="8"/>
        <v>668.92841833700618</v>
      </c>
      <c r="X7" s="4">
        <f t="shared" si="2"/>
        <v>659.24896469172779</v>
      </c>
      <c r="Y7" s="4">
        <f t="shared" si="2"/>
        <v>646.54718856298734</v>
      </c>
      <c r="Z7" s="4">
        <f t="shared" si="2"/>
        <v>666.72005192520862</v>
      </c>
      <c r="AA7" s="4">
        <f t="shared" si="2"/>
        <v>634.34072086859931</v>
      </c>
      <c r="AB7" s="4">
        <f t="shared" si="2"/>
        <v>642.20705854689561</v>
      </c>
      <c r="AC7" s="4">
        <f t="shared" si="2"/>
        <v>649.02344147778967</v>
      </c>
    </row>
    <row r="8" spans="1:29" ht="15.6" x14ac:dyDescent="0.3">
      <c r="A8" s="1" t="s">
        <v>17</v>
      </c>
      <c r="B8" s="5" t="s">
        <v>18</v>
      </c>
      <c r="C8" s="6">
        <f t="shared" si="0"/>
        <v>71.305984795583299</v>
      </c>
      <c r="D8" s="6">
        <f t="shared" si="1"/>
        <v>1.5735331010089944</v>
      </c>
      <c r="E8" s="4">
        <v>70.292172627120607</v>
      </c>
      <c r="F8" s="4">
        <v>70.496358377321798</v>
      </c>
      <c r="G8" s="4">
        <v>70.851312134153503</v>
      </c>
      <c r="H8" s="4">
        <v>71.246556848634</v>
      </c>
      <c r="I8" s="4">
        <v>71.870228799299795</v>
      </c>
      <c r="J8" s="4">
        <v>71.715276015863694</v>
      </c>
      <c r="K8">
        <v>69.533223676519697</v>
      </c>
      <c r="L8">
        <v>72.729700728908696</v>
      </c>
      <c r="M8">
        <v>74.738133615821397</v>
      </c>
      <c r="N8">
        <v>69.586885132189707</v>
      </c>
      <c r="P8" s="10">
        <v>22</v>
      </c>
      <c r="Q8" s="10">
        <v>160000</v>
      </c>
      <c r="R8" s="4">
        <f t="shared" si="5"/>
        <v>518.5889803315149</v>
      </c>
      <c r="S8" s="4">
        <f t="shared" si="2"/>
        <v>11.443877098247233</v>
      </c>
      <c r="T8" s="4">
        <f t="shared" si="2"/>
        <v>511.21580092451353</v>
      </c>
      <c r="U8" s="4">
        <f t="shared" si="6"/>
        <v>512.700788198704</v>
      </c>
      <c r="V8" s="4">
        <f t="shared" si="7"/>
        <v>515.28227006657085</v>
      </c>
      <c r="W8" s="4">
        <f t="shared" si="8"/>
        <v>518.15677708097451</v>
      </c>
      <c r="X8" s="4">
        <f t="shared" si="2"/>
        <v>522.69257308581666</v>
      </c>
      <c r="Y8" s="4">
        <f t="shared" si="2"/>
        <v>521.56564375173593</v>
      </c>
      <c r="Z8" s="4">
        <f t="shared" si="2"/>
        <v>505.69617219287051</v>
      </c>
      <c r="AA8" s="4">
        <f t="shared" si="2"/>
        <v>528.9432780284269</v>
      </c>
      <c r="AB8" s="4">
        <f t="shared" si="2"/>
        <v>543.5500626605193</v>
      </c>
      <c r="AC8" s="4">
        <f t="shared" si="2"/>
        <v>506.08643732501605</v>
      </c>
    </row>
    <row r="9" spans="1:29" ht="15.6" x14ac:dyDescent="0.3">
      <c r="A9" s="1" t="s">
        <v>19</v>
      </c>
      <c r="B9" s="5" t="s">
        <v>20</v>
      </c>
      <c r="C9" s="6">
        <f t="shared" si="0"/>
        <v>239.36992894675717</v>
      </c>
      <c r="D9" s="6">
        <f t="shared" si="1"/>
        <v>5.4478925101530304</v>
      </c>
      <c r="E9" s="4">
        <v>243.67560585676</v>
      </c>
      <c r="F9" s="4">
        <v>238.25852564538701</v>
      </c>
      <c r="G9" s="4">
        <v>239.20149068404399</v>
      </c>
      <c r="H9" s="4">
        <v>232.72308969028001</v>
      </c>
      <c r="I9" s="4">
        <v>239.69922391404901</v>
      </c>
      <c r="J9" s="4">
        <v>247.33972436665201</v>
      </c>
      <c r="K9">
        <v>235.47780459147501</v>
      </c>
      <c r="L9">
        <v>242.13562616844499</v>
      </c>
      <c r="M9">
        <v>230.16436336660101</v>
      </c>
      <c r="N9">
        <v>245.02383518387899</v>
      </c>
      <c r="P9" s="10">
        <v>69</v>
      </c>
      <c r="Q9" s="10">
        <v>160000</v>
      </c>
      <c r="R9" s="4">
        <f t="shared" si="5"/>
        <v>555.06070480407459</v>
      </c>
      <c r="S9" s="4">
        <f t="shared" si="2"/>
        <v>12.63279422644181</v>
      </c>
      <c r="T9" s="4">
        <f t="shared" si="2"/>
        <v>565.04488314611024</v>
      </c>
      <c r="U9" s="4">
        <f t="shared" si="6"/>
        <v>552.48353772843359</v>
      </c>
      <c r="V9" s="4">
        <f t="shared" si="7"/>
        <v>554.67012332531942</v>
      </c>
      <c r="W9" s="4">
        <f t="shared" si="8"/>
        <v>539.64774420934498</v>
      </c>
      <c r="X9" s="4">
        <f t="shared" si="2"/>
        <v>555.82428733692529</v>
      </c>
      <c r="Y9" s="4">
        <f t="shared" si="2"/>
        <v>573.54138983571488</v>
      </c>
      <c r="Z9" s="4">
        <f t="shared" si="2"/>
        <v>546.03548890776813</v>
      </c>
      <c r="AA9" s="4">
        <f t="shared" si="2"/>
        <v>561.4739157529159</v>
      </c>
      <c r="AB9" s="4">
        <f t="shared" si="2"/>
        <v>533.71446577762561</v>
      </c>
      <c r="AC9" s="4">
        <f t="shared" si="2"/>
        <v>568.17121202058888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>
        <v>0</v>
      </c>
      <c r="L10">
        <v>0</v>
      </c>
      <c r="M10">
        <v>0</v>
      </c>
      <c r="N10">
        <v>0</v>
      </c>
      <c r="P10" s="10">
        <v>65</v>
      </c>
      <c r="Q10" s="10">
        <v>70000</v>
      </c>
      <c r="R10" s="4">
        <f t="shared" si="5"/>
        <v>0</v>
      </c>
      <c r="S10" s="4">
        <f t="shared" si="2"/>
        <v>0</v>
      </c>
      <c r="T10" s="4">
        <f t="shared" si="2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113.1680426237029</v>
      </c>
      <c r="D11" s="6">
        <f t="shared" si="1"/>
        <v>7.8354028159885027</v>
      </c>
      <c r="E11" s="4">
        <v>105.92790663862399</v>
      </c>
      <c r="F11" s="4">
        <v>111.374168703454</v>
      </c>
      <c r="G11" s="4">
        <v>125.34271121309899</v>
      </c>
      <c r="H11" s="4">
        <v>120.64029839576099</v>
      </c>
      <c r="I11" s="4">
        <v>115.468219208459</v>
      </c>
      <c r="J11" s="4">
        <v>110.15796673116</v>
      </c>
      <c r="K11">
        <v>115.13998430667699</v>
      </c>
      <c r="L11">
        <v>101.791059220439</v>
      </c>
      <c r="M11">
        <v>121.435142392438</v>
      </c>
      <c r="N11">
        <v>104.40296942691801</v>
      </c>
      <c r="P11" s="10">
        <v>81</v>
      </c>
      <c r="Q11" s="10">
        <v>66000</v>
      </c>
      <c r="R11" s="4">
        <f t="shared" si="5"/>
        <v>92.21099769338754</v>
      </c>
      <c r="S11" s="4">
        <f t="shared" si="2"/>
        <v>6.3844022945091501</v>
      </c>
      <c r="T11" s="4">
        <f t="shared" si="2"/>
        <v>86.31162763147141</v>
      </c>
      <c r="U11" s="4">
        <f t="shared" si="6"/>
        <v>90.749322647258808</v>
      </c>
      <c r="V11" s="4">
        <f t="shared" si="7"/>
        <v>102.13109802548807</v>
      </c>
      <c r="W11" s="4">
        <f t="shared" si="8"/>
        <v>98.299502396546004</v>
      </c>
      <c r="X11" s="4">
        <f t="shared" si="2"/>
        <v>94.085215651336952</v>
      </c>
      <c r="Y11" s="4">
        <f t="shared" si="2"/>
        <v>89.758343262426664</v>
      </c>
      <c r="Z11" s="4">
        <f t="shared" si="2"/>
        <v>93.817764990625705</v>
      </c>
      <c r="AA11" s="4">
        <f t="shared" si="2"/>
        <v>82.940863068505863</v>
      </c>
      <c r="AB11" s="4">
        <f t="shared" si="2"/>
        <v>98.94715306050503</v>
      </c>
      <c r="AC11" s="4">
        <f t="shared" si="2"/>
        <v>85.069086199710966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>
        <v>0</v>
      </c>
      <c r="L12">
        <v>0</v>
      </c>
      <c r="M12">
        <v>0</v>
      </c>
      <c r="N12">
        <v>0</v>
      </c>
      <c r="P12" s="10">
        <v>69</v>
      </c>
      <c r="Q12" s="10">
        <v>160000</v>
      </c>
      <c r="R12" s="4">
        <f t="shared" si="5"/>
        <v>0</v>
      </c>
      <c r="S12" s="4">
        <f t="shared" si="2"/>
        <v>0</v>
      </c>
      <c r="T12" s="4">
        <f t="shared" si="2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2257.5318992746425</v>
      </c>
      <c r="D13" s="6">
        <f t="shared" si="1"/>
        <v>59.973369445066368</v>
      </c>
      <c r="E13" s="4">
        <v>2334.3395622981402</v>
      </c>
      <c r="F13" s="4">
        <v>2352.0723696791501</v>
      </c>
      <c r="G13" s="4">
        <v>2226.4007612876899</v>
      </c>
      <c r="H13" s="4">
        <v>2212.1422619305599</v>
      </c>
      <c r="I13" s="4">
        <v>2195.31200624139</v>
      </c>
      <c r="J13" s="4">
        <v>2174.7382409544898</v>
      </c>
      <c r="K13">
        <v>2265.7216585471801</v>
      </c>
      <c r="L13">
        <v>2312.2925817605101</v>
      </c>
      <c r="M13">
        <v>2268.9147453170399</v>
      </c>
      <c r="N13">
        <v>2233.3848047302799</v>
      </c>
      <c r="P13" s="10">
        <v>615</v>
      </c>
      <c r="Q13" s="10">
        <v>96000</v>
      </c>
      <c r="R13" s="4">
        <f t="shared" si="5"/>
        <v>352.39522330140761</v>
      </c>
      <c r="S13" s="4">
        <f t="shared" si="2"/>
        <v>9.3616966938640171</v>
      </c>
      <c r="T13" s="4">
        <f t="shared" si="2"/>
        <v>364.38471216361211</v>
      </c>
      <c r="U13" s="4">
        <f t="shared" si="6"/>
        <v>367.15276014503809</v>
      </c>
      <c r="V13" s="4">
        <f t="shared" si="7"/>
        <v>347.53572859124915</v>
      </c>
      <c r="W13" s="4">
        <f t="shared" si="8"/>
        <v>345.31001161842886</v>
      </c>
      <c r="X13" s="4">
        <f t="shared" si="2"/>
        <v>342.68284975475359</v>
      </c>
      <c r="Y13" s="4">
        <f t="shared" si="2"/>
        <v>339.47133517338375</v>
      </c>
      <c r="Z13" s="4">
        <f t="shared" si="2"/>
        <v>353.6736247488281</v>
      </c>
      <c r="AA13" s="4">
        <f t="shared" si="2"/>
        <v>360.94323227481129</v>
      </c>
      <c r="AB13" s="4">
        <f t="shared" si="2"/>
        <v>354.17205780558675</v>
      </c>
      <c r="AC13" s="4">
        <f t="shared" si="2"/>
        <v>348.62592073838516</v>
      </c>
    </row>
    <row r="14" spans="1:29" ht="15.6" x14ac:dyDescent="0.3">
      <c r="A14" s="1" t="s">
        <v>27</v>
      </c>
      <c r="B14" s="5" t="s">
        <v>28</v>
      </c>
      <c r="C14" s="6">
        <f t="shared" si="0"/>
        <v>5.9247420955454526</v>
      </c>
      <c r="D14" s="6">
        <f t="shared" si="1"/>
        <v>0.92082723945451328</v>
      </c>
      <c r="E14" s="4">
        <v>5.1558560072267703</v>
      </c>
      <c r="F14" s="4">
        <v>6.6176721902036304</v>
      </c>
      <c r="G14" s="4">
        <v>6.9316842140718302</v>
      </c>
      <c r="H14" s="4">
        <v>5.2200585758285598</v>
      </c>
      <c r="I14" s="4">
        <v>5.38661952178796</v>
      </c>
      <c r="J14" s="4">
        <v>7.66718585658636</v>
      </c>
      <c r="K14">
        <v>4.9376272513957504</v>
      </c>
      <c r="L14">
        <v>5.9438683708117503</v>
      </c>
      <c r="M14">
        <v>5.1268591086293398</v>
      </c>
      <c r="N14">
        <v>6.2599898589125704</v>
      </c>
      <c r="P14" s="10">
        <v>546</v>
      </c>
      <c r="Q14" s="10">
        <v>210000</v>
      </c>
      <c r="R14" s="4">
        <f t="shared" si="5"/>
        <v>2.2787469598251739</v>
      </c>
      <c r="S14" s="4">
        <f t="shared" si="2"/>
        <v>0.35416432286712046</v>
      </c>
      <c r="T14" s="4">
        <f t="shared" si="2"/>
        <v>1.9830215412410654</v>
      </c>
      <c r="U14" s="4">
        <f t="shared" si="6"/>
        <v>2.545258534693704</v>
      </c>
      <c r="V14" s="4">
        <f t="shared" si="7"/>
        <v>2.666032390027627</v>
      </c>
      <c r="W14" s="4">
        <f t="shared" si="8"/>
        <v>2.0077148368571383</v>
      </c>
      <c r="X14" s="4">
        <f t="shared" si="2"/>
        <v>2.0717767391492155</v>
      </c>
      <c r="Y14" s="4">
        <f t="shared" si="2"/>
        <v>2.9489176371485999</v>
      </c>
      <c r="Z14" s="4">
        <f t="shared" si="2"/>
        <v>1.8990874043829811</v>
      </c>
      <c r="AA14" s="4">
        <f t="shared" si="2"/>
        <v>2.2861032195429813</v>
      </c>
      <c r="AB14" s="4">
        <f t="shared" si="2"/>
        <v>1.9718688879343615</v>
      </c>
      <c r="AC14" s="4">
        <f t="shared" si="2"/>
        <v>2.4076884072740654</v>
      </c>
    </row>
    <row r="15" spans="1:29" ht="15.6" x14ac:dyDescent="0.3">
      <c r="A15" s="1" t="s">
        <v>29</v>
      </c>
      <c r="B15" s="5" t="s">
        <v>30</v>
      </c>
      <c r="C15" s="6">
        <f t="shared" si="0"/>
        <v>13.326856481970998</v>
      </c>
      <c r="D15" s="6">
        <f t="shared" si="1"/>
        <v>2.3891270935266955</v>
      </c>
      <c r="E15" s="4">
        <v>15.4731489562172</v>
      </c>
      <c r="F15" s="4">
        <v>15.6684511448438</v>
      </c>
      <c r="G15" s="4">
        <v>14.962817045568499</v>
      </c>
      <c r="H15" s="4">
        <v>12.6861694623174</v>
      </c>
      <c r="I15" s="4">
        <v>10.720243138043701</v>
      </c>
      <c r="J15" s="4">
        <v>8.7680128432052697</v>
      </c>
      <c r="K15">
        <v>13.853615270683999</v>
      </c>
      <c r="L15">
        <v>16.206441114377199</v>
      </c>
      <c r="M15">
        <v>11.9348657114621</v>
      </c>
      <c r="N15">
        <v>12.9948001329908</v>
      </c>
      <c r="P15" s="10">
        <v>216</v>
      </c>
      <c r="Q15" s="10">
        <v>325000</v>
      </c>
      <c r="R15" s="4">
        <f t="shared" si="5"/>
        <v>20.05198313259525</v>
      </c>
      <c r="S15" s="4">
        <f t="shared" si="2"/>
        <v>3.5947514138711858</v>
      </c>
      <c r="T15" s="4">
        <f t="shared" si="2"/>
        <v>23.281358383197173</v>
      </c>
      <c r="U15" s="4">
        <f t="shared" si="6"/>
        <v>23.57521584293627</v>
      </c>
      <c r="V15" s="4">
        <f t="shared" si="7"/>
        <v>22.51349786948964</v>
      </c>
      <c r="W15" s="4">
        <f t="shared" si="8"/>
        <v>19.087986459505348</v>
      </c>
      <c r="X15" s="4">
        <f t="shared" si="2"/>
        <v>16.129995462334271</v>
      </c>
      <c r="Y15" s="4">
        <f t="shared" si="2"/>
        <v>13.19261191685978</v>
      </c>
      <c r="Z15" s="4">
        <f t="shared" si="2"/>
        <v>20.844560013760649</v>
      </c>
      <c r="AA15" s="4">
        <f t="shared" si="2"/>
        <v>24.384691491539769</v>
      </c>
      <c r="AB15" s="4">
        <f t="shared" si="2"/>
        <v>17.957552575116583</v>
      </c>
      <c r="AC15" s="4">
        <f t="shared" si="2"/>
        <v>19.552361311213012</v>
      </c>
    </row>
    <row r="16" spans="1:29" ht="15.6" x14ac:dyDescent="0.3">
      <c r="A16" s="1" t="s">
        <v>31</v>
      </c>
      <c r="B16" s="5" t="s">
        <v>32</v>
      </c>
      <c r="C16" s="6">
        <f t="shared" si="0"/>
        <v>48.893856736897327</v>
      </c>
      <c r="D16" s="6">
        <f t="shared" si="1"/>
        <v>3.9688230534550866</v>
      </c>
      <c r="E16" s="4">
        <v>47.040164656564201</v>
      </c>
      <c r="F16" s="4">
        <v>53.734566514291203</v>
      </c>
      <c r="G16" s="4">
        <v>52.394296210924701</v>
      </c>
      <c r="H16" s="4">
        <v>44.012698931793999</v>
      </c>
      <c r="I16" s="4">
        <v>45.938575093388103</v>
      </c>
      <c r="J16" s="4">
        <v>47.848051307174202</v>
      </c>
      <c r="K16">
        <v>47.929082386332198</v>
      </c>
      <c r="L16">
        <v>56.339860133664601</v>
      </c>
      <c r="M16">
        <v>45.390168979534302</v>
      </c>
      <c r="N16">
        <v>48.311103155305801</v>
      </c>
      <c r="P16" s="10">
        <v>292</v>
      </c>
      <c r="Q16" s="10">
        <v>100000</v>
      </c>
      <c r="R16" s="4">
        <f t="shared" si="5"/>
        <v>16.744471485238808</v>
      </c>
      <c r="S16" s="4">
        <f t="shared" si="2"/>
        <v>1.359185977210646</v>
      </c>
      <c r="T16" s="4">
        <f t="shared" si="2"/>
        <v>16.109645430330204</v>
      </c>
      <c r="U16" s="4">
        <f t="shared" si="6"/>
        <v>18.402248806264108</v>
      </c>
      <c r="V16" s="4">
        <f t="shared" si="7"/>
        <v>17.943252127029009</v>
      </c>
      <c r="W16" s="4">
        <f t="shared" si="8"/>
        <v>15.072842099929451</v>
      </c>
      <c r="X16" s="4">
        <f t="shared" si="2"/>
        <v>15.732388730612366</v>
      </c>
      <c r="Y16" s="4">
        <f t="shared" si="2"/>
        <v>16.386318940813084</v>
      </c>
      <c r="Z16" s="4">
        <f t="shared" si="2"/>
        <v>16.414069310387738</v>
      </c>
      <c r="AA16" s="4">
        <f t="shared" si="2"/>
        <v>19.294472648515274</v>
      </c>
      <c r="AB16" s="4">
        <f t="shared" si="2"/>
        <v>15.544578417648733</v>
      </c>
      <c r="AC16" s="4">
        <f t="shared" si="2"/>
        <v>16.54489834085815</v>
      </c>
    </row>
    <row r="17" spans="1:29" ht="15.6" x14ac:dyDescent="0.3">
      <c r="A17" s="1" t="s">
        <v>33</v>
      </c>
      <c r="B17" s="5" t="s">
        <v>34</v>
      </c>
      <c r="C17" s="6">
        <f t="shared" si="0"/>
        <v>125.18864712458401</v>
      </c>
      <c r="D17" s="6">
        <f t="shared" si="1"/>
        <v>4.1179049309919913</v>
      </c>
      <c r="E17" s="4">
        <v>123.466612191582</v>
      </c>
      <c r="F17" s="4">
        <v>122.668259829592</v>
      </c>
      <c r="G17" s="4">
        <v>134.74404521894701</v>
      </c>
      <c r="H17" s="4">
        <v>120.525073762693</v>
      </c>
      <c r="I17" s="4">
        <v>125.478320387126</v>
      </c>
      <c r="J17" s="4">
        <v>123.94634615633299</v>
      </c>
      <c r="K17">
        <v>123.967323105806</v>
      </c>
      <c r="L17">
        <v>126.11286143380001</v>
      </c>
      <c r="M17">
        <v>121.877115826627</v>
      </c>
      <c r="N17">
        <v>129.10051333333399</v>
      </c>
      <c r="P17" s="10">
        <v>200</v>
      </c>
      <c r="Q17" s="10">
        <v>47000</v>
      </c>
      <c r="R17" s="4">
        <f t="shared" si="5"/>
        <v>29.419332074277246</v>
      </c>
      <c r="S17" s="4">
        <f t="shared" si="2"/>
        <v>0.96770765878311793</v>
      </c>
      <c r="T17" s="4">
        <f t="shared" si="2"/>
        <v>29.014653865021771</v>
      </c>
      <c r="U17" s="4">
        <f t="shared" si="6"/>
        <v>28.827041059954119</v>
      </c>
      <c r="V17" s="4">
        <f t="shared" si="7"/>
        <v>31.664850626452544</v>
      </c>
      <c r="W17" s="4">
        <f t="shared" si="8"/>
        <v>28.323392334232853</v>
      </c>
      <c r="X17" s="4">
        <f t="shared" si="2"/>
        <v>29.487405290974614</v>
      </c>
      <c r="Y17" s="4">
        <f t="shared" si="2"/>
        <v>29.127391346738257</v>
      </c>
      <c r="Z17" s="4">
        <f t="shared" si="2"/>
        <v>29.132320929864409</v>
      </c>
      <c r="AA17" s="4">
        <f t="shared" si="2"/>
        <v>29.636522436943</v>
      </c>
      <c r="AB17" s="4">
        <f t="shared" si="2"/>
        <v>28.641122219257348</v>
      </c>
      <c r="AC17" s="4">
        <f t="shared" si="2"/>
        <v>30.338620633333488</v>
      </c>
    </row>
    <row r="18" spans="1:29" ht="15.6" x14ac:dyDescent="0.3">
      <c r="A18" s="1" t="s">
        <v>35</v>
      </c>
      <c r="B18" s="5" t="s">
        <v>36</v>
      </c>
      <c r="C18" s="6">
        <f t="shared" si="0"/>
        <v>24.924423198130501</v>
      </c>
      <c r="D18" s="6">
        <f t="shared" si="1"/>
        <v>1.3695863905147792</v>
      </c>
      <c r="E18" s="4">
        <v>26.039226558134299</v>
      </c>
      <c r="F18" s="4">
        <v>26.569878875065001</v>
      </c>
      <c r="G18" s="4">
        <v>25.545303931598902</v>
      </c>
      <c r="H18" s="4">
        <v>25.0522163213139</v>
      </c>
      <c r="I18" s="4">
        <v>23.407944872921199</v>
      </c>
      <c r="J18" s="4">
        <v>24.4171235490859</v>
      </c>
      <c r="K18">
        <v>26.561147300160201</v>
      </c>
      <c r="L18">
        <v>22.8498817505386</v>
      </c>
      <c r="M18">
        <v>25.5056665345776</v>
      </c>
      <c r="N18">
        <v>23.295842287909402</v>
      </c>
      <c r="P18" s="10">
        <v>437</v>
      </c>
      <c r="Q18" s="10">
        <v>300000</v>
      </c>
      <c r="R18" s="4">
        <f t="shared" si="5"/>
        <v>17.110588007869907</v>
      </c>
      <c r="S18" s="4">
        <f t="shared" si="2"/>
        <v>0.94021949005591243</v>
      </c>
      <c r="T18" s="4">
        <f t="shared" si="2"/>
        <v>17.875899238993799</v>
      </c>
      <c r="U18" s="4">
        <f t="shared" si="6"/>
        <v>18.240191447413043</v>
      </c>
      <c r="V18" s="4">
        <f t="shared" si="7"/>
        <v>17.536821921006112</v>
      </c>
      <c r="W18" s="4">
        <f t="shared" si="8"/>
        <v>17.198317840718925</v>
      </c>
      <c r="X18" s="4">
        <f t="shared" si="2"/>
        <v>16.069527372714784</v>
      </c>
      <c r="Y18" s="4">
        <f t="shared" si="2"/>
        <v>16.76232737923517</v>
      </c>
      <c r="Z18" s="4">
        <f t="shared" si="2"/>
        <v>18.23419723123126</v>
      </c>
      <c r="AA18" s="4">
        <f t="shared" si="2"/>
        <v>15.686417677715285</v>
      </c>
      <c r="AB18" s="4">
        <f t="shared" si="2"/>
        <v>17.509610893302703</v>
      </c>
      <c r="AC18" s="4">
        <f t="shared" si="2"/>
        <v>15.99256907636801</v>
      </c>
    </row>
    <row r="19" spans="1:29" ht="15.6" x14ac:dyDescent="0.3">
      <c r="A19" s="1" t="s">
        <v>37</v>
      </c>
      <c r="B19" s="5" t="s">
        <v>38</v>
      </c>
      <c r="C19" s="6">
        <f t="shared" si="0"/>
        <v>30.006121296100652</v>
      </c>
      <c r="D19" s="6">
        <f t="shared" si="1"/>
        <v>0.56423206379869262</v>
      </c>
      <c r="E19" s="4">
        <v>29.6427357697358</v>
      </c>
      <c r="F19" s="4">
        <v>30.0481706255106</v>
      </c>
      <c r="G19" s="4">
        <v>29.427340657352602</v>
      </c>
      <c r="H19" s="4">
        <v>30.173285660808801</v>
      </c>
      <c r="I19" s="4">
        <v>29.851464931464701</v>
      </c>
      <c r="J19" s="4">
        <v>29.4832841631886</v>
      </c>
      <c r="K19">
        <v>30.989689402495401</v>
      </c>
      <c r="L19">
        <v>30.8089991732699</v>
      </c>
      <c r="M19">
        <v>30.258852435087999</v>
      </c>
      <c r="N19">
        <v>29.3773901420921</v>
      </c>
      <c r="P19" s="10">
        <v>97</v>
      </c>
      <c r="Q19" s="10">
        <v>105000</v>
      </c>
      <c r="R19" s="4">
        <f t="shared" si="5"/>
        <v>32.480852949387305</v>
      </c>
      <c r="S19" s="4">
        <f t="shared" si="2"/>
        <v>0.61076666699858484</v>
      </c>
      <c r="T19" s="4">
        <f t="shared" si="2"/>
        <v>32.087497482703704</v>
      </c>
      <c r="U19" s="4">
        <f t="shared" si="6"/>
        <v>32.526370264727973</v>
      </c>
      <c r="V19" s="4">
        <f t="shared" si="7"/>
        <v>31.854337824969313</v>
      </c>
      <c r="W19" s="4">
        <f t="shared" si="8"/>
        <v>32.661804065823958</v>
      </c>
      <c r="X19" s="4">
        <f t="shared" si="2"/>
        <v>32.313441420657668</v>
      </c>
      <c r="Y19" s="4">
        <f t="shared" si="2"/>
        <v>31.914895228193846</v>
      </c>
      <c r="Z19" s="4">
        <f t="shared" si="2"/>
        <v>33.545540074866153</v>
      </c>
      <c r="AA19" s="4">
        <f t="shared" si="2"/>
        <v>33.349947558694218</v>
      </c>
      <c r="AB19" s="4">
        <f t="shared" si="2"/>
        <v>32.754427893651958</v>
      </c>
      <c r="AC19" s="4">
        <f t="shared" si="2"/>
        <v>31.800267679584231</v>
      </c>
    </row>
    <row r="20" spans="1:29" ht="15.6" x14ac:dyDescent="0.3">
      <c r="A20" s="1" t="s">
        <v>39</v>
      </c>
      <c r="B20" s="5" t="s">
        <v>40</v>
      </c>
      <c r="C20" s="6">
        <f t="shared" si="0"/>
        <v>356.9618629718895</v>
      </c>
      <c r="D20" s="6">
        <f t="shared" si="1"/>
        <v>33.642290721168628</v>
      </c>
      <c r="E20" s="4">
        <v>335.962876314543</v>
      </c>
      <c r="F20" s="4">
        <v>358.51646242464199</v>
      </c>
      <c r="G20" s="4">
        <v>388.12128614706302</v>
      </c>
      <c r="H20" s="4">
        <v>376.86218999843402</v>
      </c>
      <c r="I20" s="4">
        <v>314.63844967601102</v>
      </c>
      <c r="J20" s="4">
        <v>422.27091914612402</v>
      </c>
      <c r="K20">
        <v>318.028857746227</v>
      </c>
      <c r="L20">
        <v>337.046418104699</v>
      </c>
      <c r="M20">
        <v>344.97958859841799</v>
      </c>
      <c r="N20">
        <v>373.19158156273397</v>
      </c>
      <c r="P20" s="10">
        <v>1629</v>
      </c>
      <c r="Q20" s="10">
        <v>90000</v>
      </c>
      <c r="R20" s="4">
        <f t="shared" si="5"/>
        <v>19.721649887949699</v>
      </c>
      <c r="S20" s="4">
        <f t="shared" si="5"/>
        <v>1.8586900950921894</v>
      </c>
      <c r="T20" s="4">
        <f t="shared" si="5"/>
        <v>18.561484879256522</v>
      </c>
      <c r="U20" s="4">
        <f t="shared" si="6"/>
        <v>19.80753936047746</v>
      </c>
      <c r="V20" s="4">
        <f t="shared" si="7"/>
        <v>21.443164980500718</v>
      </c>
      <c r="W20" s="4">
        <f t="shared" si="8"/>
        <v>20.821115469526742</v>
      </c>
      <c r="X20" s="4">
        <f t="shared" si="5"/>
        <v>17.383339761105582</v>
      </c>
      <c r="Y20" s="4">
        <f t="shared" si="5"/>
        <v>23.329885035697458</v>
      </c>
      <c r="Z20" s="4">
        <f t="shared" si="5"/>
        <v>17.570655124100941</v>
      </c>
      <c r="AA20" s="4">
        <f t="shared" si="5"/>
        <v>18.621349066557954</v>
      </c>
      <c r="AB20" s="4">
        <f t="shared" si="5"/>
        <v>19.059645778918121</v>
      </c>
      <c r="AC20" s="4">
        <f t="shared" si="5"/>
        <v>20.618319423355469</v>
      </c>
    </row>
    <row r="21" spans="1:29" ht="15.6" x14ac:dyDescent="0.3">
      <c r="A21" s="1" t="s">
        <v>41</v>
      </c>
      <c r="B21" s="5" t="s">
        <v>42</v>
      </c>
      <c r="C21" s="6">
        <f t="shared" si="0"/>
        <v>29.022830302425781</v>
      </c>
      <c r="D21" s="6">
        <f t="shared" si="1"/>
        <v>0.56271840970421549</v>
      </c>
      <c r="E21" s="4">
        <v>28.3553811531064</v>
      </c>
      <c r="F21" s="4">
        <v>29.280424195984899</v>
      </c>
      <c r="G21" s="4">
        <v>28.7099444811269</v>
      </c>
      <c r="H21" s="4">
        <v>29.618028477565499</v>
      </c>
      <c r="I21" s="4">
        <v>28.3908408871002</v>
      </c>
      <c r="J21" s="4">
        <v>28.366455461173999</v>
      </c>
      <c r="K21">
        <v>29.038063640830899</v>
      </c>
      <c r="L21">
        <v>29.354029980949399</v>
      </c>
      <c r="M21">
        <v>29.1252391488892</v>
      </c>
      <c r="N21">
        <v>29.989895597530399</v>
      </c>
      <c r="P21" s="10">
        <v>54</v>
      </c>
      <c r="Q21" s="10">
        <v>90000</v>
      </c>
      <c r="R21" s="4">
        <f t="shared" si="5"/>
        <v>48.371383837376307</v>
      </c>
      <c r="S21" s="4">
        <f t="shared" si="5"/>
        <v>0.93786401617369253</v>
      </c>
      <c r="T21" s="4">
        <f t="shared" si="5"/>
        <v>47.258968588510676</v>
      </c>
      <c r="U21" s="4">
        <f t="shared" si="6"/>
        <v>48.800706993308161</v>
      </c>
      <c r="V21" s="4">
        <f t="shared" si="7"/>
        <v>47.849907468544835</v>
      </c>
      <c r="W21" s="4">
        <f t="shared" si="8"/>
        <v>49.363380795942497</v>
      </c>
      <c r="X21" s="4">
        <f t="shared" si="5"/>
        <v>47.318068145166997</v>
      </c>
      <c r="Y21" s="4">
        <f t="shared" si="5"/>
        <v>47.277425768623324</v>
      </c>
      <c r="Z21" s="4">
        <f t="shared" si="5"/>
        <v>48.396772734718169</v>
      </c>
      <c r="AA21" s="4">
        <f t="shared" si="5"/>
        <v>48.923383301582334</v>
      </c>
      <c r="AB21" s="4">
        <f t="shared" si="5"/>
        <v>48.542065248148667</v>
      </c>
      <c r="AC21" s="4">
        <f t="shared" si="5"/>
        <v>49.98315932921733</v>
      </c>
    </row>
    <row r="22" spans="1:29" ht="15.6" x14ac:dyDescent="0.3">
      <c r="A22" s="1" t="s">
        <v>43</v>
      </c>
      <c r="B22" s="5" t="s">
        <v>44</v>
      </c>
      <c r="C22" s="6">
        <f t="shared" si="0"/>
        <v>8.3625000942302314</v>
      </c>
      <c r="D22" s="6">
        <f t="shared" si="1"/>
        <v>8.1430512761273957E-2</v>
      </c>
      <c r="E22" s="4">
        <v>8.3461940725276698</v>
      </c>
      <c r="F22" s="4">
        <v>8.5277110591895102</v>
      </c>
      <c r="G22" s="4">
        <v>8.4147513550505497</v>
      </c>
      <c r="H22" s="4">
        <v>8.3638680184509493</v>
      </c>
      <c r="I22" s="4">
        <v>8.3374689736871996</v>
      </c>
      <c r="J22" s="4">
        <v>8.3056776688078404</v>
      </c>
      <c r="K22">
        <v>8.3282113445204793</v>
      </c>
      <c r="L22">
        <v>8.2810350473158501</v>
      </c>
      <c r="M22">
        <v>8.2659512229158807</v>
      </c>
      <c r="N22">
        <v>8.4541321798363693</v>
      </c>
      <c r="P22" s="10">
        <v>18</v>
      </c>
      <c r="Q22" s="10">
        <v>270000</v>
      </c>
      <c r="R22" s="4">
        <f t="shared" si="5"/>
        <v>125.43750141345348</v>
      </c>
      <c r="S22" s="4">
        <f t="shared" si="5"/>
        <v>1.2214576914191093</v>
      </c>
      <c r="T22" s="4">
        <f t="shared" si="5"/>
        <v>125.19291108791504</v>
      </c>
      <c r="U22" s="4">
        <f t="shared" si="6"/>
        <v>127.91566588784265</v>
      </c>
      <c r="V22" s="4">
        <f t="shared" si="7"/>
        <v>126.22127032575824</v>
      </c>
      <c r="W22" s="4">
        <f t="shared" si="8"/>
        <v>125.45802027676424</v>
      </c>
      <c r="X22" s="4">
        <f t="shared" si="5"/>
        <v>125.06203460530799</v>
      </c>
      <c r="Y22" s="4">
        <f t="shared" si="5"/>
        <v>124.58516503211762</v>
      </c>
      <c r="Z22" s="4">
        <f t="shared" si="5"/>
        <v>124.92317016780719</v>
      </c>
      <c r="AA22" s="4">
        <f t="shared" si="5"/>
        <v>124.21552570973776</v>
      </c>
      <c r="AB22" s="4">
        <f t="shared" si="5"/>
        <v>123.9892683437382</v>
      </c>
      <c r="AC22" s="4">
        <f t="shared" si="5"/>
        <v>126.81198269754553</v>
      </c>
    </row>
    <row r="23" spans="1:29" ht="15.6" x14ac:dyDescent="0.3">
      <c r="A23" s="1" t="s">
        <v>45</v>
      </c>
      <c r="B23" s="5" t="s">
        <v>46</v>
      </c>
      <c r="C23" s="6">
        <f t="shared" si="0"/>
        <v>6.9568930227972103</v>
      </c>
      <c r="D23" s="6">
        <f t="shared" si="1"/>
        <v>1.6052317244106786</v>
      </c>
      <c r="E23" s="4">
        <v>5.7670637868523</v>
      </c>
      <c r="F23" s="4">
        <v>6.8019798282374504</v>
      </c>
      <c r="G23" s="4">
        <v>8.1744710110718408</v>
      </c>
      <c r="H23" s="4">
        <v>8.3052638967485297</v>
      </c>
      <c r="I23" s="4">
        <v>5.7247428428990697</v>
      </c>
      <c r="J23" s="4">
        <v>9.0359695079950608</v>
      </c>
      <c r="K23">
        <v>4.4723383692854402</v>
      </c>
      <c r="L23">
        <v>7.9962546020143597</v>
      </c>
      <c r="M23">
        <v>8.2520600194410605</v>
      </c>
      <c r="N23">
        <v>5.0387863634269898</v>
      </c>
      <c r="P23" s="10">
        <v>65</v>
      </c>
      <c r="Q23" s="10">
        <v>70000</v>
      </c>
      <c r="R23" s="4">
        <f t="shared" si="5"/>
        <v>7.4920386399354575</v>
      </c>
      <c r="S23" s="4">
        <f t="shared" si="5"/>
        <v>1.7287110878268848</v>
      </c>
      <c r="T23" s="4">
        <f t="shared" si="5"/>
        <v>6.2106840781486303</v>
      </c>
      <c r="U23" s="4">
        <f t="shared" si="6"/>
        <v>7.3252090457941765</v>
      </c>
      <c r="V23" s="4">
        <f t="shared" si="7"/>
        <v>8.8032764734619828</v>
      </c>
      <c r="W23" s="4">
        <f t="shared" si="8"/>
        <v>8.9441303503445706</v>
      </c>
      <c r="X23" s="4">
        <f t="shared" si="5"/>
        <v>6.1651076769682289</v>
      </c>
      <c r="Y23" s="4">
        <f t="shared" si="5"/>
        <v>9.7310440855331439</v>
      </c>
      <c r="Z23" s="4">
        <f t="shared" si="5"/>
        <v>4.8163643976920119</v>
      </c>
      <c r="AA23" s="4">
        <f t="shared" si="5"/>
        <v>8.6113511098616176</v>
      </c>
      <c r="AB23" s="4">
        <f t="shared" si="5"/>
        <v>8.8868338670903739</v>
      </c>
      <c r="AC23" s="4">
        <f t="shared" si="5"/>
        <v>5.4263853144598349</v>
      </c>
    </row>
    <row r="24" spans="1:29" ht="15.6" x14ac:dyDescent="0.3">
      <c r="A24" s="1" t="s">
        <v>47</v>
      </c>
      <c r="B24" s="5" t="s">
        <v>48</v>
      </c>
      <c r="C24" s="6">
        <f t="shared" si="0"/>
        <v>2.3471107931779529</v>
      </c>
      <c r="D24" s="6">
        <f t="shared" si="1"/>
        <v>0.28139069408037853</v>
      </c>
      <c r="E24" s="4">
        <v>2.2528463909534202</v>
      </c>
      <c r="F24" s="4">
        <v>2.20330207160782</v>
      </c>
      <c r="G24" s="4">
        <v>2.2551369490324</v>
      </c>
      <c r="H24" s="4">
        <v>2.0858400993125299</v>
      </c>
      <c r="I24" s="4">
        <v>2.2896522061446301</v>
      </c>
      <c r="J24" s="4">
        <v>2.3256527378854401</v>
      </c>
      <c r="K24">
        <v>2.75962400747646</v>
      </c>
      <c r="L24">
        <v>2.1504561931992501</v>
      </c>
      <c r="M24">
        <v>2.1931769644290902</v>
      </c>
      <c r="N24">
        <v>2.9554203117384898</v>
      </c>
      <c r="P24" s="10">
        <v>22</v>
      </c>
      <c r="Q24" s="10">
        <v>160000</v>
      </c>
      <c r="R24" s="4">
        <f t="shared" si="5"/>
        <v>17.069896677657837</v>
      </c>
      <c r="S24" s="4">
        <f t="shared" si="5"/>
        <v>2.0464777751300254</v>
      </c>
      <c r="T24" s="4">
        <f t="shared" si="5"/>
        <v>16.384337388752144</v>
      </c>
      <c r="U24" s="4">
        <f t="shared" si="6"/>
        <v>16.02401506623869</v>
      </c>
      <c r="V24" s="4">
        <f t="shared" si="7"/>
        <v>16.400995992962912</v>
      </c>
      <c r="W24" s="4">
        <f t="shared" si="8"/>
        <v>15.1697461768184</v>
      </c>
      <c r="X24" s="4">
        <f t="shared" si="5"/>
        <v>16.652016044688217</v>
      </c>
      <c r="Y24" s="4">
        <f t="shared" si="5"/>
        <v>16.913838093712293</v>
      </c>
      <c r="Z24" s="4">
        <f t="shared" si="5"/>
        <v>20.069992781646981</v>
      </c>
      <c r="AA24" s="4">
        <f t="shared" si="5"/>
        <v>15.639681405085456</v>
      </c>
      <c r="AB24" s="4">
        <f t="shared" si="5"/>
        <v>15.950377923120655</v>
      </c>
      <c r="AC24" s="4">
        <f t="shared" si="5"/>
        <v>21.493965903552652</v>
      </c>
    </row>
    <row r="25" spans="1:29" ht="15.6" x14ac:dyDescent="0.3">
      <c r="A25" s="1" t="s">
        <v>49</v>
      </c>
      <c r="B25" s="5" t="s">
        <v>50</v>
      </c>
      <c r="C25" s="6">
        <f t="shared" si="0"/>
        <v>15.738397795832592</v>
      </c>
      <c r="D25" s="6">
        <f t="shared" si="1"/>
        <v>2.9628302250541063</v>
      </c>
      <c r="E25" s="4">
        <v>16.657751213448201</v>
      </c>
      <c r="F25" s="4">
        <v>17.487006699670101</v>
      </c>
      <c r="G25" s="4">
        <v>11.506902362667301</v>
      </c>
      <c r="H25" s="4">
        <v>17.059232168914701</v>
      </c>
      <c r="I25" s="4">
        <v>14.9301102797225</v>
      </c>
      <c r="J25" s="4">
        <v>13.2707193649251</v>
      </c>
      <c r="K25">
        <v>18.509498567269201</v>
      </c>
      <c r="L25">
        <v>20.675663782099502</v>
      </c>
      <c r="M25">
        <v>15.628125236132499</v>
      </c>
      <c r="N25">
        <v>11.658968283476799</v>
      </c>
      <c r="P25" s="10">
        <v>400</v>
      </c>
      <c r="Q25" s="10">
        <v>53000</v>
      </c>
      <c r="R25" s="4">
        <f t="shared" si="5"/>
        <v>2.0853377079478186</v>
      </c>
      <c r="S25" s="4">
        <f t="shared" si="5"/>
        <v>0.39257500481966906</v>
      </c>
      <c r="T25" s="4">
        <f t="shared" si="5"/>
        <v>2.2071520357818866</v>
      </c>
      <c r="U25" s="4">
        <f t="shared" si="6"/>
        <v>2.3170283877062885</v>
      </c>
      <c r="V25" s="4">
        <f t="shared" si="7"/>
        <v>1.5246645630534175</v>
      </c>
      <c r="W25" s="4">
        <f t="shared" si="8"/>
        <v>2.2603482623811977</v>
      </c>
      <c r="X25" s="4">
        <f t="shared" si="5"/>
        <v>1.9782396120632313</v>
      </c>
      <c r="Y25" s="4">
        <f t="shared" si="5"/>
        <v>1.7583703158525756</v>
      </c>
      <c r="Z25" s="4">
        <f t="shared" si="5"/>
        <v>2.4525085601631691</v>
      </c>
      <c r="AA25" s="4">
        <f t="shared" si="5"/>
        <v>2.7395254511281841</v>
      </c>
      <c r="AB25" s="4">
        <f t="shared" si="5"/>
        <v>2.0707265937875561</v>
      </c>
      <c r="AC25" s="4">
        <f t="shared" si="5"/>
        <v>1.5448132975606759</v>
      </c>
    </row>
    <row r="26" spans="1:29" ht="15.6" x14ac:dyDescent="0.3">
      <c r="A26" s="1" t="s">
        <v>51</v>
      </c>
      <c r="B26" s="5" t="s">
        <v>52</v>
      </c>
      <c r="C26" s="6">
        <f t="shared" si="0"/>
        <v>1.0179339189150995</v>
      </c>
      <c r="D26" s="6">
        <f t="shared" si="1"/>
        <v>0.23700248873664403</v>
      </c>
      <c r="E26" s="4">
        <v>1.21866840411338</v>
      </c>
      <c r="F26" s="4">
        <v>1.2208611747876601</v>
      </c>
      <c r="G26" s="4">
        <v>0.99421189956405498</v>
      </c>
      <c r="H26" s="4">
        <v>1.0117182888427001</v>
      </c>
      <c r="I26" s="4">
        <v>0.63353083538782695</v>
      </c>
      <c r="J26" s="4">
        <v>1.2835773976656499</v>
      </c>
      <c r="K26">
        <v>1.1504825591863299</v>
      </c>
      <c r="L26">
        <v>0.58600543985765297</v>
      </c>
      <c r="M26">
        <v>1.0383331710143999</v>
      </c>
      <c r="N26">
        <v>1.04195001873134</v>
      </c>
      <c r="P26" s="10">
        <v>640</v>
      </c>
      <c r="Q26" s="10">
        <v>480000</v>
      </c>
      <c r="R26" s="4">
        <f t="shared" si="5"/>
        <v>0.76345043918632471</v>
      </c>
      <c r="S26" s="4">
        <f t="shared" si="5"/>
        <v>0.17775186655248301</v>
      </c>
      <c r="T26" s="4">
        <f t="shared" si="5"/>
        <v>0.91400130308503491</v>
      </c>
      <c r="U26" s="4">
        <f t="shared" si="6"/>
        <v>0.91564588109074507</v>
      </c>
      <c r="V26" s="4">
        <f t="shared" si="7"/>
        <v>0.74565892467304129</v>
      </c>
      <c r="W26" s="4">
        <f t="shared" si="8"/>
        <v>0.75878871663202507</v>
      </c>
      <c r="X26" s="4">
        <f t="shared" si="5"/>
        <v>0.47514812654087019</v>
      </c>
      <c r="Y26" s="4">
        <f t="shared" si="5"/>
        <v>0.96268304824923756</v>
      </c>
      <c r="Z26" s="4">
        <f t="shared" si="5"/>
        <v>0.86286191938974743</v>
      </c>
      <c r="AA26" s="4">
        <f t="shared" si="5"/>
        <v>0.4395040798932397</v>
      </c>
      <c r="AB26" s="4">
        <f t="shared" si="5"/>
        <v>0.7787498782608</v>
      </c>
      <c r="AC26" s="4">
        <f t="shared" si="5"/>
        <v>0.78146251404850486</v>
      </c>
    </row>
    <row r="27" spans="1:29" ht="15.6" x14ac:dyDescent="0.3">
      <c r="A27" s="1" t="s">
        <v>53</v>
      </c>
      <c r="B27" s="5" t="s">
        <v>54</v>
      </c>
      <c r="C27" s="6">
        <f t="shared" si="0"/>
        <v>13.60713053895584</v>
      </c>
      <c r="D27" s="6">
        <f t="shared" si="1"/>
        <v>2.7729072706435804</v>
      </c>
      <c r="E27" s="4">
        <v>13.744065943469501</v>
      </c>
      <c r="F27" s="4">
        <v>10.6478822542926</v>
      </c>
      <c r="G27" s="4">
        <v>13.388192414803999</v>
      </c>
      <c r="H27" s="4">
        <v>19.8927026965255</v>
      </c>
      <c r="I27" s="4">
        <v>12.022461356194899</v>
      </c>
      <c r="J27" s="4">
        <v>14.186449249055601</v>
      </c>
      <c r="K27">
        <v>15.315019321891199</v>
      </c>
      <c r="L27">
        <v>11.955315999250899</v>
      </c>
      <c r="M27">
        <v>10.252449036274299</v>
      </c>
      <c r="N27">
        <v>14.6667671177999</v>
      </c>
      <c r="P27" s="10">
        <v>2500</v>
      </c>
      <c r="Q27" s="10">
        <v>120000</v>
      </c>
      <c r="R27" s="4">
        <f t="shared" si="5"/>
        <v>0.65314226586988022</v>
      </c>
      <c r="S27" s="4">
        <f t="shared" si="5"/>
        <v>0.13309954899089185</v>
      </c>
      <c r="T27" s="4">
        <f t="shared" si="5"/>
        <v>0.65971516528653606</v>
      </c>
      <c r="U27" s="4">
        <f t="shared" si="6"/>
        <v>0.51109834820604483</v>
      </c>
      <c r="V27" s="4">
        <f t="shared" si="7"/>
        <v>0.64263323591059196</v>
      </c>
      <c r="W27" s="4">
        <f t="shared" si="8"/>
        <v>0.95484972943322399</v>
      </c>
      <c r="X27" s="4">
        <f t="shared" si="5"/>
        <v>0.57707814509735522</v>
      </c>
      <c r="Y27" s="4">
        <f t="shared" si="5"/>
        <v>0.68094956395466888</v>
      </c>
      <c r="Z27" s="4">
        <f t="shared" si="5"/>
        <v>0.73512092745077762</v>
      </c>
      <c r="AA27" s="4">
        <f t="shared" si="5"/>
        <v>0.57385516796404312</v>
      </c>
      <c r="AB27" s="4">
        <f t="shared" si="5"/>
        <v>0.49211755374116634</v>
      </c>
      <c r="AC27" s="4">
        <f t="shared" si="5"/>
        <v>0.70400482165439515</v>
      </c>
    </row>
    <row r="28" spans="1:29" ht="15.6" x14ac:dyDescent="0.3">
      <c r="A28" s="1" t="s">
        <v>55</v>
      </c>
      <c r="B28" s="5" t="s">
        <v>56</v>
      </c>
      <c r="C28" s="6">
        <f t="shared" si="0"/>
        <v>1.6691432169381701</v>
      </c>
      <c r="D28" s="6">
        <f t="shared" si="1"/>
        <v>0.27161453833546217</v>
      </c>
      <c r="E28" s="4">
        <v>1.6904205284632401</v>
      </c>
      <c r="F28" s="4">
        <v>1.5404781261695699</v>
      </c>
      <c r="G28" s="4">
        <v>1.48017120189963</v>
      </c>
      <c r="H28" s="4">
        <v>2.2129406919050001</v>
      </c>
      <c r="I28" s="4">
        <v>1.97114907757387</v>
      </c>
      <c r="J28" s="4">
        <v>1.2925469737883899</v>
      </c>
      <c r="K28">
        <v>1.4923903540706001</v>
      </c>
      <c r="L28">
        <v>1.7920650201174499</v>
      </c>
      <c r="M28">
        <v>1.7301973723678099</v>
      </c>
      <c r="N28">
        <v>1.4890728230261401</v>
      </c>
      <c r="P28" s="10">
        <v>1550</v>
      </c>
      <c r="Q28" s="10">
        <v>390000</v>
      </c>
      <c r="R28" s="4">
        <f t="shared" si="5"/>
        <v>0.41997797071347504</v>
      </c>
      <c r="S28" s="4">
        <f t="shared" si="5"/>
        <v>6.8341722548922748E-2</v>
      </c>
      <c r="T28" s="4">
        <f t="shared" si="5"/>
        <v>0.42533161683913778</v>
      </c>
      <c r="U28" s="4">
        <f t="shared" si="6"/>
        <v>0.38760417368137562</v>
      </c>
      <c r="V28" s="4">
        <f t="shared" si="7"/>
        <v>0.37243017338119722</v>
      </c>
      <c r="W28" s="4">
        <f t="shared" si="8"/>
        <v>0.55680443215674191</v>
      </c>
      <c r="X28" s="4">
        <f t="shared" si="5"/>
        <v>0.4959665420992318</v>
      </c>
      <c r="Y28" s="4">
        <f t="shared" si="5"/>
        <v>0.32522149663062716</v>
      </c>
      <c r="Z28" s="4">
        <f t="shared" si="5"/>
        <v>0.3755046697338929</v>
      </c>
      <c r="AA28" s="4">
        <f t="shared" si="5"/>
        <v>0.45090668248116483</v>
      </c>
      <c r="AB28" s="4">
        <f t="shared" si="5"/>
        <v>0.43533998401512636</v>
      </c>
      <c r="AC28" s="4">
        <f t="shared" si="5"/>
        <v>0.3746699361162546</v>
      </c>
    </row>
    <row r="29" spans="1:29" ht="15.6" x14ac:dyDescent="0.3">
      <c r="A29" s="1" t="s">
        <v>57</v>
      </c>
      <c r="B29" s="5" t="s">
        <v>58</v>
      </c>
      <c r="C29" s="6">
        <f t="shared" si="0"/>
        <v>0.54334724676485524</v>
      </c>
      <c r="D29" s="6">
        <f t="shared" si="1"/>
        <v>0.11097677094882059</v>
      </c>
      <c r="E29" s="4">
        <v>0.50752529010518799</v>
      </c>
      <c r="F29" s="4">
        <v>0.52019415364370503</v>
      </c>
      <c r="G29" s="4">
        <v>0.433738355437709</v>
      </c>
      <c r="H29" s="4">
        <v>0.47891790486976799</v>
      </c>
      <c r="I29" s="4">
        <v>0.65748550369758896</v>
      </c>
      <c r="J29" s="4">
        <v>0.52772830732111098</v>
      </c>
      <c r="K29">
        <v>0.79827784716588801</v>
      </c>
      <c r="L29">
        <v>0.452415045873791</v>
      </c>
      <c r="M29">
        <v>0.474313169078383</v>
      </c>
      <c r="N29">
        <v>0.58287689045542002</v>
      </c>
      <c r="P29" s="10">
        <v>9240</v>
      </c>
      <c r="Q29" s="11">
        <v>66000</v>
      </c>
      <c r="R29" s="4">
        <f t="shared" si="5"/>
        <v>3.8810517626061088E-3</v>
      </c>
      <c r="S29" s="4">
        <f t="shared" si="5"/>
        <v>7.9269122106300416E-4</v>
      </c>
      <c r="T29" s="4">
        <f t="shared" si="5"/>
        <v>3.6251806436084855E-3</v>
      </c>
      <c r="U29" s="4">
        <f t="shared" si="6"/>
        <v>3.7156725260264647E-3</v>
      </c>
      <c r="V29" s="4">
        <f t="shared" si="7"/>
        <v>3.0981311102693501E-3</v>
      </c>
      <c r="W29" s="4">
        <f t="shared" si="8"/>
        <v>3.4208421776411998E-3</v>
      </c>
      <c r="X29" s="4">
        <f t="shared" si="5"/>
        <v>4.6963250264113491E-3</v>
      </c>
      <c r="Y29" s="4">
        <f t="shared" si="5"/>
        <v>3.7694879094365068E-3</v>
      </c>
      <c r="Z29" s="4">
        <f t="shared" si="5"/>
        <v>5.7019846226134862E-3</v>
      </c>
      <c r="AA29" s="4">
        <f t="shared" si="5"/>
        <v>3.23153604195565E-3</v>
      </c>
      <c r="AB29" s="4">
        <f t="shared" si="5"/>
        <v>3.3879512077027358E-3</v>
      </c>
      <c r="AC29" s="4">
        <f t="shared" si="5"/>
        <v>4.163406360395857E-3</v>
      </c>
    </row>
    <row r="31" spans="1:29" ht="15.6" x14ac:dyDescent="0.35">
      <c r="A31" s="4" t="s">
        <v>181</v>
      </c>
      <c r="B31" s="4">
        <f>C3/(400-B1)</f>
        <v>0.24264131775482581</v>
      </c>
      <c r="D31" s="4" t="s">
        <v>182</v>
      </c>
      <c r="E31" s="4">
        <f>C3/B31</f>
        <v>160</v>
      </c>
      <c r="Q31" s="4" t="s">
        <v>183</v>
      </c>
      <c r="R31" s="4">
        <f>SUM(R4:R29)</f>
        <v>10458.657476665867</v>
      </c>
      <c r="T31" s="4">
        <f t="shared" ref="T31:AC31" si="9">SUM(T4:T29)</f>
        <v>10458.65747666589</v>
      </c>
      <c r="U31" s="4">
        <f t="shared" si="9"/>
        <v>10458.65747666586</v>
      </c>
      <c r="V31" s="4">
        <f t="shared" si="9"/>
        <v>10458.657476665863</v>
      </c>
      <c r="W31" s="4">
        <f t="shared" si="9"/>
        <v>10458.657476665867</v>
      </c>
      <c r="X31" s="4">
        <f t="shared" si="9"/>
        <v>10458.657476665867</v>
      </c>
      <c r="Y31" s="4">
        <f t="shared" si="9"/>
        <v>10458.657476665865</v>
      </c>
      <c r="Z31" s="4">
        <f t="shared" si="9"/>
        <v>10458.657476665872</v>
      </c>
      <c r="AA31" s="4">
        <f t="shared" si="9"/>
        <v>10458.657476665878</v>
      </c>
      <c r="AB31" s="4">
        <f t="shared" si="9"/>
        <v>10458.65747666585</v>
      </c>
      <c r="AC31" s="4">
        <f t="shared" si="9"/>
        <v>10458.657476665849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8F8C-166F-4FC5-9AA3-626358A096A0}">
  <dimension ref="A1:AC31"/>
  <sheetViews>
    <sheetView zoomScale="90" zoomScaleNormal="90" workbookViewId="0">
      <selection activeCell="A31" sqref="A31:E31"/>
    </sheetView>
  </sheetViews>
  <sheetFormatPr defaultColWidth="9.109375" defaultRowHeight="14.4" x14ac:dyDescent="0.3"/>
  <cols>
    <col min="1" max="18" width="9.109375" style="4"/>
    <col min="19" max="19" width="8.6640625" style="4" customWidth="1"/>
    <col min="20" max="16384" width="9.109375" style="4"/>
  </cols>
  <sheetData>
    <row r="1" spans="1:29" x14ac:dyDescent="0.3">
      <c r="A1" s="4" t="s">
        <v>176</v>
      </c>
      <c r="B1" s="4">
        <v>260</v>
      </c>
      <c r="C1" s="16" t="s">
        <v>177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R1" s="16" t="s">
        <v>178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5" t="s">
        <v>0</v>
      </c>
      <c r="B2" s="5"/>
      <c r="C2" s="5" t="s">
        <v>179</v>
      </c>
      <c r="D2" s="5" t="s">
        <v>180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106</v>
      </c>
      <c r="Q2" s="4" t="s">
        <v>107</v>
      </c>
      <c r="R2" s="5" t="s">
        <v>179</v>
      </c>
      <c r="S2" s="5" t="s">
        <v>180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2" thickBot="1" x14ac:dyDescent="0.35">
      <c r="A3" s="5"/>
      <c r="B3" s="5" t="s">
        <v>8</v>
      </c>
      <c r="C3" s="6">
        <f>AVERAGE(E3:N3)</f>
        <v>40.286246076886869</v>
      </c>
      <c r="D3" s="6">
        <f>STDEV(E3:N3)</f>
        <v>2.1552668802447619E-3</v>
      </c>
      <c r="E3" s="4">
        <v>40.285857869088403</v>
      </c>
      <c r="F3" s="4">
        <v>40.288825596965999</v>
      </c>
      <c r="G3" s="4">
        <v>40.288229785827397</v>
      </c>
      <c r="H3" s="4">
        <v>40.285047965150298</v>
      </c>
      <c r="I3" s="4">
        <v>40.287800364248596</v>
      </c>
      <c r="J3" s="4">
        <v>40.2864282519228</v>
      </c>
      <c r="K3">
        <v>40.285478356852799</v>
      </c>
      <c r="L3">
        <v>40.2821310491112</v>
      </c>
      <c r="M3">
        <v>40.288526805287802</v>
      </c>
      <c r="N3">
        <v>40.284134724413299</v>
      </c>
      <c r="P3" s="4" t="s">
        <v>109</v>
      </c>
      <c r="Q3" s="4" t="s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 x14ac:dyDescent="0.3">
      <c r="A4" s="5" t="s">
        <v>9</v>
      </c>
      <c r="B4" s="5" t="s">
        <v>10</v>
      </c>
      <c r="C4" s="6">
        <f t="shared" ref="C4:C29" si="0">AVERAGE(E4:N4)</f>
        <v>195.01547129765632</v>
      </c>
      <c r="D4" s="6">
        <f t="shared" ref="D4:D29" si="1">STDEV(E4:N4)</f>
        <v>0.11759007466845825</v>
      </c>
      <c r="E4" s="4">
        <v>195.19421964518099</v>
      </c>
      <c r="F4" s="4">
        <v>195.06617294252899</v>
      </c>
      <c r="G4" s="4">
        <v>194.9077317677</v>
      </c>
      <c r="H4" s="4">
        <v>194.94007602260501</v>
      </c>
      <c r="I4" s="4">
        <v>194.87827452035901</v>
      </c>
      <c r="J4" s="4">
        <v>194.963713383129</v>
      </c>
      <c r="K4">
        <v>195.090344481915</v>
      </c>
      <c r="L4">
        <v>194.927755985369</v>
      </c>
      <c r="M4">
        <v>195.20666666961301</v>
      </c>
      <c r="N4">
        <v>194.97975755816299</v>
      </c>
      <c r="P4" s="8">
        <v>16</v>
      </c>
      <c r="Q4" s="8">
        <v>588000</v>
      </c>
      <c r="R4" s="4">
        <f>C4/$P4*$Q4/1000</f>
        <v>7166.8185701888697</v>
      </c>
      <c r="S4" s="4">
        <f t="shared" ref="S4:AC19" si="2">D4/$P4*$Q4/1000</f>
        <v>4.3214352440658406</v>
      </c>
      <c r="T4" s="4">
        <f t="shared" si="2"/>
        <v>7173.3875719604021</v>
      </c>
      <c r="U4" s="4">
        <f t="shared" si="2"/>
        <v>7168.6818556379403</v>
      </c>
      <c r="V4" s="4">
        <f t="shared" ref="V4" si="3">G4/$P4*$Q4/1000</f>
        <v>7162.8591424629758</v>
      </c>
      <c r="W4" s="4">
        <f t="shared" ref="W4" si="4">H4/$P4*$Q4/1000</f>
        <v>7164.047793830734</v>
      </c>
      <c r="X4" s="4">
        <f t="shared" si="2"/>
        <v>7161.7765886231937</v>
      </c>
      <c r="Y4" s="4">
        <f t="shared" si="2"/>
        <v>7164.9164668299909</v>
      </c>
      <c r="Z4" s="4">
        <f t="shared" si="2"/>
        <v>7169.5701597103762</v>
      </c>
      <c r="AA4" s="4">
        <f t="shared" si="2"/>
        <v>7163.5950324623109</v>
      </c>
      <c r="AB4" s="4">
        <f t="shared" si="2"/>
        <v>7173.8450001082783</v>
      </c>
      <c r="AC4" s="4">
        <f t="shared" si="2"/>
        <v>7165.5060902624891</v>
      </c>
    </row>
    <row r="5" spans="1:29" ht="15.6" x14ac:dyDescent="0.3">
      <c r="A5" s="5" t="s">
        <v>11</v>
      </c>
      <c r="B5" s="5" t="s">
        <v>12</v>
      </c>
      <c r="C5" s="6">
        <f t="shared" si="0"/>
        <v>1639.7696150939162</v>
      </c>
      <c r="D5" s="6">
        <f t="shared" si="1"/>
        <v>34.498068103915479</v>
      </c>
      <c r="E5" s="4">
        <v>1562.6814870855901</v>
      </c>
      <c r="F5" s="4">
        <v>1646.4448637407199</v>
      </c>
      <c r="G5" s="4">
        <v>1649.1515390080499</v>
      </c>
      <c r="H5" s="4">
        <v>1638.2621946027</v>
      </c>
      <c r="I5" s="4">
        <v>1667.21529431104</v>
      </c>
      <c r="J5" s="4">
        <v>1612.9324291570999</v>
      </c>
      <c r="K5">
        <v>1640.2290494756</v>
      </c>
      <c r="L5">
        <v>1633.0157734930001</v>
      </c>
      <c r="M5">
        <v>1693.7188075859899</v>
      </c>
      <c r="N5">
        <v>1654.04471247937</v>
      </c>
      <c r="P5" s="9">
        <v>540</v>
      </c>
      <c r="Q5" s="9">
        <v>45000</v>
      </c>
      <c r="R5" s="4">
        <f t="shared" ref="R5:AC29" si="5">C5/$P5*$Q5/1000</f>
        <v>136.64746792449301</v>
      </c>
      <c r="S5" s="4">
        <f t="shared" si="2"/>
        <v>2.8748390086596234</v>
      </c>
      <c r="T5" s="4">
        <f t="shared" si="2"/>
        <v>130.22345725713251</v>
      </c>
      <c r="U5" s="4">
        <f t="shared" ref="U5:U29" si="6">F5/$P5*$Q5/1000</f>
        <v>137.20373864505999</v>
      </c>
      <c r="V5" s="4">
        <f t="shared" ref="V5:V29" si="7">G5/$P5*$Q5/1000</f>
        <v>137.4292949173375</v>
      </c>
      <c r="W5" s="4">
        <f t="shared" ref="W5:W29" si="8">H5/$P5*$Q5/1000</f>
        <v>136.521849550225</v>
      </c>
      <c r="X5" s="4">
        <f t="shared" si="2"/>
        <v>138.93460785925333</v>
      </c>
      <c r="Y5" s="4">
        <f t="shared" si="2"/>
        <v>134.41103576309166</v>
      </c>
      <c r="Z5" s="4">
        <f t="shared" si="2"/>
        <v>136.68575412296667</v>
      </c>
      <c r="AA5" s="4">
        <f t="shared" si="2"/>
        <v>136.08464779108334</v>
      </c>
      <c r="AB5" s="4">
        <f t="shared" si="2"/>
        <v>141.14323396549915</v>
      </c>
      <c r="AC5" s="4">
        <f t="shared" si="2"/>
        <v>137.83705937328082</v>
      </c>
    </row>
    <row r="6" spans="1:29" ht="15.6" x14ac:dyDescent="0.3">
      <c r="A6" s="5" t="s">
        <v>13</v>
      </c>
      <c r="B6" s="5" t="s">
        <v>14</v>
      </c>
      <c r="C6" s="6">
        <f t="shared" si="0"/>
        <v>128.31201136190319</v>
      </c>
      <c r="D6" s="6">
        <f t="shared" si="1"/>
        <v>1.4302144682364655</v>
      </c>
      <c r="E6" s="4">
        <v>126.918708623011</v>
      </c>
      <c r="F6" s="4">
        <v>128.43654768627499</v>
      </c>
      <c r="G6" s="4">
        <v>128.03510851419</v>
      </c>
      <c r="H6" s="4">
        <v>126.790454275028</v>
      </c>
      <c r="I6" s="4">
        <v>131.17393786827</v>
      </c>
      <c r="J6" s="4">
        <v>129.66470319832399</v>
      </c>
      <c r="K6">
        <v>127.41690443008901</v>
      </c>
      <c r="L6">
        <v>126.76674458829601</v>
      </c>
      <c r="M6">
        <v>129.046940461145</v>
      </c>
      <c r="N6">
        <v>128.87006397440399</v>
      </c>
      <c r="P6" s="9">
        <v>50</v>
      </c>
      <c r="Q6" s="9">
        <v>180000</v>
      </c>
      <c r="R6" s="4">
        <f t="shared" si="5"/>
        <v>461.92324090285143</v>
      </c>
      <c r="S6" s="4">
        <f t="shared" si="2"/>
        <v>5.1487720856512764</v>
      </c>
      <c r="T6" s="4">
        <f t="shared" si="2"/>
        <v>456.90735104283959</v>
      </c>
      <c r="U6" s="4">
        <f t="shared" si="6"/>
        <v>462.37157167058996</v>
      </c>
      <c r="V6" s="4">
        <f t="shared" si="7"/>
        <v>460.92639065108403</v>
      </c>
      <c r="W6" s="4">
        <f t="shared" si="8"/>
        <v>456.44563539010079</v>
      </c>
      <c r="X6" s="4">
        <f t="shared" si="2"/>
        <v>472.22617632577203</v>
      </c>
      <c r="Y6" s="4">
        <f t="shared" si="2"/>
        <v>466.79293151396638</v>
      </c>
      <c r="Z6" s="4">
        <f t="shared" si="2"/>
        <v>458.70085594832034</v>
      </c>
      <c r="AA6" s="4">
        <f t="shared" si="2"/>
        <v>456.36028051786559</v>
      </c>
      <c r="AB6" s="4">
        <f t="shared" si="2"/>
        <v>464.568985660122</v>
      </c>
      <c r="AC6" s="4">
        <f t="shared" si="2"/>
        <v>463.93223030785435</v>
      </c>
    </row>
    <row r="7" spans="1:29" ht="15.6" x14ac:dyDescent="0.3">
      <c r="A7" s="1" t="s">
        <v>15</v>
      </c>
      <c r="B7" s="5" t="s">
        <v>16</v>
      </c>
      <c r="C7" s="6">
        <f t="shared" si="0"/>
        <v>667.38255048574467</v>
      </c>
      <c r="D7" s="6">
        <f t="shared" si="1"/>
        <v>7.718324401642306</v>
      </c>
      <c r="E7" s="4">
        <v>659.79079788997797</v>
      </c>
      <c r="F7" s="4">
        <v>676.78489092835696</v>
      </c>
      <c r="G7" s="4">
        <v>676.43883326910804</v>
      </c>
      <c r="H7" s="4">
        <v>670.63990244402805</v>
      </c>
      <c r="I7" s="4">
        <v>658.323379199138</v>
      </c>
      <c r="J7" s="4">
        <v>665.52529508140799</v>
      </c>
      <c r="K7">
        <v>654.919495169436</v>
      </c>
      <c r="L7">
        <v>666.59552692335399</v>
      </c>
      <c r="M7">
        <v>670.73057937767396</v>
      </c>
      <c r="N7">
        <v>674.07680457496599</v>
      </c>
      <c r="P7" s="10">
        <v>65</v>
      </c>
      <c r="Q7" s="10">
        <v>70000</v>
      </c>
      <c r="R7" s="4">
        <f t="shared" si="5"/>
        <v>718.71966975387886</v>
      </c>
      <c r="S7" s="4">
        <f t="shared" si="2"/>
        <v>8.3120416633070988</v>
      </c>
      <c r="T7" s="4">
        <f t="shared" si="2"/>
        <v>710.5439361892071</v>
      </c>
      <c r="U7" s="4">
        <f t="shared" si="6"/>
        <v>728.84526715361528</v>
      </c>
      <c r="V7" s="4">
        <f t="shared" si="7"/>
        <v>728.47258967442406</v>
      </c>
      <c r="W7" s="4">
        <f t="shared" si="8"/>
        <v>722.22758724741482</v>
      </c>
      <c r="X7" s="4">
        <f t="shared" si="2"/>
        <v>708.96363913753316</v>
      </c>
      <c r="Y7" s="4">
        <f t="shared" si="2"/>
        <v>716.71954854920853</v>
      </c>
      <c r="Z7" s="4">
        <f t="shared" si="2"/>
        <v>705.29791787477734</v>
      </c>
      <c r="AA7" s="4">
        <f t="shared" si="2"/>
        <v>717.87210591745816</v>
      </c>
      <c r="AB7" s="4">
        <f t="shared" si="2"/>
        <v>722.32523932980268</v>
      </c>
      <c r="AC7" s="4">
        <f t="shared" si="2"/>
        <v>725.92886646534805</v>
      </c>
    </row>
    <row r="8" spans="1:29" ht="15.6" x14ac:dyDescent="0.3">
      <c r="A8" s="1" t="s">
        <v>17</v>
      </c>
      <c r="B8" s="5" t="s">
        <v>18</v>
      </c>
      <c r="C8" s="6">
        <f t="shared" si="0"/>
        <v>76.491233476606908</v>
      </c>
      <c r="D8" s="6">
        <f t="shared" si="1"/>
        <v>2.0070647994165931</v>
      </c>
      <c r="E8" s="4">
        <v>78.393774981115001</v>
      </c>
      <c r="F8" s="4">
        <v>75.804648929463596</v>
      </c>
      <c r="G8" s="4">
        <v>74.394892916746301</v>
      </c>
      <c r="H8" s="4">
        <v>73.197522547597003</v>
      </c>
      <c r="I8" s="4">
        <v>78.143255125617998</v>
      </c>
      <c r="J8" s="4">
        <v>76.299722130003005</v>
      </c>
      <c r="K8">
        <v>78.419148318451306</v>
      </c>
      <c r="L8">
        <v>76.441092364523897</v>
      </c>
      <c r="M8">
        <v>74.663472616926001</v>
      </c>
      <c r="N8">
        <v>79.154804835624901</v>
      </c>
      <c r="P8" s="10">
        <v>22</v>
      </c>
      <c r="Q8" s="10">
        <v>160000</v>
      </c>
      <c r="R8" s="4">
        <f t="shared" si="5"/>
        <v>556.29987982986847</v>
      </c>
      <c r="S8" s="4">
        <f t="shared" si="2"/>
        <v>14.596834904847951</v>
      </c>
      <c r="T8" s="4">
        <f t="shared" si="2"/>
        <v>570.13654531719999</v>
      </c>
      <c r="U8" s="4">
        <f t="shared" si="6"/>
        <v>551.30653766882619</v>
      </c>
      <c r="V8" s="4">
        <f t="shared" si="7"/>
        <v>541.05376666724578</v>
      </c>
      <c r="W8" s="4">
        <f t="shared" si="8"/>
        <v>532.34561852797822</v>
      </c>
      <c r="X8" s="4">
        <f t="shared" si="2"/>
        <v>568.31458273176736</v>
      </c>
      <c r="Y8" s="4">
        <f t="shared" si="2"/>
        <v>554.90707003638545</v>
      </c>
      <c r="Z8" s="4">
        <f t="shared" si="2"/>
        <v>570.32107867964578</v>
      </c>
      <c r="AA8" s="4">
        <f t="shared" si="2"/>
        <v>555.93521719653745</v>
      </c>
      <c r="AB8" s="4">
        <f t="shared" si="2"/>
        <v>543.00707357764372</v>
      </c>
      <c r="AC8" s="4">
        <f t="shared" si="2"/>
        <v>575.67130789545377</v>
      </c>
    </row>
    <row r="9" spans="1:29" ht="15.6" x14ac:dyDescent="0.3">
      <c r="A9" s="1" t="s">
        <v>19</v>
      </c>
      <c r="B9" s="5" t="s">
        <v>20</v>
      </c>
      <c r="C9" s="6">
        <f t="shared" si="0"/>
        <v>260.3270653408905</v>
      </c>
      <c r="D9" s="6">
        <f t="shared" si="1"/>
        <v>3.0434986461604359</v>
      </c>
      <c r="E9" s="4">
        <v>261.050438310397</v>
      </c>
      <c r="F9" s="4">
        <v>256.47025765356801</v>
      </c>
      <c r="G9" s="4">
        <v>261.80965034409098</v>
      </c>
      <c r="H9" s="4">
        <v>259.67348430478103</v>
      </c>
      <c r="I9" s="4">
        <v>259.99606430499398</v>
      </c>
      <c r="J9" s="4">
        <v>260.410566144173</v>
      </c>
      <c r="K9">
        <v>262.268162209396</v>
      </c>
      <c r="L9">
        <v>265.93761006272598</v>
      </c>
      <c r="M9">
        <v>260.78367239591103</v>
      </c>
      <c r="N9">
        <v>254.87074767886801</v>
      </c>
      <c r="P9" s="10">
        <v>69</v>
      </c>
      <c r="Q9" s="10">
        <v>160000</v>
      </c>
      <c r="R9" s="4">
        <f t="shared" si="5"/>
        <v>603.65696310931128</v>
      </c>
      <c r="S9" s="4">
        <f t="shared" si="2"/>
        <v>7.0573881650097059</v>
      </c>
      <c r="T9" s="4">
        <f t="shared" si="2"/>
        <v>605.33434970526844</v>
      </c>
      <c r="U9" s="4">
        <f t="shared" si="6"/>
        <v>594.71364093580996</v>
      </c>
      <c r="V9" s="4">
        <f t="shared" si="7"/>
        <v>607.09484137760228</v>
      </c>
      <c r="W9" s="4">
        <f t="shared" si="8"/>
        <v>602.14141288065161</v>
      </c>
      <c r="X9" s="4">
        <f t="shared" si="2"/>
        <v>602.88942447534828</v>
      </c>
      <c r="Y9" s="4">
        <f t="shared" si="2"/>
        <v>603.85058816040112</v>
      </c>
      <c r="Z9" s="4">
        <f t="shared" si="2"/>
        <v>608.15805729715009</v>
      </c>
      <c r="AA9" s="4">
        <f t="shared" si="2"/>
        <v>616.66692188458205</v>
      </c>
      <c r="AB9" s="4">
        <f t="shared" si="2"/>
        <v>604.71576207747489</v>
      </c>
      <c r="AC9" s="4">
        <f t="shared" si="2"/>
        <v>591.00463229882439</v>
      </c>
    </row>
    <row r="10" spans="1:29" ht="15.6" x14ac:dyDescent="0.3">
      <c r="A10" s="1" t="s">
        <v>15</v>
      </c>
      <c r="B10" s="5" t="s">
        <v>21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>
        <v>0</v>
      </c>
      <c r="L10">
        <v>0</v>
      </c>
      <c r="M10">
        <v>0</v>
      </c>
      <c r="N10">
        <v>0</v>
      </c>
      <c r="P10" s="10">
        <v>65</v>
      </c>
      <c r="Q10" s="10">
        <v>70000</v>
      </c>
      <c r="R10" s="4">
        <f t="shared" si="5"/>
        <v>0</v>
      </c>
      <c r="S10" s="4">
        <f t="shared" si="2"/>
        <v>0</v>
      </c>
      <c r="T10" s="4">
        <f t="shared" si="2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 x14ac:dyDescent="0.3">
      <c r="A11" s="1" t="s">
        <v>22</v>
      </c>
      <c r="B11" s="5" t="s">
        <v>23</v>
      </c>
      <c r="C11" s="6">
        <f t="shared" si="0"/>
        <v>120.48374730406731</v>
      </c>
      <c r="D11" s="6">
        <f t="shared" si="1"/>
        <v>4.0779864258907796</v>
      </c>
      <c r="E11" s="4">
        <v>122.415489068933</v>
      </c>
      <c r="F11" s="4">
        <v>119.86955987397501</v>
      </c>
      <c r="G11" s="4">
        <v>120.334270872471</v>
      </c>
      <c r="H11" s="4">
        <v>127.35648784401501</v>
      </c>
      <c r="I11" s="4">
        <v>126.547575009119</v>
      </c>
      <c r="J11" s="4">
        <v>117.51248971106099</v>
      </c>
      <c r="K11">
        <v>113.802638836735</v>
      </c>
      <c r="L11">
        <v>118.148539196436</v>
      </c>
      <c r="M11">
        <v>119.857772966129</v>
      </c>
      <c r="N11">
        <v>118.99264966179901</v>
      </c>
      <c r="P11" s="10">
        <v>81</v>
      </c>
      <c r="Q11" s="10">
        <v>66000</v>
      </c>
      <c r="R11" s="4">
        <f t="shared" si="5"/>
        <v>98.171942247758551</v>
      </c>
      <c r="S11" s="4">
        <f t="shared" si="2"/>
        <v>3.3228037544295246</v>
      </c>
      <c r="T11" s="4">
        <f t="shared" si="2"/>
        <v>99.745954056167633</v>
      </c>
      <c r="U11" s="4">
        <f t="shared" si="6"/>
        <v>97.671493230646306</v>
      </c>
      <c r="V11" s="4">
        <f t="shared" si="7"/>
        <v>98.050146636828217</v>
      </c>
      <c r="W11" s="4">
        <f t="shared" si="8"/>
        <v>103.77195305808631</v>
      </c>
      <c r="X11" s="4">
        <f t="shared" si="2"/>
        <v>103.11283889631919</v>
      </c>
      <c r="Y11" s="4">
        <f t="shared" si="2"/>
        <v>95.750917542346002</v>
      </c>
      <c r="Z11" s="4">
        <f t="shared" si="2"/>
        <v>92.728076089191489</v>
      </c>
      <c r="AA11" s="4">
        <f t="shared" si="2"/>
        <v>96.269180085984885</v>
      </c>
      <c r="AB11" s="4">
        <f t="shared" si="2"/>
        <v>97.66188908351252</v>
      </c>
      <c r="AC11" s="4">
        <f t="shared" si="2"/>
        <v>96.956973798502901</v>
      </c>
    </row>
    <row r="12" spans="1:29" ht="15.6" x14ac:dyDescent="0.3">
      <c r="A12" s="1" t="s">
        <v>19</v>
      </c>
      <c r="B12" s="5" t="s">
        <v>24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>
        <v>0</v>
      </c>
      <c r="L12">
        <v>0</v>
      </c>
      <c r="M12">
        <v>0</v>
      </c>
      <c r="N12">
        <v>0</v>
      </c>
      <c r="P12" s="10">
        <v>69</v>
      </c>
      <c r="Q12" s="10">
        <v>160000</v>
      </c>
      <c r="R12" s="4">
        <f t="shared" si="5"/>
        <v>0</v>
      </c>
      <c r="S12" s="4">
        <f t="shared" si="2"/>
        <v>0</v>
      </c>
      <c r="T12" s="4">
        <f t="shared" si="2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 x14ac:dyDescent="0.3">
      <c r="A13" s="1" t="s">
        <v>25</v>
      </c>
      <c r="B13" s="5" t="s">
        <v>26</v>
      </c>
      <c r="C13" s="6">
        <f t="shared" si="0"/>
        <v>2445.6914094362701</v>
      </c>
      <c r="D13" s="6">
        <f t="shared" si="1"/>
        <v>68.606858108945914</v>
      </c>
      <c r="E13" s="4">
        <v>2448.5147532476899</v>
      </c>
      <c r="F13" s="4">
        <v>2486.5752396871399</v>
      </c>
      <c r="G13" s="4">
        <v>2515.9486261198699</v>
      </c>
      <c r="H13" s="4">
        <v>2559.2073787158802</v>
      </c>
      <c r="I13" s="4">
        <v>2386.7528352572199</v>
      </c>
      <c r="J13" s="4">
        <v>2459.19738397232</v>
      </c>
      <c r="K13">
        <v>2455.72526436107</v>
      </c>
      <c r="L13">
        <v>2345.2518956017798</v>
      </c>
      <c r="M13">
        <v>2448.9448925885799</v>
      </c>
      <c r="N13">
        <v>2350.7958248111499</v>
      </c>
      <c r="P13" s="10">
        <v>615</v>
      </c>
      <c r="Q13" s="10">
        <v>96000</v>
      </c>
      <c r="R13" s="4">
        <f t="shared" si="5"/>
        <v>381.76646391200313</v>
      </c>
      <c r="S13" s="4">
        <f t="shared" si="2"/>
        <v>10.709363217006192</v>
      </c>
      <c r="T13" s="4">
        <f t="shared" si="2"/>
        <v>382.20718099476136</v>
      </c>
      <c r="U13" s="4">
        <f t="shared" si="6"/>
        <v>388.14833009750475</v>
      </c>
      <c r="V13" s="4">
        <f t="shared" si="7"/>
        <v>392.73344407724801</v>
      </c>
      <c r="W13" s="4">
        <f t="shared" si="8"/>
        <v>399.48602984833258</v>
      </c>
      <c r="X13" s="4">
        <f t="shared" si="2"/>
        <v>372.56629623527334</v>
      </c>
      <c r="Y13" s="4">
        <f t="shared" si="2"/>
        <v>383.87471359567922</v>
      </c>
      <c r="Z13" s="4">
        <f t="shared" si="2"/>
        <v>383.33272419294752</v>
      </c>
      <c r="AA13" s="4">
        <f t="shared" si="2"/>
        <v>366.08810077686314</v>
      </c>
      <c r="AB13" s="4">
        <f t="shared" si="2"/>
        <v>382.27432469675392</v>
      </c>
      <c r="AC13" s="4">
        <f t="shared" si="2"/>
        <v>366.9534946046673</v>
      </c>
    </row>
    <row r="14" spans="1:29" ht="15.6" x14ac:dyDescent="0.3">
      <c r="A14" s="1" t="s">
        <v>27</v>
      </c>
      <c r="B14" s="5" t="s">
        <v>28</v>
      </c>
      <c r="C14" s="6">
        <f t="shared" si="0"/>
        <v>6.4373097540341018</v>
      </c>
      <c r="D14" s="6">
        <f t="shared" si="1"/>
        <v>1.0495000516884148</v>
      </c>
      <c r="E14" s="4">
        <v>4.9460456577288996</v>
      </c>
      <c r="F14" s="4">
        <v>7.0642371329901499</v>
      </c>
      <c r="G14" s="4">
        <v>5.8032719456556201</v>
      </c>
      <c r="H14" s="4">
        <v>6.3443319883192304</v>
      </c>
      <c r="I14" s="4">
        <v>8.2267884473987305</v>
      </c>
      <c r="J14" s="4">
        <v>5.6249643010401602</v>
      </c>
      <c r="K14">
        <v>6.7310435043305699</v>
      </c>
      <c r="L14">
        <v>6.4462731372712403</v>
      </c>
      <c r="M14">
        <v>5.3913061901533004</v>
      </c>
      <c r="N14">
        <v>7.7948352354531201</v>
      </c>
      <c r="P14" s="10">
        <v>546</v>
      </c>
      <c r="Q14" s="10">
        <v>210000</v>
      </c>
      <c r="R14" s="4">
        <f t="shared" si="5"/>
        <v>2.4758883669361929</v>
      </c>
      <c r="S14" s="4">
        <f t="shared" si="2"/>
        <v>0.40365386603400566</v>
      </c>
      <c r="T14" s="4">
        <f t="shared" si="2"/>
        <v>1.9023252529726535</v>
      </c>
      <c r="U14" s="4">
        <f t="shared" si="6"/>
        <v>2.7170142819192882</v>
      </c>
      <c r="V14" s="4">
        <f t="shared" si="7"/>
        <v>2.2320276714060072</v>
      </c>
      <c r="W14" s="4">
        <f t="shared" si="8"/>
        <v>2.4401276878150888</v>
      </c>
      <c r="X14" s="4">
        <f t="shared" si="2"/>
        <v>3.1641494028456654</v>
      </c>
      <c r="Y14" s="4">
        <f t="shared" si="2"/>
        <v>2.1634478080923691</v>
      </c>
      <c r="Z14" s="4">
        <f t="shared" si="2"/>
        <v>2.5888628862809884</v>
      </c>
      <c r="AA14" s="4">
        <f t="shared" si="2"/>
        <v>2.4793358220273998</v>
      </c>
      <c r="AB14" s="4">
        <f t="shared" si="2"/>
        <v>2.0735793039051154</v>
      </c>
      <c r="AC14" s="4">
        <f t="shared" si="2"/>
        <v>2.9980135520973539</v>
      </c>
    </row>
    <row r="15" spans="1:29" ht="15.6" x14ac:dyDescent="0.3">
      <c r="A15" s="1" t="s">
        <v>29</v>
      </c>
      <c r="B15" s="5" t="s">
        <v>30</v>
      </c>
      <c r="C15" s="6">
        <f t="shared" si="0"/>
        <v>12.378179550277574</v>
      </c>
      <c r="D15" s="6">
        <f t="shared" si="1"/>
        <v>2.3744838957086167</v>
      </c>
      <c r="E15" s="4">
        <v>14.116962019122701</v>
      </c>
      <c r="F15" s="4">
        <v>11.3581163876229</v>
      </c>
      <c r="G15" s="4">
        <v>10.341328599652501</v>
      </c>
      <c r="H15" s="4">
        <v>15.2699455138329</v>
      </c>
      <c r="I15" s="4">
        <v>10.353425159075099</v>
      </c>
      <c r="J15" s="4">
        <v>12.809529117436499</v>
      </c>
      <c r="K15">
        <v>10.789202332797499</v>
      </c>
      <c r="L15">
        <v>16.050995333154098</v>
      </c>
      <c r="M15">
        <v>8.9235133997555298</v>
      </c>
      <c r="N15">
        <v>13.768777640326</v>
      </c>
      <c r="P15" s="10">
        <v>216</v>
      </c>
      <c r="Q15" s="10">
        <v>325000</v>
      </c>
      <c r="R15" s="4">
        <f t="shared" si="5"/>
        <v>18.624575712223201</v>
      </c>
      <c r="S15" s="4">
        <f t="shared" si="2"/>
        <v>3.572718824561576</v>
      </c>
      <c r="T15" s="4">
        <f t="shared" si="2"/>
        <v>21.240799334328138</v>
      </c>
      <c r="U15" s="4">
        <f t="shared" si="6"/>
        <v>17.08975845359927</v>
      </c>
      <c r="V15" s="4">
        <f t="shared" si="7"/>
        <v>15.559869420773438</v>
      </c>
      <c r="W15" s="4">
        <f t="shared" si="8"/>
        <v>22.975612462943019</v>
      </c>
      <c r="X15" s="4">
        <f t="shared" si="2"/>
        <v>15.578070262497256</v>
      </c>
      <c r="Y15" s="4">
        <f t="shared" si="2"/>
        <v>19.273597051698438</v>
      </c>
      <c r="Z15" s="4">
        <f t="shared" si="2"/>
        <v>16.233753509996237</v>
      </c>
      <c r="AA15" s="4">
        <f t="shared" si="2"/>
        <v>24.150803163310563</v>
      </c>
      <c r="AB15" s="4">
        <f t="shared" si="2"/>
        <v>13.426582661669199</v>
      </c>
      <c r="AC15" s="4">
        <f t="shared" si="2"/>
        <v>20.716910801416432</v>
      </c>
    </row>
    <row r="16" spans="1:29" ht="15.6" x14ac:dyDescent="0.3">
      <c r="A16" s="1" t="s">
        <v>31</v>
      </c>
      <c r="B16" s="5" t="s">
        <v>32</v>
      </c>
      <c r="C16" s="6">
        <f t="shared" si="0"/>
        <v>51.859336798727838</v>
      </c>
      <c r="D16" s="6">
        <f t="shared" si="1"/>
        <v>6.7434522993872532</v>
      </c>
      <c r="E16" s="4">
        <v>46.955882924260102</v>
      </c>
      <c r="F16" s="4">
        <v>49.7146290962351</v>
      </c>
      <c r="G16" s="4">
        <v>58.454030383927901</v>
      </c>
      <c r="H16" s="4">
        <v>53.219499823180499</v>
      </c>
      <c r="I16" s="4">
        <v>43.464515225409698</v>
      </c>
      <c r="J16" s="4">
        <v>62.075311228003898</v>
      </c>
      <c r="K16">
        <v>51.248113690064301</v>
      </c>
      <c r="L16">
        <v>55.915916695145697</v>
      </c>
      <c r="M16">
        <v>56.664529482655297</v>
      </c>
      <c r="N16">
        <v>40.880939438395899</v>
      </c>
      <c r="P16" s="10">
        <v>292</v>
      </c>
      <c r="Q16" s="10">
        <v>100000</v>
      </c>
      <c r="R16" s="4">
        <f t="shared" si="5"/>
        <v>17.760046848879394</v>
      </c>
      <c r="S16" s="4">
        <f t="shared" si="2"/>
        <v>2.3094014723928948</v>
      </c>
      <c r="T16" s="4">
        <f t="shared" si="2"/>
        <v>16.080781823376746</v>
      </c>
      <c r="U16" s="4">
        <f t="shared" si="6"/>
        <v>17.025557909669555</v>
      </c>
      <c r="V16" s="4">
        <f t="shared" si="7"/>
        <v>20.018503556139692</v>
      </c>
      <c r="W16" s="4">
        <f t="shared" si="8"/>
        <v>18.225856103828939</v>
      </c>
      <c r="X16" s="4">
        <f t="shared" si="2"/>
        <v>14.885107953907431</v>
      </c>
      <c r="Y16" s="4">
        <f t="shared" si="2"/>
        <v>21.258668228768457</v>
      </c>
      <c r="Z16" s="4">
        <f t="shared" si="2"/>
        <v>17.550723866460377</v>
      </c>
      <c r="AA16" s="4">
        <f t="shared" si="2"/>
        <v>19.149286539433458</v>
      </c>
      <c r="AB16" s="4">
        <f t="shared" si="2"/>
        <v>19.405660781731264</v>
      </c>
      <c r="AC16" s="4">
        <f t="shared" si="2"/>
        <v>14.000321725478049</v>
      </c>
    </row>
    <row r="17" spans="1:29" ht="15.6" x14ac:dyDescent="0.3">
      <c r="A17" s="1" t="s">
        <v>33</v>
      </c>
      <c r="B17" s="5" t="s">
        <v>34</v>
      </c>
      <c r="C17" s="6">
        <f t="shared" si="0"/>
        <v>129.35793167106829</v>
      </c>
      <c r="D17" s="6">
        <f t="shared" si="1"/>
        <v>3.6692201258400448</v>
      </c>
      <c r="E17" s="4">
        <v>121.530781593182</v>
      </c>
      <c r="F17" s="4">
        <v>135.34196056560199</v>
      </c>
      <c r="G17" s="4">
        <v>127.831751154719</v>
      </c>
      <c r="H17" s="4">
        <v>127.89538072923099</v>
      </c>
      <c r="I17" s="4">
        <v>130.771855480406</v>
      </c>
      <c r="J17" s="4">
        <v>129.10512540982</v>
      </c>
      <c r="K17">
        <v>131.066246348166</v>
      </c>
      <c r="L17">
        <v>130.27867194257399</v>
      </c>
      <c r="M17">
        <v>132.453231164275</v>
      </c>
      <c r="N17">
        <v>127.304312322708</v>
      </c>
      <c r="P17" s="10">
        <v>200</v>
      </c>
      <c r="Q17" s="10">
        <v>47000</v>
      </c>
      <c r="R17" s="4">
        <f t="shared" si="5"/>
        <v>30.399113942701046</v>
      </c>
      <c r="S17" s="4">
        <f t="shared" si="2"/>
        <v>0.86226672957241057</v>
      </c>
      <c r="T17" s="4">
        <f t="shared" si="2"/>
        <v>28.559733674397773</v>
      </c>
      <c r="U17" s="4">
        <f t="shared" si="6"/>
        <v>31.805360732916469</v>
      </c>
      <c r="V17" s="4">
        <f t="shared" si="7"/>
        <v>30.040461521358967</v>
      </c>
      <c r="W17" s="4">
        <f t="shared" si="8"/>
        <v>30.055414471369286</v>
      </c>
      <c r="X17" s="4">
        <f t="shared" si="2"/>
        <v>30.731386037895408</v>
      </c>
      <c r="Y17" s="4">
        <f t="shared" si="2"/>
        <v>30.339704471307702</v>
      </c>
      <c r="Z17" s="4">
        <f t="shared" si="2"/>
        <v>30.800567891819011</v>
      </c>
      <c r="AA17" s="4">
        <f t="shared" si="2"/>
        <v>30.615487906504889</v>
      </c>
      <c r="AB17" s="4">
        <f t="shared" si="2"/>
        <v>31.126509323604623</v>
      </c>
      <c r="AC17" s="4">
        <f t="shared" si="2"/>
        <v>29.916513395836379</v>
      </c>
    </row>
    <row r="18" spans="1:29" ht="15.6" x14ac:dyDescent="0.3">
      <c r="A18" s="1" t="s">
        <v>35</v>
      </c>
      <c r="B18" s="5" t="s">
        <v>36</v>
      </c>
      <c r="C18" s="6">
        <f t="shared" si="0"/>
        <v>26.322507794453998</v>
      </c>
      <c r="D18" s="6">
        <f t="shared" si="1"/>
        <v>3.5944045807859881</v>
      </c>
      <c r="E18" s="4">
        <v>27.5423600665824</v>
      </c>
      <c r="F18" s="4">
        <v>22.740599413379499</v>
      </c>
      <c r="G18" s="4">
        <v>23.066124523013301</v>
      </c>
      <c r="H18" s="4">
        <v>30.9438060453978</v>
      </c>
      <c r="I18" s="4">
        <v>23.738425083165399</v>
      </c>
      <c r="J18" s="4">
        <v>23.372571687517301</v>
      </c>
      <c r="K18">
        <v>32.144585342846298</v>
      </c>
      <c r="L18">
        <v>25.177257491831199</v>
      </c>
      <c r="M18">
        <v>30.223904739090202</v>
      </c>
      <c r="N18">
        <v>24.275443551716599</v>
      </c>
      <c r="P18" s="10">
        <v>437</v>
      </c>
      <c r="Q18" s="10">
        <v>300000</v>
      </c>
      <c r="R18" s="4">
        <f t="shared" si="5"/>
        <v>18.070371483606866</v>
      </c>
      <c r="S18" s="4">
        <f t="shared" si="2"/>
        <v>2.4675546321185275</v>
      </c>
      <c r="T18" s="4">
        <f t="shared" si="2"/>
        <v>18.907798672711028</v>
      </c>
      <c r="U18" s="4">
        <f t="shared" si="6"/>
        <v>15.611395478292563</v>
      </c>
      <c r="V18" s="4">
        <f t="shared" si="7"/>
        <v>15.834868093601807</v>
      </c>
      <c r="W18" s="4">
        <f t="shared" si="8"/>
        <v>21.24288744535318</v>
      </c>
      <c r="X18" s="4">
        <f t="shared" si="2"/>
        <v>16.296401658923614</v>
      </c>
      <c r="Y18" s="4">
        <f t="shared" si="2"/>
        <v>16.045243721407758</v>
      </c>
      <c r="Z18" s="4">
        <f t="shared" si="2"/>
        <v>22.067221059162222</v>
      </c>
      <c r="AA18" s="4">
        <f t="shared" si="2"/>
        <v>17.284158461211348</v>
      </c>
      <c r="AB18" s="4">
        <f t="shared" si="2"/>
        <v>20.748676022258717</v>
      </c>
      <c r="AC18" s="4">
        <f t="shared" si="2"/>
        <v>16.665064223146405</v>
      </c>
    </row>
    <row r="19" spans="1:29" ht="15.6" x14ac:dyDescent="0.3">
      <c r="A19" s="1" t="s">
        <v>37</v>
      </c>
      <c r="B19" s="5" t="s">
        <v>38</v>
      </c>
      <c r="C19" s="6">
        <f t="shared" si="0"/>
        <v>31.395978586038972</v>
      </c>
      <c r="D19" s="6">
        <f t="shared" si="1"/>
        <v>3.9681517392933072</v>
      </c>
      <c r="E19" s="4">
        <v>30.8328193532192</v>
      </c>
      <c r="F19" s="4">
        <v>29.625659907873601</v>
      </c>
      <c r="G19" s="4">
        <v>29.350434653963902</v>
      </c>
      <c r="H19" s="4">
        <v>30.598358518872001</v>
      </c>
      <c r="I19" s="4">
        <v>29.4913398592854</v>
      </c>
      <c r="J19" s="4">
        <v>29.5769461313525</v>
      </c>
      <c r="K19">
        <v>31.499021642985401</v>
      </c>
      <c r="L19">
        <v>42.515306372066298</v>
      </c>
      <c r="M19">
        <v>30.519429591560399</v>
      </c>
      <c r="N19">
        <v>29.950469829210999</v>
      </c>
      <c r="P19" s="10">
        <v>97</v>
      </c>
      <c r="Q19" s="10">
        <v>105000</v>
      </c>
      <c r="R19" s="4">
        <f t="shared" si="5"/>
        <v>33.985337644681366</v>
      </c>
      <c r="S19" s="4">
        <f t="shared" si="2"/>
        <v>4.2954219858329612</v>
      </c>
      <c r="T19" s="4">
        <f t="shared" si="2"/>
        <v>33.375732289567175</v>
      </c>
      <c r="U19" s="4">
        <f t="shared" si="6"/>
        <v>32.069013302337403</v>
      </c>
      <c r="V19" s="4">
        <f t="shared" si="7"/>
        <v>31.771089058414535</v>
      </c>
      <c r="W19" s="4">
        <f t="shared" si="8"/>
        <v>33.121934479191339</v>
      </c>
      <c r="X19" s="4">
        <f t="shared" si="2"/>
        <v>31.923615311597601</v>
      </c>
      <c r="Y19" s="4">
        <f t="shared" si="2"/>
        <v>32.016281894763011</v>
      </c>
      <c r="Z19" s="4">
        <f t="shared" si="2"/>
        <v>34.096879098076975</v>
      </c>
      <c r="AA19" s="4">
        <f t="shared" si="2"/>
        <v>46.021723392442901</v>
      </c>
      <c r="AB19" s="4">
        <f t="shared" si="2"/>
        <v>33.036495949627238</v>
      </c>
      <c r="AC19" s="4">
        <f t="shared" si="2"/>
        <v>32.42061167079541</v>
      </c>
    </row>
    <row r="20" spans="1:29" ht="15.6" x14ac:dyDescent="0.3">
      <c r="A20" s="1" t="s">
        <v>39</v>
      </c>
      <c r="B20" s="5" t="s">
        <v>40</v>
      </c>
      <c r="C20" s="6">
        <f t="shared" si="0"/>
        <v>337.02156220708611</v>
      </c>
      <c r="D20" s="6">
        <f t="shared" si="1"/>
        <v>21.200843666592668</v>
      </c>
      <c r="E20" s="4">
        <v>324.24776328642099</v>
      </c>
      <c r="F20" s="4">
        <v>350.71609051751898</v>
      </c>
      <c r="G20" s="4">
        <v>341.433883139393</v>
      </c>
      <c r="H20" s="4">
        <v>327.42355776450302</v>
      </c>
      <c r="I20" s="4">
        <v>332.95509610412199</v>
      </c>
      <c r="J20" s="4">
        <v>335.198039027047</v>
      </c>
      <c r="K20">
        <v>318.10063625580602</v>
      </c>
      <c r="L20">
        <v>321.982234772803</v>
      </c>
      <c r="M20">
        <v>327.41007351323498</v>
      </c>
      <c r="N20">
        <v>390.74824769001202</v>
      </c>
      <c r="P20" s="10">
        <v>1629</v>
      </c>
      <c r="Q20" s="10">
        <v>90000</v>
      </c>
      <c r="R20" s="4">
        <f t="shared" si="5"/>
        <v>18.61997581254619</v>
      </c>
      <c r="S20" s="4">
        <f t="shared" si="5"/>
        <v>1.1713173296460035</v>
      </c>
      <c r="T20" s="4">
        <f t="shared" si="5"/>
        <v>17.914241065548122</v>
      </c>
      <c r="U20" s="4">
        <f t="shared" si="6"/>
        <v>19.37657958660326</v>
      </c>
      <c r="V20" s="4">
        <f t="shared" si="7"/>
        <v>18.863750449690222</v>
      </c>
      <c r="W20" s="4">
        <f t="shared" si="8"/>
        <v>18.089699324005689</v>
      </c>
      <c r="X20" s="4">
        <f t="shared" si="5"/>
        <v>18.395309177023314</v>
      </c>
      <c r="Y20" s="4">
        <f t="shared" si="5"/>
        <v>18.519228675527458</v>
      </c>
      <c r="Z20" s="4">
        <f t="shared" si="5"/>
        <v>17.574620787613593</v>
      </c>
      <c r="AA20" s="4">
        <f t="shared" si="5"/>
        <v>17.789073744353754</v>
      </c>
      <c r="AB20" s="4">
        <f t="shared" si="5"/>
        <v>18.08895433774779</v>
      </c>
      <c r="AC20" s="4">
        <f t="shared" si="5"/>
        <v>21.588300977348727</v>
      </c>
    </row>
    <row r="21" spans="1:29" ht="15.6" x14ac:dyDescent="0.3">
      <c r="A21" s="1" t="s">
        <v>41</v>
      </c>
      <c r="B21" s="5" t="s">
        <v>42</v>
      </c>
      <c r="C21" s="6">
        <f t="shared" si="0"/>
        <v>29.111767447670466</v>
      </c>
      <c r="D21" s="6">
        <f t="shared" si="1"/>
        <v>0.62221880325595413</v>
      </c>
      <c r="E21" s="4">
        <v>29.228841777690299</v>
      </c>
      <c r="F21" s="4">
        <v>30.2990559006581</v>
      </c>
      <c r="G21" s="4">
        <v>28.9493090211412</v>
      </c>
      <c r="H21" s="4">
        <v>28.594015622079699</v>
      </c>
      <c r="I21" s="4">
        <v>28.9662912588464</v>
      </c>
      <c r="J21" s="4">
        <v>28.406524996458099</v>
      </c>
      <c r="K21">
        <v>28.7289122391321</v>
      </c>
      <c r="L21">
        <v>29.400982186968101</v>
      </c>
      <c r="M21">
        <v>28.576684952176699</v>
      </c>
      <c r="N21">
        <v>29.967056521553999</v>
      </c>
      <c r="P21" s="10">
        <v>54</v>
      </c>
      <c r="Q21" s="10">
        <v>90000</v>
      </c>
      <c r="R21" s="4">
        <f t="shared" si="5"/>
        <v>48.519612412784106</v>
      </c>
      <c r="S21" s="4">
        <f t="shared" si="5"/>
        <v>1.0370313387599235</v>
      </c>
      <c r="T21" s="4">
        <f t="shared" si="5"/>
        <v>48.714736296150498</v>
      </c>
      <c r="U21" s="4">
        <f t="shared" si="6"/>
        <v>50.498426501096837</v>
      </c>
      <c r="V21" s="4">
        <f t="shared" si="7"/>
        <v>48.248848368568673</v>
      </c>
      <c r="W21" s="4">
        <f t="shared" si="8"/>
        <v>47.656692703466163</v>
      </c>
      <c r="X21" s="4">
        <f t="shared" si="5"/>
        <v>48.277152098077337</v>
      </c>
      <c r="Y21" s="4">
        <f t="shared" si="5"/>
        <v>47.344208327430159</v>
      </c>
      <c r="Z21" s="4">
        <f t="shared" si="5"/>
        <v>47.881520398553498</v>
      </c>
      <c r="AA21" s="4">
        <f t="shared" si="5"/>
        <v>49.00163697828016</v>
      </c>
      <c r="AB21" s="4">
        <f t="shared" si="5"/>
        <v>47.627808253627833</v>
      </c>
      <c r="AC21" s="4">
        <f t="shared" si="5"/>
        <v>49.945094202589999</v>
      </c>
    </row>
    <row r="22" spans="1:29" ht="15.6" x14ac:dyDescent="0.3">
      <c r="A22" s="1" t="s">
        <v>43</v>
      </c>
      <c r="B22" s="5" t="s">
        <v>44</v>
      </c>
      <c r="C22" s="6">
        <f t="shared" si="0"/>
        <v>7.7880510780951679</v>
      </c>
      <c r="D22" s="6">
        <f t="shared" si="1"/>
        <v>0.1006726305386737</v>
      </c>
      <c r="E22" s="4">
        <v>7.7965890219021201</v>
      </c>
      <c r="F22" s="4">
        <v>7.7689737402942098</v>
      </c>
      <c r="G22" s="4">
        <v>7.8233398434355896</v>
      </c>
      <c r="H22" s="4">
        <v>7.82046307078092</v>
      </c>
      <c r="I22" s="4">
        <v>7.9766627636619098</v>
      </c>
      <c r="J22" s="4">
        <v>7.8835880096882702</v>
      </c>
      <c r="K22">
        <v>7.7156039213315202</v>
      </c>
      <c r="L22">
        <v>7.6003278451827603</v>
      </c>
      <c r="M22">
        <v>7.7476204595410696</v>
      </c>
      <c r="N22">
        <v>7.7473421051333098</v>
      </c>
      <c r="P22" s="10">
        <v>18</v>
      </c>
      <c r="Q22" s="10">
        <v>270000</v>
      </c>
      <c r="R22" s="4">
        <f t="shared" si="5"/>
        <v>116.82076617142752</v>
      </c>
      <c r="S22" s="4">
        <f t="shared" si="5"/>
        <v>1.5100894580801054</v>
      </c>
      <c r="T22" s="4">
        <f t="shared" si="5"/>
        <v>116.9488353285318</v>
      </c>
      <c r="U22" s="4">
        <f t="shared" si="6"/>
        <v>116.53460610441314</v>
      </c>
      <c r="V22" s="4">
        <f t="shared" si="7"/>
        <v>117.35009765153384</v>
      </c>
      <c r="W22" s="4">
        <f t="shared" si="8"/>
        <v>117.3069460617138</v>
      </c>
      <c r="X22" s="4">
        <f t="shared" si="5"/>
        <v>119.64994145492865</v>
      </c>
      <c r="Y22" s="4">
        <f t="shared" si="5"/>
        <v>118.25382014532404</v>
      </c>
      <c r="Z22" s="4">
        <f t="shared" si="5"/>
        <v>115.7340588199728</v>
      </c>
      <c r="AA22" s="4">
        <f t="shared" si="5"/>
        <v>114.00491767774142</v>
      </c>
      <c r="AB22" s="4">
        <f t="shared" si="5"/>
        <v>116.21430689311605</v>
      </c>
      <c r="AC22" s="4">
        <f t="shared" si="5"/>
        <v>116.21013157699964</v>
      </c>
    </row>
    <row r="23" spans="1:29" ht="15.6" x14ac:dyDescent="0.3">
      <c r="A23" s="1" t="s">
        <v>45</v>
      </c>
      <c r="B23" s="5" t="s">
        <v>46</v>
      </c>
      <c r="C23" s="6">
        <f t="shared" si="0"/>
        <v>8.4593532806866722</v>
      </c>
      <c r="D23" s="6">
        <f t="shared" si="1"/>
        <v>2.0669032079797214</v>
      </c>
      <c r="E23" s="4">
        <v>5.8246491486175502</v>
      </c>
      <c r="F23" s="4">
        <v>6.6222289521466298</v>
      </c>
      <c r="G23" s="4">
        <v>7.9430686096748397</v>
      </c>
      <c r="H23" s="4">
        <v>10.5098129652431</v>
      </c>
      <c r="I23" s="4">
        <v>11.0080032846866</v>
      </c>
      <c r="J23" s="4">
        <v>11.8978981375045</v>
      </c>
      <c r="K23">
        <v>8.8412019948162808</v>
      </c>
      <c r="L23">
        <v>8.1851877720072093</v>
      </c>
      <c r="M23">
        <v>7.1424249493128196</v>
      </c>
      <c r="N23">
        <v>6.6190569928571801</v>
      </c>
      <c r="P23" s="10">
        <v>65</v>
      </c>
      <c r="Q23" s="10">
        <v>70000</v>
      </c>
      <c r="R23" s="4">
        <f t="shared" si="5"/>
        <v>9.1100727638164152</v>
      </c>
      <c r="S23" s="4">
        <f t="shared" si="5"/>
        <v>2.2258957624396998</v>
      </c>
      <c r="T23" s="4">
        <f t="shared" si="5"/>
        <v>6.2726990831265921</v>
      </c>
      <c r="U23" s="4">
        <f t="shared" si="6"/>
        <v>7.1316311792348328</v>
      </c>
      <c r="V23" s="4">
        <f t="shared" si="7"/>
        <v>8.5540738873421347</v>
      </c>
      <c r="W23" s="4">
        <f t="shared" si="8"/>
        <v>11.318260116415647</v>
      </c>
      <c r="X23" s="4">
        <f t="shared" si="5"/>
        <v>11.854772768124031</v>
      </c>
      <c r="Y23" s="4">
        <f t="shared" si="5"/>
        <v>12.813121071158692</v>
      </c>
      <c r="Z23" s="4">
        <f t="shared" si="5"/>
        <v>9.5212944559559958</v>
      </c>
      <c r="AA23" s="4">
        <f t="shared" si="5"/>
        <v>8.8148176006231491</v>
      </c>
      <c r="AB23" s="4">
        <f t="shared" si="5"/>
        <v>7.6918422531061132</v>
      </c>
      <c r="AC23" s="4">
        <f t="shared" si="5"/>
        <v>7.1282152230769631</v>
      </c>
    </row>
    <row r="24" spans="1:29" ht="15.6" x14ac:dyDescent="0.3">
      <c r="A24" s="1" t="s">
        <v>47</v>
      </c>
      <c r="B24" s="5" t="s">
        <v>48</v>
      </c>
      <c r="C24" s="6">
        <f t="shared" si="0"/>
        <v>2.2384407287038499</v>
      </c>
      <c r="D24" s="6">
        <f t="shared" si="1"/>
        <v>0.22995882526387224</v>
      </c>
      <c r="E24" s="4">
        <v>2.1836056245107001</v>
      </c>
      <c r="F24" s="4">
        <v>2.24613840651008</v>
      </c>
      <c r="G24" s="4">
        <v>2.4826853241350899</v>
      </c>
      <c r="H24" s="4">
        <v>2.10105526321987</v>
      </c>
      <c r="I24" s="4">
        <v>2.1036286202834802</v>
      </c>
      <c r="J24" s="4">
        <v>1.9581038900047401</v>
      </c>
      <c r="K24">
        <v>1.99758827007198</v>
      </c>
      <c r="L24">
        <v>2.32732366738195</v>
      </c>
      <c r="M24">
        <v>2.2652753283197402</v>
      </c>
      <c r="N24">
        <v>2.7190028926008698</v>
      </c>
      <c r="P24" s="10">
        <v>22</v>
      </c>
      <c r="Q24" s="10">
        <v>160000</v>
      </c>
      <c r="R24" s="4">
        <f t="shared" si="5"/>
        <v>16.279568936027999</v>
      </c>
      <c r="S24" s="4">
        <f t="shared" si="5"/>
        <v>1.6724278201008891</v>
      </c>
      <c r="T24" s="4">
        <f t="shared" si="5"/>
        <v>15.880768178259638</v>
      </c>
      <c r="U24" s="4">
        <f t="shared" si="6"/>
        <v>16.335552047346038</v>
      </c>
      <c r="V24" s="4">
        <f t="shared" si="7"/>
        <v>18.055893266437018</v>
      </c>
      <c r="W24" s="4">
        <f t="shared" si="8"/>
        <v>15.280401914326326</v>
      </c>
      <c r="X24" s="4">
        <f t="shared" si="5"/>
        <v>15.299117238425312</v>
      </c>
      <c r="Y24" s="4">
        <f t="shared" si="5"/>
        <v>14.240755563670836</v>
      </c>
      <c r="Z24" s="4">
        <f t="shared" si="5"/>
        <v>14.527914691432581</v>
      </c>
      <c r="AA24" s="4">
        <f t="shared" si="5"/>
        <v>16.925990308232365</v>
      </c>
      <c r="AB24" s="4">
        <f t="shared" si="5"/>
        <v>16.474729660507201</v>
      </c>
      <c r="AC24" s="4">
        <f t="shared" si="5"/>
        <v>19.774566491642691</v>
      </c>
    </row>
    <row r="25" spans="1:29" ht="15.6" x14ac:dyDescent="0.3">
      <c r="A25" s="1" t="s">
        <v>49</v>
      </c>
      <c r="B25" s="5" t="s">
        <v>50</v>
      </c>
      <c r="C25" s="6">
        <f t="shared" si="0"/>
        <v>15.823005193631079</v>
      </c>
      <c r="D25" s="6">
        <f t="shared" si="1"/>
        <v>4.8357085243501503</v>
      </c>
      <c r="E25" s="4">
        <v>18.860257090366801</v>
      </c>
      <c r="F25" s="4">
        <v>15.4115304437872</v>
      </c>
      <c r="G25" s="4">
        <v>11.690244023598799</v>
      </c>
      <c r="H25" s="4">
        <v>14.4342972092322</v>
      </c>
      <c r="I25" s="4">
        <v>13.220168762310299</v>
      </c>
      <c r="J25" s="4">
        <v>23.332217128154099</v>
      </c>
      <c r="K25">
        <v>24.6327553564985</v>
      </c>
      <c r="L25">
        <v>11.133913793631301</v>
      </c>
      <c r="M25">
        <v>13.254968811294599</v>
      </c>
      <c r="N25">
        <v>12.259699317437001</v>
      </c>
      <c r="P25" s="10">
        <v>400</v>
      </c>
      <c r="Q25" s="10">
        <v>53000</v>
      </c>
      <c r="R25" s="4">
        <f t="shared" si="5"/>
        <v>2.0965481881561181</v>
      </c>
      <c r="S25" s="4">
        <f t="shared" si="5"/>
        <v>0.64073137947639502</v>
      </c>
      <c r="T25" s="4">
        <f t="shared" si="5"/>
        <v>2.4989840644736008</v>
      </c>
      <c r="U25" s="4">
        <f t="shared" si="6"/>
        <v>2.0420277838018039</v>
      </c>
      <c r="V25" s="4">
        <f t="shared" si="7"/>
        <v>1.5489573331268409</v>
      </c>
      <c r="W25" s="4">
        <f t="shared" si="8"/>
        <v>1.9125443802232664</v>
      </c>
      <c r="X25" s="4">
        <f t="shared" si="5"/>
        <v>1.7516723610061147</v>
      </c>
      <c r="Y25" s="4">
        <f t="shared" si="5"/>
        <v>3.0915187694804183</v>
      </c>
      <c r="Z25" s="4">
        <f t="shared" si="5"/>
        <v>3.2638400847360511</v>
      </c>
      <c r="AA25" s="4">
        <f t="shared" si="5"/>
        <v>1.4752435776561474</v>
      </c>
      <c r="AB25" s="4">
        <f t="shared" si="5"/>
        <v>1.7562833674965344</v>
      </c>
      <c r="AC25" s="4">
        <f t="shared" si="5"/>
        <v>1.6244101595604028</v>
      </c>
    </row>
    <row r="26" spans="1:29" ht="15.6" x14ac:dyDescent="0.3">
      <c r="A26" s="1" t="s">
        <v>51</v>
      </c>
      <c r="B26" s="5" t="s">
        <v>52</v>
      </c>
      <c r="C26" s="6">
        <f t="shared" si="0"/>
        <v>1.0693714973733137</v>
      </c>
      <c r="D26" s="6">
        <f t="shared" si="1"/>
        <v>0.1516527103557663</v>
      </c>
      <c r="E26" s="4">
        <v>1.15817145967734</v>
      </c>
      <c r="F26" s="4">
        <v>0.84424496869725196</v>
      </c>
      <c r="G26" s="4">
        <v>1.0178401709621601</v>
      </c>
      <c r="H26" s="4">
        <v>1.1022043637585801</v>
      </c>
      <c r="I26" s="4">
        <v>1.25228831811946</v>
      </c>
      <c r="J26" s="4">
        <v>1.0707295450312999</v>
      </c>
      <c r="K26">
        <v>1.2048364328930701</v>
      </c>
      <c r="L26">
        <v>1.00955957231603</v>
      </c>
      <c r="M26">
        <v>0.81223114603459401</v>
      </c>
      <c r="N26">
        <v>1.2216089962433501</v>
      </c>
      <c r="P26" s="10">
        <v>640</v>
      </c>
      <c r="Q26" s="10">
        <v>480000</v>
      </c>
      <c r="R26" s="4">
        <f t="shared" si="5"/>
        <v>0.80202862302998523</v>
      </c>
      <c r="S26" s="4">
        <f t="shared" si="5"/>
        <v>0.11373953276682472</v>
      </c>
      <c r="T26" s="4">
        <f t="shared" si="5"/>
        <v>0.86862859475800491</v>
      </c>
      <c r="U26" s="4">
        <f t="shared" si="6"/>
        <v>0.63318372652293897</v>
      </c>
      <c r="V26" s="4">
        <f t="shared" si="7"/>
        <v>0.76338012822162016</v>
      </c>
      <c r="W26" s="4">
        <f t="shared" si="8"/>
        <v>0.82665327281893508</v>
      </c>
      <c r="X26" s="4">
        <f t="shared" si="5"/>
        <v>0.93921623858959491</v>
      </c>
      <c r="Y26" s="4">
        <f t="shared" si="5"/>
        <v>0.80304715877347499</v>
      </c>
      <c r="Z26" s="4">
        <f t="shared" si="5"/>
        <v>0.90362732466980256</v>
      </c>
      <c r="AA26" s="4">
        <f t="shared" si="5"/>
        <v>0.7571696792370225</v>
      </c>
      <c r="AB26" s="4">
        <f t="shared" si="5"/>
        <v>0.60917335952594553</v>
      </c>
      <c r="AC26" s="4">
        <f t="shared" si="5"/>
        <v>0.9162067471825126</v>
      </c>
    </row>
    <row r="27" spans="1:29" ht="15.6" x14ac:dyDescent="0.3">
      <c r="A27" s="1" t="s">
        <v>53</v>
      </c>
      <c r="B27" s="5" t="s">
        <v>54</v>
      </c>
      <c r="C27" s="6">
        <f t="shared" si="0"/>
        <v>14.245620343407214</v>
      </c>
      <c r="D27" s="6">
        <f t="shared" si="1"/>
        <v>2.8496108949953056</v>
      </c>
      <c r="E27" s="4">
        <v>12.793717442965001</v>
      </c>
      <c r="F27" s="4">
        <v>11.1712360219496</v>
      </c>
      <c r="G27" s="4">
        <v>17.5662405396399</v>
      </c>
      <c r="H27" s="4">
        <v>16.522755651415</v>
      </c>
      <c r="I27" s="4">
        <v>13.061827451902101</v>
      </c>
      <c r="J27" s="4">
        <v>16.728221260410699</v>
      </c>
      <c r="K27">
        <v>13.704348159719601</v>
      </c>
      <c r="L27">
        <v>18.322765909095502</v>
      </c>
      <c r="M27">
        <v>9.9908640770528194</v>
      </c>
      <c r="N27">
        <v>12.594226919921899</v>
      </c>
      <c r="P27" s="10">
        <v>2500</v>
      </c>
      <c r="Q27" s="10">
        <v>120000</v>
      </c>
      <c r="R27" s="4">
        <f t="shared" si="5"/>
        <v>0.68378977648354622</v>
      </c>
      <c r="S27" s="4">
        <f t="shared" si="5"/>
        <v>0.13678132295977469</v>
      </c>
      <c r="T27" s="4">
        <f t="shared" si="5"/>
        <v>0.61409843726232005</v>
      </c>
      <c r="U27" s="4">
        <f t="shared" si="6"/>
        <v>0.53621932905358072</v>
      </c>
      <c r="V27" s="4">
        <f t="shared" si="7"/>
        <v>0.84317954590271516</v>
      </c>
      <c r="W27" s="4">
        <f t="shared" si="8"/>
        <v>0.79309227126791992</v>
      </c>
      <c r="X27" s="4">
        <f t="shared" si="5"/>
        <v>0.62696771769130077</v>
      </c>
      <c r="Y27" s="4">
        <f t="shared" si="5"/>
        <v>0.80295462049971356</v>
      </c>
      <c r="Z27" s="4">
        <f t="shared" si="5"/>
        <v>0.65780871166654087</v>
      </c>
      <c r="AA27" s="4">
        <f t="shared" si="5"/>
        <v>0.87949276363658402</v>
      </c>
      <c r="AB27" s="4">
        <f t="shared" si="5"/>
        <v>0.47956147569853541</v>
      </c>
      <c r="AC27" s="4">
        <f t="shared" si="5"/>
        <v>0.6045228921562511</v>
      </c>
    </row>
    <row r="28" spans="1:29" ht="15.6" x14ac:dyDescent="0.3">
      <c r="A28" s="1" t="s">
        <v>55</v>
      </c>
      <c r="B28" s="5" t="s">
        <v>56</v>
      </c>
      <c r="C28" s="6">
        <f t="shared" si="0"/>
        <v>1.5936912082288313</v>
      </c>
      <c r="D28" s="6">
        <f t="shared" si="1"/>
        <v>0.24622135478155127</v>
      </c>
      <c r="E28" s="4">
        <v>1.5361694999845801</v>
      </c>
      <c r="F28" s="4">
        <v>1.2086800534120901</v>
      </c>
      <c r="G28" s="4">
        <v>1.38310305047828</v>
      </c>
      <c r="H28" s="4">
        <v>1.67052459952719</v>
      </c>
      <c r="I28" s="4">
        <v>1.96949952559616</v>
      </c>
      <c r="J28" s="4">
        <v>1.8444509050960101</v>
      </c>
      <c r="K28">
        <v>1.8111813183941401</v>
      </c>
      <c r="L28">
        <v>1.71815827001383</v>
      </c>
      <c r="M28">
        <v>1.39740420091224</v>
      </c>
      <c r="N28">
        <v>1.39774065887379</v>
      </c>
      <c r="P28" s="10">
        <v>1550</v>
      </c>
      <c r="Q28" s="10">
        <v>390000</v>
      </c>
      <c r="R28" s="4">
        <f t="shared" si="5"/>
        <v>0.40099327174789945</v>
      </c>
      <c r="S28" s="4">
        <f t="shared" si="5"/>
        <v>6.1952469912777412E-2</v>
      </c>
      <c r="T28" s="4">
        <f t="shared" si="5"/>
        <v>0.38652006773805564</v>
      </c>
      <c r="U28" s="4">
        <f t="shared" si="6"/>
        <v>0.30411949731013882</v>
      </c>
      <c r="V28" s="4">
        <f t="shared" si="7"/>
        <v>0.34800657399130913</v>
      </c>
      <c r="W28" s="4">
        <f t="shared" si="8"/>
        <v>0.42032554439716391</v>
      </c>
      <c r="X28" s="4">
        <f t="shared" si="5"/>
        <v>0.49555149353709832</v>
      </c>
      <c r="Y28" s="4">
        <f t="shared" si="5"/>
        <v>0.46408764708867345</v>
      </c>
      <c r="Z28" s="4">
        <f t="shared" si="5"/>
        <v>0.45571658978949336</v>
      </c>
      <c r="AA28" s="4">
        <f t="shared" si="5"/>
        <v>0.43231079051960886</v>
      </c>
      <c r="AB28" s="4">
        <f t="shared" si="5"/>
        <v>0.35160492797146686</v>
      </c>
      <c r="AC28" s="4">
        <f t="shared" si="5"/>
        <v>0.35168958513598586</v>
      </c>
    </row>
    <row r="29" spans="1:29" ht="15.6" x14ac:dyDescent="0.3">
      <c r="A29" s="1" t="s">
        <v>57</v>
      </c>
      <c r="B29" s="5" t="s">
        <v>58</v>
      </c>
      <c r="C29" s="6">
        <f t="shared" si="0"/>
        <v>0.64243785012499222</v>
      </c>
      <c r="D29" s="6">
        <f t="shared" si="1"/>
        <v>0.106328316676342</v>
      </c>
      <c r="E29" s="4">
        <v>0.62271715441986897</v>
      </c>
      <c r="F29" s="4">
        <v>0.64339964506943603</v>
      </c>
      <c r="G29" s="4">
        <v>0.67951444844449604</v>
      </c>
      <c r="H29" s="4">
        <v>0.44073304880747399</v>
      </c>
      <c r="I29" s="4">
        <v>0.68476888478782605</v>
      </c>
      <c r="J29" s="4">
        <v>0.63273277224617597</v>
      </c>
      <c r="K29">
        <v>0.62196040479730497</v>
      </c>
      <c r="L29">
        <v>0.63582791691558105</v>
      </c>
      <c r="M29">
        <v>0.58794332853041997</v>
      </c>
      <c r="N29">
        <v>0.87478089723134</v>
      </c>
      <c r="P29" s="10">
        <v>9240</v>
      </c>
      <c r="Q29" s="11">
        <v>66000</v>
      </c>
      <c r="R29" s="4">
        <f t="shared" si="5"/>
        <v>4.5888417866070865E-3</v>
      </c>
      <c r="S29" s="4">
        <f t="shared" si="5"/>
        <v>7.5948797625958575E-4</v>
      </c>
      <c r="T29" s="4">
        <f t="shared" si="5"/>
        <v>4.4479796744276356E-3</v>
      </c>
      <c r="U29" s="4">
        <f t="shared" si="6"/>
        <v>4.5957117504959715E-3</v>
      </c>
      <c r="V29" s="4">
        <f t="shared" si="7"/>
        <v>4.8536746317463996E-3</v>
      </c>
      <c r="W29" s="4">
        <f t="shared" si="8"/>
        <v>3.1480932057676709E-3</v>
      </c>
      <c r="X29" s="4">
        <f t="shared" si="5"/>
        <v>4.8912063199130435E-3</v>
      </c>
      <c r="Y29" s="4">
        <f t="shared" si="5"/>
        <v>4.5195198017583997E-3</v>
      </c>
      <c r="Z29" s="4">
        <f t="shared" si="5"/>
        <v>4.4425743199807497E-3</v>
      </c>
      <c r="AA29" s="4">
        <f t="shared" si="5"/>
        <v>4.5416279779684357E-3</v>
      </c>
      <c r="AB29" s="4">
        <f t="shared" si="5"/>
        <v>4.1995952037887137E-3</v>
      </c>
      <c r="AC29" s="4">
        <f t="shared" si="5"/>
        <v>6.2484349802238576E-3</v>
      </c>
    </row>
    <row r="31" spans="1:29" ht="15.6" x14ac:dyDescent="0.35">
      <c r="A31" s="4" t="s">
        <v>181</v>
      </c>
      <c r="B31" s="4">
        <f>C3/(400-B1)</f>
        <v>0.2877589005491919</v>
      </c>
      <c r="D31" s="4" t="s">
        <v>182</v>
      </c>
      <c r="E31" s="4">
        <f>C3/B31</f>
        <v>140</v>
      </c>
      <c r="Q31" s="4" t="s">
        <v>183</v>
      </c>
      <c r="R31" s="4">
        <f>SUM(R4:R29)</f>
        <v>10458.657476665869</v>
      </c>
      <c r="T31" s="4">
        <f t="shared" ref="T31:AC31" si="9">SUM(T4:T29)</f>
        <v>10458.657476665856</v>
      </c>
      <c r="U31" s="4">
        <f t="shared" si="9"/>
        <v>10458.657476665863</v>
      </c>
      <c r="V31" s="4">
        <f t="shared" si="9"/>
        <v>10458.657476665885</v>
      </c>
      <c r="W31" s="4">
        <f t="shared" si="9"/>
        <v>10458.657476665865</v>
      </c>
      <c r="X31" s="4">
        <f t="shared" si="9"/>
        <v>10458.65747666585</v>
      </c>
      <c r="Y31" s="4">
        <f t="shared" si="9"/>
        <v>10458.657476665867</v>
      </c>
      <c r="Z31" s="4">
        <f t="shared" si="9"/>
        <v>10458.657476665881</v>
      </c>
      <c r="AA31" s="4">
        <f t="shared" si="9"/>
        <v>10458.657476665874</v>
      </c>
      <c r="AB31" s="4">
        <f t="shared" si="9"/>
        <v>10458.657476665885</v>
      </c>
      <c r="AC31" s="4">
        <f t="shared" si="9"/>
        <v>10458.657476665863</v>
      </c>
    </row>
  </sheetData>
  <mergeCells count="2">
    <mergeCell ref="C1:N1"/>
    <mergeCell ref="R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Ori_old</vt:lpstr>
      <vt:lpstr>Original</vt:lpstr>
      <vt:lpstr>140</vt:lpstr>
      <vt:lpstr>160</vt:lpstr>
      <vt:lpstr>180</vt:lpstr>
      <vt:lpstr>200</vt:lpstr>
      <vt:lpstr>220</vt:lpstr>
      <vt:lpstr>240</vt:lpstr>
      <vt:lpstr>260</vt:lpstr>
      <vt:lpstr>280</vt:lpstr>
      <vt:lpstr>300</vt:lpstr>
      <vt:lpstr>320</vt:lpstr>
      <vt:lpstr>340</vt:lpstr>
      <vt:lpstr>360</vt:lpstr>
      <vt:lpstr>380</vt:lpstr>
      <vt:lpstr>400</vt:lpstr>
      <vt:lpstr>420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IGB</dc:creator>
  <cp:keywords/>
  <dc:description/>
  <cp:lastModifiedBy>Vijayakumar, Supreeta</cp:lastModifiedBy>
  <cp:revision/>
  <dcterms:created xsi:type="dcterms:W3CDTF">2022-10-18T13:46:06Z</dcterms:created>
  <dcterms:modified xsi:type="dcterms:W3CDTF">2022-12-13T15:34:24Z</dcterms:modified>
  <cp:category/>
  <cp:contentStatus/>
</cp:coreProperties>
</file>