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anohar/Library/Mobile Documents/com~apple~CloudDocs/University of Toronto/Data Analytics Bootcamp/Classwork/(Excel) Kickstarter Project/"/>
    </mc:Choice>
  </mc:AlternateContent>
  <xr:revisionPtr revIDLastSave="0" documentId="13_ncr:1_{98678261-C7D2-2644-AEC8-EEB34102A912}" xr6:coauthVersionLast="46" xr6:coauthVersionMax="46" xr10:uidLastSave="{00000000-0000-0000-0000-000000000000}"/>
  <bookViews>
    <workbookView xWindow="0" yWindow="460" windowWidth="25600" windowHeight="15540" activeTab="4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Descriptive Statistics" sheetId="9" r:id="rId4"/>
    <sheet name="Edinburgh Research" sheetId="5" r:id="rId5"/>
    <sheet name="Category Statistics" sheetId="3" r:id="rId6"/>
    <sheet name="Subcategory Statistics" sheetId="4" r:id="rId7"/>
  </sheets>
  <definedNames>
    <definedName name="_xlnm._FilterDatabase" localSheetId="0" hidden="1">Kickstarter!$A$1:$S$4115</definedName>
  </definedNames>
  <calcPr calcId="191029"/>
  <pivotCaches>
    <pivotCache cacheId="52" r:id="rId8"/>
    <pivotCache cacheId="53" r:id="rId9"/>
    <pivotCache cacheId="5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D12" i="15"/>
  <c r="C12" i="15"/>
  <c r="D11" i="15"/>
  <c r="C11" i="15"/>
  <c r="D10" i="15"/>
  <c r="C10" i="15"/>
  <c r="D9" i="15"/>
  <c r="C9" i="15"/>
  <c r="D8" i="15"/>
  <c r="C8" i="15"/>
  <c r="D7" i="15"/>
  <c r="C7" i="15"/>
  <c r="D6" i="15"/>
  <c r="C6" i="15"/>
  <c r="D5" i="15"/>
  <c r="C5" i="15"/>
  <c r="B7" i="15"/>
  <c r="B8" i="15"/>
  <c r="B9" i="15"/>
  <c r="B10" i="15"/>
  <c r="B11" i="15"/>
  <c r="B12" i="15"/>
  <c r="B13" i="15"/>
  <c r="D4" i="15"/>
  <c r="C4" i="15"/>
  <c r="B6" i="15"/>
  <c r="B5" i="15"/>
  <c r="B4" i="15"/>
  <c r="D3" i="15"/>
  <c r="C3" i="15"/>
  <c r="B3" i="15"/>
  <c r="D2" i="15"/>
  <c r="C2" i="15"/>
  <c r="B2" i="15"/>
  <c r="Q2" i="1"/>
  <c r="T2" i="1" s="1"/>
  <c r="C15" i="9"/>
  <c r="C14" i="9"/>
  <c r="C12" i="9"/>
  <c r="C11" i="9"/>
  <c r="B15" i="9"/>
  <c r="B14" i="9"/>
  <c r="B12" i="9"/>
  <c r="B11" i="9"/>
  <c r="C7" i="9"/>
  <c r="B7" i="9"/>
  <c r="C6" i="9"/>
  <c r="B6" i="9"/>
  <c r="C4" i="9"/>
  <c r="B4" i="9"/>
  <c r="C3" i="9"/>
  <c r="B3" i="9"/>
  <c r="E2" i="15" l="1"/>
  <c r="F2" i="15" s="1"/>
  <c r="E10" i="15"/>
  <c r="F10" i="15" s="1"/>
  <c r="E6" i="15"/>
  <c r="G6" i="15" s="1"/>
  <c r="E13" i="15"/>
  <c r="G13" i="15" s="1"/>
  <c r="E9" i="15"/>
  <c r="G9" i="15" s="1"/>
  <c r="E5" i="15"/>
  <c r="F5" i="15" s="1"/>
  <c r="E12" i="15"/>
  <c r="G12" i="15" s="1"/>
  <c r="E8" i="15"/>
  <c r="F8" i="15" s="1"/>
  <c r="E4" i="15"/>
  <c r="G4" i="15" s="1"/>
  <c r="E11" i="15"/>
  <c r="G11" i="15" s="1"/>
  <c r="E7" i="15"/>
  <c r="H7" i="15" s="1"/>
  <c r="E3" i="15"/>
  <c r="H3" i="15" s="1"/>
  <c r="F3" i="5"/>
  <c r="F4" i="5"/>
  <c r="F5" i="5"/>
  <c r="F6" i="5"/>
  <c r="F2" i="5"/>
  <c r="C3" i="5"/>
  <c r="C4" i="5"/>
  <c r="C5" i="5"/>
  <c r="C6" i="5"/>
  <c r="D3" i="5"/>
  <c r="D4" i="5"/>
  <c r="D5" i="5"/>
  <c r="D6" i="5"/>
  <c r="D2" i="5"/>
  <c r="C2" i="5"/>
  <c r="B3" i="5"/>
  <c r="B4" i="5"/>
  <c r="B5" i="5"/>
  <c r="B6" i="5"/>
  <c r="B2" i="5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E4" i="5" s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E6" i="5" s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E5" i="5" s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E2" i="5" s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E3" i="5" s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F13" i="15" l="1"/>
  <c r="F11" i="15"/>
  <c r="F4" i="15"/>
  <c r="G2" i="15"/>
  <c r="H9" i="15"/>
  <c r="H2" i="15"/>
  <c r="G8" i="15"/>
  <c r="F9" i="15"/>
  <c r="H10" i="15"/>
  <c r="G3" i="15"/>
  <c r="H13" i="15"/>
  <c r="H5" i="15"/>
  <c r="F3" i="15"/>
  <c r="G7" i="15"/>
  <c r="H6" i="15"/>
  <c r="F12" i="15"/>
  <c r="H12" i="15"/>
  <c r="H11" i="15"/>
  <c r="G5" i="15"/>
  <c r="F7" i="15"/>
  <c r="F6" i="15"/>
  <c r="G10" i="15"/>
  <c r="H4" i="15"/>
  <c r="H8" i="1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T3" i="1" s="1"/>
  <c r="Q4" i="1"/>
  <c r="T4" i="1" s="1"/>
  <c r="Q5" i="1"/>
  <c r="T5" i="1" s="1"/>
  <c r="Q6" i="1"/>
  <c r="T6" i="1" s="1"/>
  <c r="Q7" i="1"/>
  <c r="T7" i="1" s="1"/>
  <c r="Q8" i="1"/>
  <c r="T8" i="1" s="1"/>
  <c r="Q9" i="1"/>
  <c r="T9" i="1" s="1"/>
  <c r="Q10" i="1"/>
  <c r="T10" i="1" s="1"/>
  <c r="Q11" i="1"/>
  <c r="T11" i="1" s="1"/>
  <c r="Q12" i="1"/>
  <c r="T12" i="1" s="1"/>
  <c r="Q13" i="1"/>
  <c r="T13" i="1" s="1"/>
  <c r="Q14" i="1"/>
  <c r="T14" i="1" s="1"/>
  <c r="Q15" i="1"/>
  <c r="T15" i="1" s="1"/>
  <c r="Q16" i="1"/>
  <c r="T16" i="1" s="1"/>
  <c r="Q17" i="1"/>
  <c r="T17" i="1" s="1"/>
  <c r="Q18" i="1"/>
  <c r="T18" i="1" s="1"/>
  <c r="Q19" i="1"/>
  <c r="T19" i="1" s="1"/>
  <c r="Q20" i="1"/>
  <c r="T20" i="1" s="1"/>
  <c r="Q21" i="1"/>
  <c r="T21" i="1" s="1"/>
  <c r="Q22" i="1"/>
  <c r="T22" i="1" s="1"/>
  <c r="Q23" i="1"/>
  <c r="T23" i="1" s="1"/>
  <c r="Q24" i="1"/>
  <c r="T24" i="1" s="1"/>
  <c r="Q25" i="1"/>
  <c r="T25" i="1" s="1"/>
  <c r="Q26" i="1"/>
  <c r="T26" i="1" s="1"/>
  <c r="Q27" i="1"/>
  <c r="T27" i="1" s="1"/>
  <c r="Q28" i="1"/>
  <c r="T28" i="1" s="1"/>
  <c r="Q29" i="1"/>
  <c r="T29" i="1" s="1"/>
  <c r="Q30" i="1"/>
  <c r="T30" i="1" s="1"/>
  <c r="Q31" i="1"/>
  <c r="T31" i="1" s="1"/>
  <c r="Q32" i="1"/>
  <c r="T32" i="1" s="1"/>
  <c r="Q33" i="1"/>
  <c r="T33" i="1" s="1"/>
  <c r="Q34" i="1"/>
  <c r="T34" i="1" s="1"/>
  <c r="Q35" i="1"/>
  <c r="T35" i="1" s="1"/>
  <c r="Q36" i="1"/>
  <c r="T36" i="1" s="1"/>
  <c r="Q37" i="1"/>
  <c r="T37" i="1" s="1"/>
  <c r="Q38" i="1"/>
  <c r="T38" i="1" s="1"/>
  <c r="Q39" i="1"/>
  <c r="T39" i="1" s="1"/>
  <c r="Q40" i="1"/>
  <c r="T40" i="1" s="1"/>
  <c r="Q41" i="1"/>
  <c r="T41" i="1" s="1"/>
  <c r="Q42" i="1"/>
  <c r="T42" i="1" s="1"/>
  <c r="Q43" i="1"/>
  <c r="T43" i="1" s="1"/>
  <c r="Q44" i="1"/>
  <c r="T44" i="1" s="1"/>
  <c r="Q45" i="1"/>
  <c r="T45" i="1" s="1"/>
  <c r="Q46" i="1"/>
  <c r="T46" i="1" s="1"/>
  <c r="Q47" i="1"/>
  <c r="T47" i="1" s="1"/>
  <c r="Q48" i="1"/>
  <c r="T48" i="1" s="1"/>
  <c r="Q49" i="1"/>
  <c r="T49" i="1" s="1"/>
  <c r="Q50" i="1"/>
  <c r="T50" i="1" s="1"/>
  <c r="Q51" i="1"/>
  <c r="T51" i="1" s="1"/>
  <c r="Q52" i="1"/>
  <c r="T52" i="1" s="1"/>
  <c r="Q53" i="1"/>
  <c r="T53" i="1" s="1"/>
  <c r="Q54" i="1"/>
  <c r="T54" i="1" s="1"/>
  <c r="Q55" i="1"/>
  <c r="T55" i="1" s="1"/>
  <c r="Q56" i="1"/>
  <c r="T56" i="1" s="1"/>
  <c r="Q57" i="1"/>
  <c r="T57" i="1" s="1"/>
  <c r="Q58" i="1"/>
  <c r="T58" i="1" s="1"/>
  <c r="Q59" i="1"/>
  <c r="T59" i="1" s="1"/>
  <c r="Q60" i="1"/>
  <c r="T60" i="1" s="1"/>
  <c r="Q61" i="1"/>
  <c r="T61" i="1" s="1"/>
  <c r="Q62" i="1"/>
  <c r="T62" i="1" s="1"/>
  <c r="Q63" i="1"/>
  <c r="T63" i="1" s="1"/>
  <c r="Q64" i="1"/>
  <c r="T64" i="1" s="1"/>
  <c r="Q65" i="1"/>
  <c r="T65" i="1" s="1"/>
  <c r="Q66" i="1"/>
  <c r="T66" i="1" s="1"/>
  <c r="Q67" i="1"/>
  <c r="T67" i="1" s="1"/>
  <c r="Q68" i="1"/>
  <c r="T68" i="1" s="1"/>
  <c r="Q69" i="1"/>
  <c r="T69" i="1" s="1"/>
  <c r="Q70" i="1"/>
  <c r="T70" i="1" s="1"/>
  <c r="Q71" i="1"/>
  <c r="T71" i="1" s="1"/>
  <c r="Q72" i="1"/>
  <c r="T72" i="1" s="1"/>
  <c r="Q73" i="1"/>
  <c r="T73" i="1" s="1"/>
  <c r="Q74" i="1"/>
  <c r="T74" i="1" s="1"/>
  <c r="Q75" i="1"/>
  <c r="T75" i="1" s="1"/>
  <c r="Q76" i="1"/>
  <c r="T76" i="1" s="1"/>
  <c r="Q77" i="1"/>
  <c r="T77" i="1" s="1"/>
  <c r="Q78" i="1"/>
  <c r="T78" i="1" s="1"/>
  <c r="Q79" i="1"/>
  <c r="T79" i="1" s="1"/>
  <c r="Q80" i="1"/>
  <c r="T80" i="1" s="1"/>
  <c r="Q81" i="1"/>
  <c r="T81" i="1" s="1"/>
  <c r="Q82" i="1"/>
  <c r="T82" i="1" s="1"/>
  <c r="Q83" i="1"/>
  <c r="T83" i="1" s="1"/>
  <c r="Q84" i="1"/>
  <c r="T84" i="1" s="1"/>
  <c r="Q85" i="1"/>
  <c r="T85" i="1" s="1"/>
  <c r="Q86" i="1"/>
  <c r="T86" i="1" s="1"/>
  <c r="Q87" i="1"/>
  <c r="T87" i="1" s="1"/>
  <c r="Q88" i="1"/>
  <c r="T88" i="1" s="1"/>
  <c r="Q89" i="1"/>
  <c r="T89" i="1" s="1"/>
  <c r="Q90" i="1"/>
  <c r="T90" i="1" s="1"/>
  <c r="Q91" i="1"/>
  <c r="T91" i="1" s="1"/>
  <c r="Q92" i="1"/>
  <c r="T92" i="1" s="1"/>
  <c r="Q93" i="1"/>
  <c r="T93" i="1" s="1"/>
  <c r="Q94" i="1"/>
  <c r="T94" i="1" s="1"/>
  <c r="Q95" i="1"/>
  <c r="T95" i="1" s="1"/>
  <c r="Q96" i="1"/>
  <c r="T96" i="1" s="1"/>
  <c r="Q97" i="1"/>
  <c r="T97" i="1" s="1"/>
  <c r="Q98" i="1"/>
  <c r="T98" i="1" s="1"/>
  <c r="Q99" i="1"/>
  <c r="T99" i="1" s="1"/>
  <c r="Q100" i="1"/>
  <c r="T100" i="1" s="1"/>
  <c r="Q101" i="1"/>
  <c r="T101" i="1" s="1"/>
  <c r="Q102" i="1"/>
  <c r="T102" i="1" s="1"/>
  <c r="Q103" i="1"/>
  <c r="T103" i="1" s="1"/>
  <c r="Q104" i="1"/>
  <c r="T104" i="1" s="1"/>
  <c r="Q105" i="1"/>
  <c r="T105" i="1" s="1"/>
  <c r="Q106" i="1"/>
  <c r="T106" i="1" s="1"/>
  <c r="Q107" i="1"/>
  <c r="T107" i="1" s="1"/>
  <c r="Q108" i="1"/>
  <c r="T108" i="1" s="1"/>
  <c r="Q109" i="1"/>
  <c r="T109" i="1" s="1"/>
  <c r="Q110" i="1"/>
  <c r="T110" i="1" s="1"/>
  <c r="Q111" i="1"/>
  <c r="T111" i="1" s="1"/>
  <c r="Q112" i="1"/>
  <c r="T112" i="1" s="1"/>
  <c r="Q113" i="1"/>
  <c r="T113" i="1" s="1"/>
  <c r="Q114" i="1"/>
  <c r="T114" i="1" s="1"/>
  <c r="Q115" i="1"/>
  <c r="T115" i="1" s="1"/>
  <c r="Q116" i="1"/>
  <c r="T116" i="1" s="1"/>
  <c r="Q117" i="1"/>
  <c r="T117" i="1" s="1"/>
  <c r="Q118" i="1"/>
  <c r="T118" i="1" s="1"/>
  <c r="Q119" i="1"/>
  <c r="T119" i="1" s="1"/>
  <c r="Q120" i="1"/>
  <c r="T120" i="1" s="1"/>
  <c r="Q121" i="1"/>
  <c r="T121" i="1" s="1"/>
  <c r="Q122" i="1"/>
  <c r="T122" i="1" s="1"/>
  <c r="Q123" i="1"/>
  <c r="T123" i="1" s="1"/>
  <c r="Q124" i="1"/>
  <c r="T124" i="1" s="1"/>
  <c r="Q125" i="1"/>
  <c r="T125" i="1" s="1"/>
  <c r="Q126" i="1"/>
  <c r="T126" i="1" s="1"/>
  <c r="Q127" i="1"/>
  <c r="T127" i="1" s="1"/>
  <c r="Q128" i="1"/>
  <c r="T128" i="1" s="1"/>
  <c r="Q129" i="1"/>
  <c r="T129" i="1" s="1"/>
  <c r="Q130" i="1"/>
  <c r="T130" i="1" s="1"/>
  <c r="Q131" i="1"/>
  <c r="T131" i="1" s="1"/>
  <c r="Q132" i="1"/>
  <c r="T132" i="1" s="1"/>
  <c r="Q133" i="1"/>
  <c r="T133" i="1" s="1"/>
  <c r="Q134" i="1"/>
  <c r="T134" i="1" s="1"/>
  <c r="Q135" i="1"/>
  <c r="T135" i="1" s="1"/>
  <c r="Q136" i="1"/>
  <c r="T136" i="1" s="1"/>
  <c r="Q137" i="1"/>
  <c r="T137" i="1" s="1"/>
  <c r="Q138" i="1"/>
  <c r="T138" i="1" s="1"/>
  <c r="Q139" i="1"/>
  <c r="T139" i="1" s="1"/>
  <c r="Q140" i="1"/>
  <c r="T140" i="1" s="1"/>
  <c r="Q141" i="1"/>
  <c r="T141" i="1" s="1"/>
  <c r="Q142" i="1"/>
  <c r="T142" i="1" s="1"/>
  <c r="Q143" i="1"/>
  <c r="T143" i="1" s="1"/>
  <c r="Q144" i="1"/>
  <c r="T144" i="1" s="1"/>
  <c r="Q145" i="1"/>
  <c r="T145" i="1" s="1"/>
  <c r="Q146" i="1"/>
  <c r="T146" i="1" s="1"/>
  <c r="Q147" i="1"/>
  <c r="T147" i="1" s="1"/>
  <c r="Q148" i="1"/>
  <c r="T148" i="1" s="1"/>
  <c r="Q149" i="1"/>
  <c r="T149" i="1" s="1"/>
  <c r="Q150" i="1"/>
  <c r="T150" i="1" s="1"/>
  <c r="Q151" i="1"/>
  <c r="T151" i="1" s="1"/>
  <c r="Q152" i="1"/>
  <c r="T152" i="1" s="1"/>
  <c r="Q153" i="1"/>
  <c r="T153" i="1" s="1"/>
  <c r="Q154" i="1"/>
  <c r="T154" i="1" s="1"/>
  <c r="Q155" i="1"/>
  <c r="T155" i="1" s="1"/>
  <c r="Q156" i="1"/>
  <c r="T156" i="1" s="1"/>
  <c r="Q157" i="1"/>
  <c r="T157" i="1" s="1"/>
  <c r="Q158" i="1"/>
  <c r="T158" i="1" s="1"/>
  <c r="Q159" i="1"/>
  <c r="T159" i="1" s="1"/>
  <c r="Q160" i="1"/>
  <c r="T160" i="1" s="1"/>
  <c r="Q161" i="1"/>
  <c r="T161" i="1" s="1"/>
  <c r="Q162" i="1"/>
  <c r="T162" i="1" s="1"/>
  <c r="Q163" i="1"/>
  <c r="T163" i="1" s="1"/>
  <c r="Q164" i="1"/>
  <c r="T164" i="1" s="1"/>
  <c r="Q165" i="1"/>
  <c r="T165" i="1" s="1"/>
  <c r="Q166" i="1"/>
  <c r="T166" i="1" s="1"/>
  <c r="Q167" i="1"/>
  <c r="T167" i="1" s="1"/>
  <c r="Q168" i="1"/>
  <c r="T168" i="1" s="1"/>
  <c r="Q169" i="1"/>
  <c r="T169" i="1" s="1"/>
  <c r="Q170" i="1"/>
  <c r="T170" i="1" s="1"/>
  <c r="Q171" i="1"/>
  <c r="T171" i="1" s="1"/>
  <c r="Q172" i="1"/>
  <c r="T172" i="1" s="1"/>
  <c r="Q173" i="1"/>
  <c r="T173" i="1" s="1"/>
  <c r="Q174" i="1"/>
  <c r="T174" i="1" s="1"/>
  <c r="Q175" i="1"/>
  <c r="T175" i="1" s="1"/>
  <c r="Q176" i="1"/>
  <c r="T176" i="1" s="1"/>
  <c r="Q177" i="1"/>
  <c r="T177" i="1" s="1"/>
  <c r="Q178" i="1"/>
  <c r="T178" i="1" s="1"/>
  <c r="Q179" i="1"/>
  <c r="T179" i="1" s="1"/>
  <c r="Q180" i="1"/>
  <c r="T180" i="1" s="1"/>
  <c r="Q181" i="1"/>
  <c r="T181" i="1" s="1"/>
  <c r="Q182" i="1"/>
  <c r="T182" i="1" s="1"/>
  <c r="Q183" i="1"/>
  <c r="T183" i="1" s="1"/>
  <c r="Q184" i="1"/>
  <c r="T184" i="1" s="1"/>
  <c r="Q185" i="1"/>
  <c r="T185" i="1" s="1"/>
  <c r="Q186" i="1"/>
  <c r="T186" i="1" s="1"/>
  <c r="Q187" i="1"/>
  <c r="T187" i="1" s="1"/>
  <c r="Q188" i="1"/>
  <c r="T188" i="1" s="1"/>
  <c r="Q189" i="1"/>
  <c r="T189" i="1" s="1"/>
  <c r="Q190" i="1"/>
  <c r="T190" i="1" s="1"/>
  <c r="Q191" i="1"/>
  <c r="T191" i="1" s="1"/>
  <c r="Q192" i="1"/>
  <c r="T192" i="1" s="1"/>
  <c r="Q193" i="1"/>
  <c r="T193" i="1" s="1"/>
  <c r="Q194" i="1"/>
  <c r="T194" i="1" s="1"/>
  <c r="Q195" i="1"/>
  <c r="T195" i="1" s="1"/>
  <c r="Q196" i="1"/>
  <c r="T196" i="1" s="1"/>
  <c r="Q197" i="1"/>
  <c r="T197" i="1" s="1"/>
  <c r="Q198" i="1"/>
  <c r="T198" i="1" s="1"/>
  <c r="Q199" i="1"/>
  <c r="T199" i="1" s="1"/>
  <c r="Q200" i="1"/>
  <c r="T200" i="1" s="1"/>
  <c r="Q201" i="1"/>
  <c r="T201" i="1" s="1"/>
  <c r="Q202" i="1"/>
  <c r="T202" i="1" s="1"/>
  <c r="Q203" i="1"/>
  <c r="T203" i="1" s="1"/>
  <c r="Q204" i="1"/>
  <c r="T204" i="1" s="1"/>
  <c r="Q205" i="1"/>
  <c r="T205" i="1" s="1"/>
  <c r="Q206" i="1"/>
  <c r="T206" i="1" s="1"/>
  <c r="Q207" i="1"/>
  <c r="T207" i="1" s="1"/>
  <c r="Q208" i="1"/>
  <c r="T208" i="1" s="1"/>
  <c r="Q209" i="1"/>
  <c r="T209" i="1" s="1"/>
  <c r="Q210" i="1"/>
  <c r="T210" i="1" s="1"/>
  <c r="Q211" i="1"/>
  <c r="T211" i="1" s="1"/>
  <c r="Q212" i="1"/>
  <c r="T212" i="1" s="1"/>
  <c r="Q213" i="1"/>
  <c r="T213" i="1" s="1"/>
  <c r="Q214" i="1"/>
  <c r="T214" i="1" s="1"/>
  <c r="Q215" i="1"/>
  <c r="T215" i="1" s="1"/>
  <c r="Q216" i="1"/>
  <c r="T216" i="1" s="1"/>
  <c r="Q217" i="1"/>
  <c r="T217" i="1" s="1"/>
  <c r="Q218" i="1"/>
  <c r="T218" i="1" s="1"/>
  <c r="Q219" i="1"/>
  <c r="T219" i="1" s="1"/>
  <c r="Q220" i="1"/>
  <c r="T220" i="1" s="1"/>
  <c r="Q221" i="1"/>
  <c r="T221" i="1" s="1"/>
  <c r="Q222" i="1"/>
  <c r="T222" i="1" s="1"/>
  <c r="Q223" i="1"/>
  <c r="T223" i="1" s="1"/>
  <c r="Q224" i="1"/>
  <c r="T224" i="1" s="1"/>
  <c r="Q225" i="1"/>
  <c r="T225" i="1" s="1"/>
  <c r="Q226" i="1"/>
  <c r="T226" i="1" s="1"/>
  <c r="Q227" i="1"/>
  <c r="T227" i="1" s="1"/>
  <c r="Q228" i="1"/>
  <c r="T228" i="1" s="1"/>
  <c r="Q229" i="1"/>
  <c r="T229" i="1" s="1"/>
  <c r="Q230" i="1"/>
  <c r="T230" i="1" s="1"/>
  <c r="Q231" i="1"/>
  <c r="T231" i="1" s="1"/>
  <c r="Q232" i="1"/>
  <c r="T232" i="1" s="1"/>
  <c r="Q233" i="1"/>
  <c r="T233" i="1" s="1"/>
  <c r="Q234" i="1"/>
  <c r="T234" i="1" s="1"/>
  <c r="Q235" i="1"/>
  <c r="T235" i="1" s="1"/>
  <c r="Q236" i="1"/>
  <c r="T236" i="1" s="1"/>
  <c r="Q237" i="1"/>
  <c r="T237" i="1" s="1"/>
  <c r="Q238" i="1"/>
  <c r="T238" i="1" s="1"/>
  <c r="Q239" i="1"/>
  <c r="T239" i="1" s="1"/>
  <c r="Q240" i="1"/>
  <c r="T240" i="1" s="1"/>
  <c r="Q241" i="1"/>
  <c r="T241" i="1" s="1"/>
  <c r="Q242" i="1"/>
  <c r="T242" i="1" s="1"/>
  <c r="Q243" i="1"/>
  <c r="T243" i="1" s="1"/>
  <c r="Q244" i="1"/>
  <c r="T244" i="1" s="1"/>
  <c r="Q245" i="1"/>
  <c r="T245" i="1" s="1"/>
  <c r="Q246" i="1"/>
  <c r="T246" i="1" s="1"/>
  <c r="Q247" i="1"/>
  <c r="T247" i="1" s="1"/>
  <c r="Q248" i="1"/>
  <c r="T248" i="1" s="1"/>
  <c r="Q249" i="1"/>
  <c r="T249" i="1" s="1"/>
  <c r="Q250" i="1"/>
  <c r="T250" i="1" s="1"/>
  <c r="Q251" i="1"/>
  <c r="T251" i="1" s="1"/>
  <c r="Q252" i="1"/>
  <c r="T252" i="1" s="1"/>
  <c r="Q253" i="1"/>
  <c r="T253" i="1" s="1"/>
  <c r="Q254" i="1"/>
  <c r="T254" i="1" s="1"/>
  <c r="Q255" i="1"/>
  <c r="T255" i="1" s="1"/>
  <c r="Q256" i="1"/>
  <c r="T256" i="1" s="1"/>
  <c r="Q257" i="1"/>
  <c r="T257" i="1" s="1"/>
  <c r="Q258" i="1"/>
  <c r="T258" i="1" s="1"/>
  <c r="Q259" i="1"/>
  <c r="T259" i="1" s="1"/>
  <c r="Q260" i="1"/>
  <c r="T260" i="1" s="1"/>
  <c r="Q261" i="1"/>
  <c r="T261" i="1" s="1"/>
  <c r="Q262" i="1"/>
  <c r="T262" i="1" s="1"/>
  <c r="Q263" i="1"/>
  <c r="T263" i="1" s="1"/>
  <c r="Q264" i="1"/>
  <c r="T264" i="1" s="1"/>
  <c r="Q265" i="1"/>
  <c r="T265" i="1" s="1"/>
  <c r="Q266" i="1"/>
  <c r="T266" i="1" s="1"/>
  <c r="Q267" i="1"/>
  <c r="T267" i="1" s="1"/>
  <c r="Q268" i="1"/>
  <c r="T268" i="1" s="1"/>
  <c r="Q269" i="1"/>
  <c r="T269" i="1" s="1"/>
  <c r="Q270" i="1"/>
  <c r="T270" i="1" s="1"/>
  <c r="Q271" i="1"/>
  <c r="T271" i="1" s="1"/>
  <c r="Q272" i="1"/>
  <c r="T272" i="1" s="1"/>
  <c r="Q273" i="1"/>
  <c r="T273" i="1" s="1"/>
  <c r="Q274" i="1"/>
  <c r="T274" i="1" s="1"/>
  <c r="Q275" i="1"/>
  <c r="T275" i="1" s="1"/>
  <c r="Q276" i="1"/>
  <c r="T276" i="1" s="1"/>
  <c r="Q277" i="1"/>
  <c r="T277" i="1" s="1"/>
  <c r="Q278" i="1"/>
  <c r="T278" i="1" s="1"/>
  <c r="Q279" i="1"/>
  <c r="T279" i="1" s="1"/>
  <c r="Q280" i="1"/>
  <c r="T280" i="1" s="1"/>
  <c r="Q281" i="1"/>
  <c r="T281" i="1" s="1"/>
  <c r="Q282" i="1"/>
  <c r="T282" i="1" s="1"/>
  <c r="Q283" i="1"/>
  <c r="T283" i="1" s="1"/>
  <c r="Q284" i="1"/>
  <c r="T284" i="1" s="1"/>
  <c r="Q285" i="1"/>
  <c r="T285" i="1" s="1"/>
  <c r="Q286" i="1"/>
  <c r="T286" i="1" s="1"/>
  <c r="Q287" i="1"/>
  <c r="T287" i="1" s="1"/>
  <c r="Q288" i="1"/>
  <c r="T288" i="1" s="1"/>
  <c r="Q289" i="1"/>
  <c r="T289" i="1" s="1"/>
  <c r="Q290" i="1"/>
  <c r="T290" i="1" s="1"/>
  <c r="Q291" i="1"/>
  <c r="T291" i="1" s="1"/>
  <c r="Q292" i="1"/>
  <c r="T292" i="1" s="1"/>
  <c r="Q293" i="1"/>
  <c r="T293" i="1" s="1"/>
  <c r="Q294" i="1"/>
  <c r="T294" i="1" s="1"/>
  <c r="Q295" i="1"/>
  <c r="T295" i="1" s="1"/>
  <c r="Q296" i="1"/>
  <c r="T296" i="1" s="1"/>
  <c r="Q297" i="1"/>
  <c r="T297" i="1" s="1"/>
  <c r="Q298" i="1"/>
  <c r="T298" i="1" s="1"/>
  <c r="Q299" i="1"/>
  <c r="T299" i="1" s="1"/>
  <c r="Q300" i="1"/>
  <c r="T300" i="1" s="1"/>
  <c r="Q301" i="1"/>
  <c r="T301" i="1" s="1"/>
  <c r="Q302" i="1"/>
  <c r="T302" i="1" s="1"/>
  <c r="Q303" i="1"/>
  <c r="T303" i="1" s="1"/>
  <c r="Q304" i="1"/>
  <c r="T304" i="1" s="1"/>
  <c r="Q305" i="1"/>
  <c r="T305" i="1" s="1"/>
  <c r="Q306" i="1"/>
  <c r="T306" i="1" s="1"/>
  <c r="Q307" i="1"/>
  <c r="T307" i="1" s="1"/>
  <c r="Q308" i="1"/>
  <c r="T308" i="1" s="1"/>
  <c r="Q309" i="1"/>
  <c r="T309" i="1" s="1"/>
  <c r="Q310" i="1"/>
  <c r="T310" i="1" s="1"/>
  <c r="Q311" i="1"/>
  <c r="T311" i="1" s="1"/>
  <c r="Q312" i="1"/>
  <c r="T312" i="1" s="1"/>
  <c r="Q313" i="1"/>
  <c r="T313" i="1" s="1"/>
  <c r="Q314" i="1"/>
  <c r="T314" i="1" s="1"/>
  <c r="Q315" i="1"/>
  <c r="T315" i="1" s="1"/>
  <c r="Q316" i="1"/>
  <c r="T316" i="1" s="1"/>
  <c r="Q317" i="1"/>
  <c r="T317" i="1" s="1"/>
  <c r="Q318" i="1"/>
  <c r="T318" i="1" s="1"/>
  <c r="Q319" i="1"/>
  <c r="T319" i="1" s="1"/>
  <c r="Q320" i="1"/>
  <c r="T320" i="1" s="1"/>
  <c r="Q321" i="1"/>
  <c r="T321" i="1" s="1"/>
  <c r="Q322" i="1"/>
  <c r="T322" i="1" s="1"/>
  <c r="Q323" i="1"/>
  <c r="T323" i="1" s="1"/>
  <c r="Q324" i="1"/>
  <c r="T324" i="1" s="1"/>
  <c r="Q325" i="1"/>
  <c r="T325" i="1" s="1"/>
  <c r="Q326" i="1"/>
  <c r="T326" i="1" s="1"/>
  <c r="Q327" i="1"/>
  <c r="T327" i="1" s="1"/>
  <c r="Q328" i="1"/>
  <c r="T328" i="1" s="1"/>
  <c r="Q329" i="1"/>
  <c r="T329" i="1" s="1"/>
  <c r="Q330" i="1"/>
  <c r="T330" i="1" s="1"/>
  <c r="Q331" i="1"/>
  <c r="T331" i="1" s="1"/>
  <c r="Q332" i="1"/>
  <c r="T332" i="1" s="1"/>
  <c r="Q333" i="1"/>
  <c r="T333" i="1" s="1"/>
  <c r="Q334" i="1"/>
  <c r="T334" i="1" s="1"/>
  <c r="Q335" i="1"/>
  <c r="T335" i="1" s="1"/>
  <c r="Q336" i="1"/>
  <c r="T336" i="1" s="1"/>
  <c r="Q337" i="1"/>
  <c r="T337" i="1" s="1"/>
  <c r="Q338" i="1"/>
  <c r="T338" i="1" s="1"/>
  <c r="Q339" i="1"/>
  <c r="T339" i="1" s="1"/>
  <c r="Q340" i="1"/>
  <c r="T340" i="1" s="1"/>
  <c r="Q341" i="1"/>
  <c r="T341" i="1" s="1"/>
  <c r="Q342" i="1"/>
  <c r="T342" i="1" s="1"/>
  <c r="Q343" i="1"/>
  <c r="T343" i="1" s="1"/>
  <c r="Q344" i="1"/>
  <c r="T344" i="1" s="1"/>
  <c r="Q345" i="1"/>
  <c r="T345" i="1" s="1"/>
  <c r="Q346" i="1"/>
  <c r="T346" i="1" s="1"/>
  <c r="Q347" i="1"/>
  <c r="T347" i="1" s="1"/>
  <c r="Q348" i="1"/>
  <c r="T348" i="1" s="1"/>
  <c r="Q349" i="1"/>
  <c r="T349" i="1" s="1"/>
  <c r="Q350" i="1"/>
  <c r="T350" i="1" s="1"/>
  <c r="Q351" i="1"/>
  <c r="T351" i="1" s="1"/>
  <c r="Q352" i="1"/>
  <c r="T352" i="1" s="1"/>
  <c r="Q353" i="1"/>
  <c r="T353" i="1" s="1"/>
  <c r="Q354" i="1"/>
  <c r="T354" i="1" s="1"/>
  <c r="Q355" i="1"/>
  <c r="T355" i="1" s="1"/>
  <c r="Q356" i="1"/>
  <c r="T356" i="1" s="1"/>
  <c r="Q357" i="1"/>
  <c r="T357" i="1" s="1"/>
  <c r="Q358" i="1"/>
  <c r="T358" i="1" s="1"/>
  <c r="Q359" i="1"/>
  <c r="T359" i="1" s="1"/>
  <c r="Q360" i="1"/>
  <c r="T360" i="1" s="1"/>
  <c r="Q361" i="1"/>
  <c r="T361" i="1" s="1"/>
  <c r="Q362" i="1"/>
  <c r="T362" i="1" s="1"/>
  <c r="Q363" i="1"/>
  <c r="T363" i="1" s="1"/>
  <c r="Q364" i="1"/>
  <c r="T364" i="1" s="1"/>
  <c r="Q365" i="1"/>
  <c r="T365" i="1" s="1"/>
  <c r="Q366" i="1"/>
  <c r="T366" i="1" s="1"/>
  <c r="Q367" i="1"/>
  <c r="T367" i="1" s="1"/>
  <c r="Q368" i="1"/>
  <c r="T368" i="1" s="1"/>
  <c r="Q369" i="1"/>
  <c r="T369" i="1" s="1"/>
  <c r="Q370" i="1"/>
  <c r="T370" i="1" s="1"/>
  <c r="Q371" i="1"/>
  <c r="T371" i="1" s="1"/>
  <c r="Q372" i="1"/>
  <c r="T372" i="1" s="1"/>
  <c r="Q373" i="1"/>
  <c r="T373" i="1" s="1"/>
  <c r="Q374" i="1"/>
  <c r="T374" i="1" s="1"/>
  <c r="Q375" i="1"/>
  <c r="T375" i="1" s="1"/>
  <c r="Q376" i="1"/>
  <c r="T376" i="1" s="1"/>
  <c r="Q377" i="1"/>
  <c r="T377" i="1" s="1"/>
  <c r="Q378" i="1"/>
  <c r="T378" i="1" s="1"/>
  <c r="Q379" i="1"/>
  <c r="T379" i="1" s="1"/>
  <c r="Q380" i="1"/>
  <c r="T380" i="1" s="1"/>
  <c r="Q381" i="1"/>
  <c r="T381" i="1" s="1"/>
  <c r="Q382" i="1"/>
  <c r="T382" i="1" s="1"/>
  <c r="Q383" i="1"/>
  <c r="T383" i="1" s="1"/>
  <c r="Q384" i="1"/>
  <c r="T384" i="1" s="1"/>
  <c r="Q385" i="1"/>
  <c r="T385" i="1" s="1"/>
  <c r="Q386" i="1"/>
  <c r="T386" i="1" s="1"/>
  <c r="Q387" i="1"/>
  <c r="T387" i="1" s="1"/>
  <c r="Q388" i="1"/>
  <c r="T388" i="1" s="1"/>
  <c r="Q389" i="1"/>
  <c r="T389" i="1" s="1"/>
  <c r="Q390" i="1"/>
  <c r="T390" i="1" s="1"/>
  <c r="Q391" i="1"/>
  <c r="T391" i="1" s="1"/>
  <c r="Q392" i="1"/>
  <c r="T392" i="1" s="1"/>
  <c r="Q393" i="1"/>
  <c r="T393" i="1" s="1"/>
  <c r="Q394" i="1"/>
  <c r="T394" i="1" s="1"/>
  <c r="Q395" i="1"/>
  <c r="T395" i="1" s="1"/>
  <c r="Q396" i="1"/>
  <c r="T396" i="1" s="1"/>
  <c r="Q397" i="1"/>
  <c r="T397" i="1" s="1"/>
  <c r="Q398" i="1"/>
  <c r="T398" i="1" s="1"/>
  <c r="Q399" i="1"/>
  <c r="T399" i="1" s="1"/>
  <c r="Q400" i="1"/>
  <c r="T400" i="1" s="1"/>
  <c r="Q401" i="1"/>
  <c r="T401" i="1" s="1"/>
  <c r="Q402" i="1"/>
  <c r="T402" i="1" s="1"/>
  <c r="Q403" i="1"/>
  <c r="T403" i="1" s="1"/>
  <c r="Q404" i="1"/>
  <c r="T404" i="1" s="1"/>
  <c r="Q405" i="1"/>
  <c r="T405" i="1" s="1"/>
  <c r="Q406" i="1"/>
  <c r="T406" i="1" s="1"/>
  <c r="Q407" i="1"/>
  <c r="T407" i="1" s="1"/>
  <c r="Q408" i="1"/>
  <c r="T408" i="1" s="1"/>
  <c r="Q409" i="1"/>
  <c r="T409" i="1" s="1"/>
  <c r="Q410" i="1"/>
  <c r="T410" i="1" s="1"/>
  <c r="Q411" i="1"/>
  <c r="T411" i="1" s="1"/>
  <c r="Q412" i="1"/>
  <c r="T412" i="1" s="1"/>
  <c r="Q413" i="1"/>
  <c r="T413" i="1" s="1"/>
  <c r="Q414" i="1"/>
  <c r="T414" i="1" s="1"/>
  <c r="Q415" i="1"/>
  <c r="T415" i="1" s="1"/>
  <c r="Q416" i="1"/>
  <c r="T416" i="1" s="1"/>
  <c r="Q417" i="1"/>
  <c r="T417" i="1" s="1"/>
  <c r="Q418" i="1"/>
  <c r="T418" i="1" s="1"/>
  <c r="Q419" i="1"/>
  <c r="T419" i="1" s="1"/>
  <c r="Q420" i="1"/>
  <c r="T420" i="1" s="1"/>
  <c r="Q421" i="1"/>
  <c r="T421" i="1" s="1"/>
  <c r="Q422" i="1"/>
  <c r="T422" i="1" s="1"/>
  <c r="Q423" i="1"/>
  <c r="T423" i="1" s="1"/>
  <c r="Q424" i="1"/>
  <c r="T424" i="1" s="1"/>
  <c r="Q425" i="1"/>
  <c r="T425" i="1" s="1"/>
  <c r="Q426" i="1"/>
  <c r="T426" i="1" s="1"/>
  <c r="Q427" i="1"/>
  <c r="T427" i="1" s="1"/>
  <c r="Q428" i="1"/>
  <c r="T428" i="1" s="1"/>
  <c r="Q429" i="1"/>
  <c r="T429" i="1" s="1"/>
  <c r="Q430" i="1"/>
  <c r="T430" i="1" s="1"/>
  <c r="Q431" i="1"/>
  <c r="T431" i="1" s="1"/>
  <c r="Q432" i="1"/>
  <c r="T432" i="1" s="1"/>
  <c r="Q433" i="1"/>
  <c r="T433" i="1" s="1"/>
  <c r="Q434" i="1"/>
  <c r="T434" i="1" s="1"/>
  <c r="Q435" i="1"/>
  <c r="T435" i="1" s="1"/>
  <c r="Q436" i="1"/>
  <c r="T436" i="1" s="1"/>
  <c r="Q437" i="1"/>
  <c r="T437" i="1" s="1"/>
  <c r="Q438" i="1"/>
  <c r="T438" i="1" s="1"/>
  <c r="Q439" i="1"/>
  <c r="T439" i="1" s="1"/>
  <c r="Q440" i="1"/>
  <c r="T440" i="1" s="1"/>
  <c r="Q441" i="1"/>
  <c r="T441" i="1" s="1"/>
  <c r="Q442" i="1"/>
  <c r="T442" i="1" s="1"/>
  <c r="Q443" i="1"/>
  <c r="T443" i="1" s="1"/>
  <c r="Q444" i="1"/>
  <c r="T444" i="1" s="1"/>
  <c r="Q445" i="1"/>
  <c r="T445" i="1" s="1"/>
  <c r="Q446" i="1"/>
  <c r="T446" i="1" s="1"/>
  <c r="Q447" i="1"/>
  <c r="T447" i="1" s="1"/>
  <c r="Q448" i="1"/>
  <c r="T448" i="1" s="1"/>
  <c r="Q449" i="1"/>
  <c r="T449" i="1" s="1"/>
  <c r="Q450" i="1"/>
  <c r="T450" i="1" s="1"/>
  <c r="Q451" i="1"/>
  <c r="T451" i="1" s="1"/>
  <c r="Q452" i="1"/>
  <c r="T452" i="1" s="1"/>
  <c r="Q453" i="1"/>
  <c r="T453" i="1" s="1"/>
  <c r="Q454" i="1"/>
  <c r="T454" i="1" s="1"/>
  <c r="Q455" i="1"/>
  <c r="T455" i="1" s="1"/>
  <c r="Q456" i="1"/>
  <c r="T456" i="1" s="1"/>
  <c r="Q457" i="1"/>
  <c r="T457" i="1" s="1"/>
  <c r="Q458" i="1"/>
  <c r="T458" i="1" s="1"/>
  <c r="Q459" i="1"/>
  <c r="T459" i="1" s="1"/>
  <c r="Q460" i="1"/>
  <c r="T460" i="1" s="1"/>
  <c r="Q461" i="1"/>
  <c r="T461" i="1" s="1"/>
  <c r="Q462" i="1"/>
  <c r="T462" i="1" s="1"/>
  <c r="Q463" i="1"/>
  <c r="T463" i="1" s="1"/>
  <c r="Q464" i="1"/>
  <c r="T464" i="1" s="1"/>
  <c r="Q465" i="1"/>
  <c r="T465" i="1" s="1"/>
  <c r="Q466" i="1"/>
  <c r="T466" i="1" s="1"/>
  <c r="Q467" i="1"/>
  <c r="T467" i="1" s="1"/>
  <c r="Q468" i="1"/>
  <c r="T468" i="1" s="1"/>
  <c r="Q469" i="1"/>
  <c r="T469" i="1" s="1"/>
  <c r="Q470" i="1"/>
  <c r="T470" i="1" s="1"/>
  <c r="Q471" i="1"/>
  <c r="T471" i="1" s="1"/>
  <c r="Q472" i="1"/>
  <c r="T472" i="1" s="1"/>
  <c r="Q473" i="1"/>
  <c r="T473" i="1" s="1"/>
  <c r="Q474" i="1"/>
  <c r="T474" i="1" s="1"/>
  <c r="Q475" i="1"/>
  <c r="T475" i="1" s="1"/>
  <c r="Q476" i="1"/>
  <c r="T476" i="1" s="1"/>
  <c r="Q477" i="1"/>
  <c r="T477" i="1" s="1"/>
  <c r="Q478" i="1"/>
  <c r="T478" i="1" s="1"/>
  <c r="Q479" i="1"/>
  <c r="T479" i="1" s="1"/>
  <c r="Q480" i="1"/>
  <c r="T480" i="1" s="1"/>
  <c r="Q481" i="1"/>
  <c r="T481" i="1" s="1"/>
  <c r="Q482" i="1"/>
  <c r="T482" i="1" s="1"/>
  <c r="Q483" i="1"/>
  <c r="T483" i="1" s="1"/>
  <c r="Q484" i="1"/>
  <c r="T484" i="1" s="1"/>
  <c r="Q485" i="1"/>
  <c r="T485" i="1" s="1"/>
  <c r="Q486" i="1"/>
  <c r="T486" i="1" s="1"/>
  <c r="Q487" i="1"/>
  <c r="T487" i="1" s="1"/>
  <c r="Q488" i="1"/>
  <c r="T488" i="1" s="1"/>
  <c r="Q489" i="1"/>
  <c r="T489" i="1" s="1"/>
  <c r="Q490" i="1"/>
  <c r="T490" i="1" s="1"/>
  <c r="Q491" i="1"/>
  <c r="T491" i="1" s="1"/>
  <c r="Q492" i="1"/>
  <c r="T492" i="1" s="1"/>
  <c r="Q493" i="1"/>
  <c r="T493" i="1" s="1"/>
  <c r="Q494" i="1"/>
  <c r="T494" i="1" s="1"/>
  <c r="Q495" i="1"/>
  <c r="T495" i="1" s="1"/>
  <c r="Q496" i="1"/>
  <c r="T496" i="1" s="1"/>
  <c r="Q497" i="1"/>
  <c r="T497" i="1" s="1"/>
  <c r="Q498" i="1"/>
  <c r="T498" i="1" s="1"/>
  <c r="Q499" i="1"/>
  <c r="T499" i="1" s="1"/>
  <c r="Q500" i="1"/>
  <c r="T500" i="1" s="1"/>
  <c r="Q501" i="1"/>
  <c r="T501" i="1" s="1"/>
  <c r="Q502" i="1"/>
  <c r="T502" i="1" s="1"/>
  <c r="Q503" i="1"/>
  <c r="T503" i="1" s="1"/>
  <c r="Q504" i="1"/>
  <c r="T504" i="1" s="1"/>
  <c r="Q505" i="1"/>
  <c r="T505" i="1" s="1"/>
  <c r="Q506" i="1"/>
  <c r="T506" i="1" s="1"/>
  <c r="Q507" i="1"/>
  <c r="T507" i="1" s="1"/>
  <c r="Q508" i="1"/>
  <c r="T508" i="1" s="1"/>
  <c r="Q509" i="1"/>
  <c r="T509" i="1" s="1"/>
  <c r="Q510" i="1"/>
  <c r="T510" i="1" s="1"/>
  <c r="Q511" i="1"/>
  <c r="T511" i="1" s="1"/>
  <c r="Q512" i="1"/>
  <c r="T512" i="1" s="1"/>
  <c r="Q513" i="1"/>
  <c r="T513" i="1" s="1"/>
  <c r="Q514" i="1"/>
  <c r="T514" i="1" s="1"/>
  <c r="Q515" i="1"/>
  <c r="T515" i="1" s="1"/>
  <c r="Q516" i="1"/>
  <c r="T516" i="1" s="1"/>
  <c r="Q517" i="1"/>
  <c r="T517" i="1" s="1"/>
  <c r="Q518" i="1"/>
  <c r="T518" i="1" s="1"/>
  <c r="Q519" i="1"/>
  <c r="T519" i="1" s="1"/>
  <c r="Q520" i="1"/>
  <c r="T520" i="1" s="1"/>
  <c r="Q521" i="1"/>
  <c r="T521" i="1" s="1"/>
  <c r="Q522" i="1"/>
  <c r="T522" i="1" s="1"/>
  <c r="Q523" i="1"/>
  <c r="T523" i="1" s="1"/>
  <c r="Q524" i="1"/>
  <c r="T524" i="1" s="1"/>
  <c r="Q525" i="1"/>
  <c r="T525" i="1" s="1"/>
  <c r="Q526" i="1"/>
  <c r="T526" i="1" s="1"/>
  <c r="Q527" i="1"/>
  <c r="T527" i="1" s="1"/>
  <c r="Q528" i="1"/>
  <c r="T528" i="1" s="1"/>
  <c r="Q529" i="1"/>
  <c r="T529" i="1" s="1"/>
  <c r="Q530" i="1"/>
  <c r="T530" i="1" s="1"/>
  <c r="Q531" i="1"/>
  <c r="T531" i="1" s="1"/>
  <c r="Q532" i="1"/>
  <c r="T532" i="1" s="1"/>
  <c r="Q533" i="1"/>
  <c r="T533" i="1" s="1"/>
  <c r="Q534" i="1"/>
  <c r="T534" i="1" s="1"/>
  <c r="Q535" i="1"/>
  <c r="T535" i="1" s="1"/>
  <c r="Q536" i="1"/>
  <c r="T536" i="1" s="1"/>
  <c r="Q537" i="1"/>
  <c r="T537" i="1" s="1"/>
  <c r="Q538" i="1"/>
  <c r="T538" i="1" s="1"/>
  <c r="Q539" i="1"/>
  <c r="T539" i="1" s="1"/>
  <c r="Q540" i="1"/>
  <c r="T540" i="1" s="1"/>
  <c r="Q541" i="1"/>
  <c r="T541" i="1" s="1"/>
  <c r="Q542" i="1"/>
  <c r="T542" i="1" s="1"/>
  <c r="Q543" i="1"/>
  <c r="T543" i="1" s="1"/>
  <c r="Q544" i="1"/>
  <c r="T544" i="1" s="1"/>
  <c r="Q545" i="1"/>
  <c r="T545" i="1" s="1"/>
  <c r="Q546" i="1"/>
  <c r="T546" i="1" s="1"/>
  <c r="Q547" i="1"/>
  <c r="T547" i="1" s="1"/>
  <c r="Q548" i="1"/>
  <c r="T548" i="1" s="1"/>
  <c r="Q549" i="1"/>
  <c r="T549" i="1" s="1"/>
  <c r="Q550" i="1"/>
  <c r="T550" i="1" s="1"/>
  <c r="Q551" i="1"/>
  <c r="T551" i="1" s="1"/>
  <c r="Q552" i="1"/>
  <c r="T552" i="1" s="1"/>
  <c r="Q553" i="1"/>
  <c r="T553" i="1" s="1"/>
  <c r="Q554" i="1"/>
  <c r="T554" i="1" s="1"/>
  <c r="Q555" i="1"/>
  <c r="T555" i="1" s="1"/>
  <c r="Q556" i="1"/>
  <c r="T556" i="1" s="1"/>
  <c r="Q557" i="1"/>
  <c r="T557" i="1" s="1"/>
  <c r="Q558" i="1"/>
  <c r="T558" i="1" s="1"/>
  <c r="Q559" i="1"/>
  <c r="T559" i="1" s="1"/>
  <c r="Q560" i="1"/>
  <c r="T560" i="1" s="1"/>
  <c r="Q561" i="1"/>
  <c r="T561" i="1" s="1"/>
  <c r="Q562" i="1"/>
  <c r="T562" i="1" s="1"/>
  <c r="Q563" i="1"/>
  <c r="T563" i="1" s="1"/>
  <c r="Q564" i="1"/>
  <c r="T564" i="1" s="1"/>
  <c r="Q565" i="1"/>
  <c r="T565" i="1" s="1"/>
  <c r="Q566" i="1"/>
  <c r="T566" i="1" s="1"/>
  <c r="Q567" i="1"/>
  <c r="T567" i="1" s="1"/>
  <c r="Q568" i="1"/>
  <c r="T568" i="1" s="1"/>
  <c r="Q569" i="1"/>
  <c r="T569" i="1" s="1"/>
  <c r="Q570" i="1"/>
  <c r="T570" i="1" s="1"/>
  <c r="Q571" i="1"/>
  <c r="T571" i="1" s="1"/>
  <c r="Q572" i="1"/>
  <c r="T572" i="1" s="1"/>
  <c r="Q573" i="1"/>
  <c r="T573" i="1" s="1"/>
  <c r="Q574" i="1"/>
  <c r="T574" i="1" s="1"/>
  <c r="Q575" i="1"/>
  <c r="T575" i="1" s="1"/>
  <c r="Q576" i="1"/>
  <c r="T576" i="1" s="1"/>
  <c r="Q577" i="1"/>
  <c r="T577" i="1" s="1"/>
  <c r="Q578" i="1"/>
  <c r="T578" i="1" s="1"/>
  <c r="Q579" i="1"/>
  <c r="T579" i="1" s="1"/>
  <c r="Q580" i="1"/>
  <c r="T580" i="1" s="1"/>
  <c r="Q581" i="1"/>
  <c r="T581" i="1" s="1"/>
  <c r="Q582" i="1"/>
  <c r="T582" i="1" s="1"/>
  <c r="Q583" i="1"/>
  <c r="T583" i="1" s="1"/>
  <c r="Q584" i="1"/>
  <c r="T584" i="1" s="1"/>
  <c r="Q585" i="1"/>
  <c r="T585" i="1" s="1"/>
  <c r="Q586" i="1"/>
  <c r="T586" i="1" s="1"/>
  <c r="Q587" i="1"/>
  <c r="T587" i="1" s="1"/>
  <c r="Q588" i="1"/>
  <c r="T588" i="1" s="1"/>
  <c r="Q589" i="1"/>
  <c r="T589" i="1" s="1"/>
  <c r="Q590" i="1"/>
  <c r="T590" i="1" s="1"/>
  <c r="Q591" i="1"/>
  <c r="T591" i="1" s="1"/>
  <c r="Q592" i="1"/>
  <c r="T592" i="1" s="1"/>
  <c r="Q593" i="1"/>
  <c r="T593" i="1" s="1"/>
  <c r="Q594" i="1"/>
  <c r="T594" i="1" s="1"/>
  <c r="Q595" i="1"/>
  <c r="T595" i="1" s="1"/>
  <c r="Q596" i="1"/>
  <c r="T596" i="1" s="1"/>
  <c r="Q597" i="1"/>
  <c r="T597" i="1" s="1"/>
  <c r="Q598" i="1"/>
  <c r="T598" i="1" s="1"/>
  <c r="Q599" i="1"/>
  <c r="T599" i="1" s="1"/>
  <c r="Q600" i="1"/>
  <c r="T600" i="1" s="1"/>
  <c r="Q601" i="1"/>
  <c r="T601" i="1" s="1"/>
  <c r="Q602" i="1"/>
  <c r="T602" i="1" s="1"/>
  <c r="Q603" i="1"/>
  <c r="T603" i="1" s="1"/>
  <c r="Q604" i="1"/>
  <c r="T604" i="1" s="1"/>
  <c r="Q605" i="1"/>
  <c r="T605" i="1" s="1"/>
  <c r="Q606" i="1"/>
  <c r="T606" i="1" s="1"/>
  <c r="Q607" i="1"/>
  <c r="T607" i="1" s="1"/>
  <c r="Q608" i="1"/>
  <c r="T608" i="1" s="1"/>
  <c r="Q609" i="1"/>
  <c r="T609" i="1" s="1"/>
  <c r="Q610" i="1"/>
  <c r="T610" i="1" s="1"/>
  <c r="Q611" i="1"/>
  <c r="T611" i="1" s="1"/>
  <c r="Q612" i="1"/>
  <c r="T612" i="1" s="1"/>
  <c r="Q613" i="1"/>
  <c r="T613" i="1" s="1"/>
  <c r="Q614" i="1"/>
  <c r="T614" i="1" s="1"/>
  <c r="Q615" i="1"/>
  <c r="T615" i="1" s="1"/>
  <c r="Q616" i="1"/>
  <c r="T616" i="1" s="1"/>
  <c r="Q617" i="1"/>
  <c r="T617" i="1" s="1"/>
  <c r="Q618" i="1"/>
  <c r="T618" i="1" s="1"/>
  <c r="Q619" i="1"/>
  <c r="T619" i="1" s="1"/>
  <c r="Q620" i="1"/>
  <c r="T620" i="1" s="1"/>
  <c r="Q621" i="1"/>
  <c r="T621" i="1" s="1"/>
  <c r="Q622" i="1"/>
  <c r="T622" i="1" s="1"/>
  <c r="Q623" i="1"/>
  <c r="T623" i="1" s="1"/>
  <c r="Q624" i="1"/>
  <c r="T624" i="1" s="1"/>
  <c r="Q625" i="1"/>
  <c r="T625" i="1" s="1"/>
  <c r="Q626" i="1"/>
  <c r="T626" i="1" s="1"/>
  <c r="Q627" i="1"/>
  <c r="T627" i="1" s="1"/>
  <c r="Q628" i="1"/>
  <c r="T628" i="1" s="1"/>
  <c r="Q629" i="1"/>
  <c r="T629" i="1" s="1"/>
  <c r="Q630" i="1"/>
  <c r="T630" i="1" s="1"/>
  <c r="Q631" i="1"/>
  <c r="T631" i="1" s="1"/>
  <c r="Q632" i="1"/>
  <c r="T632" i="1" s="1"/>
  <c r="Q633" i="1"/>
  <c r="T633" i="1" s="1"/>
  <c r="Q634" i="1"/>
  <c r="T634" i="1" s="1"/>
  <c r="Q635" i="1"/>
  <c r="T635" i="1" s="1"/>
  <c r="Q636" i="1"/>
  <c r="T636" i="1" s="1"/>
  <c r="Q637" i="1"/>
  <c r="T637" i="1" s="1"/>
  <c r="Q638" i="1"/>
  <c r="T638" i="1" s="1"/>
  <c r="Q639" i="1"/>
  <c r="T639" i="1" s="1"/>
  <c r="Q640" i="1"/>
  <c r="T640" i="1" s="1"/>
  <c r="Q641" i="1"/>
  <c r="T641" i="1" s="1"/>
  <c r="Q642" i="1"/>
  <c r="T642" i="1" s="1"/>
  <c r="Q643" i="1"/>
  <c r="T643" i="1" s="1"/>
  <c r="Q644" i="1"/>
  <c r="T644" i="1" s="1"/>
  <c r="Q645" i="1"/>
  <c r="T645" i="1" s="1"/>
  <c r="Q646" i="1"/>
  <c r="T646" i="1" s="1"/>
  <c r="Q647" i="1"/>
  <c r="T647" i="1" s="1"/>
  <c r="Q648" i="1"/>
  <c r="T648" i="1" s="1"/>
  <c r="Q649" i="1"/>
  <c r="T649" i="1" s="1"/>
  <c r="Q650" i="1"/>
  <c r="T650" i="1" s="1"/>
  <c r="Q651" i="1"/>
  <c r="T651" i="1" s="1"/>
  <c r="Q652" i="1"/>
  <c r="T652" i="1" s="1"/>
  <c r="Q653" i="1"/>
  <c r="T653" i="1" s="1"/>
  <c r="Q654" i="1"/>
  <c r="T654" i="1" s="1"/>
  <c r="Q655" i="1"/>
  <c r="T655" i="1" s="1"/>
  <c r="Q656" i="1"/>
  <c r="T656" i="1" s="1"/>
  <c r="Q657" i="1"/>
  <c r="T657" i="1" s="1"/>
  <c r="Q658" i="1"/>
  <c r="T658" i="1" s="1"/>
  <c r="Q659" i="1"/>
  <c r="T659" i="1" s="1"/>
  <c r="Q660" i="1"/>
  <c r="T660" i="1" s="1"/>
  <c r="Q661" i="1"/>
  <c r="T661" i="1" s="1"/>
  <c r="Q662" i="1"/>
  <c r="T662" i="1" s="1"/>
  <c r="Q663" i="1"/>
  <c r="T663" i="1" s="1"/>
  <c r="Q664" i="1"/>
  <c r="T664" i="1" s="1"/>
  <c r="Q665" i="1"/>
  <c r="T665" i="1" s="1"/>
  <c r="Q666" i="1"/>
  <c r="T666" i="1" s="1"/>
  <c r="Q667" i="1"/>
  <c r="T667" i="1" s="1"/>
  <c r="Q668" i="1"/>
  <c r="T668" i="1" s="1"/>
  <c r="Q669" i="1"/>
  <c r="T669" i="1" s="1"/>
  <c r="Q670" i="1"/>
  <c r="T670" i="1" s="1"/>
  <c r="Q671" i="1"/>
  <c r="T671" i="1" s="1"/>
  <c r="Q672" i="1"/>
  <c r="T672" i="1" s="1"/>
  <c r="Q673" i="1"/>
  <c r="T673" i="1" s="1"/>
  <c r="Q674" i="1"/>
  <c r="T674" i="1" s="1"/>
  <c r="Q675" i="1"/>
  <c r="T675" i="1" s="1"/>
  <c r="Q676" i="1"/>
  <c r="T676" i="1" s="1"/>
  <c r="Q677" i="1"/>
  <c r="T677" i="1" s="1"/>
  <c r="Q678" i="1"/>
  <c r="T678" i="1" s="1"/>
  <c r="Q679" i="1"/>
  <c r="T679" i="1" s="1"/>
  <c r="Q680" i="1"/>
  <c r="T680" i="1" s="1"/>
  <c r="Q681" i="1"/>
  <c r="T681" i="1" s="1"/>
  <c r="Q682" i="1"/>
  <c r="T682" i="1" s="1"/>
  <c r="Q683" i="1"/>
  <c r="T683" i="1" s="1"/>
  <c r="Q684" i="1"/>
  <c r="T684" i="1" s="1"/>
  <c r="Q685" i="1"/>
  <c r="T685" i="1" s="1"/>
  <c r="Q686" i="1"/>
  <c r="T686" i="1" s="1"/>
  <c r="Q687" i="1"/>
  <c r="T687" i="1" s="1"/>
  <c r="Q688" i="1"/>
  <c r="T688" i="1" s="1"/>
  <c r="Q689" i="1"/>
  <c r="T689" i="1" s="1"/>
  <c r="Q690" i="1"/>
  <c r="T690" i="1" s="1"/>
  <c r="Q691" i="1"/>
  <c r="T691" i="1" s="1"/>
  <c r="Q692" i="1"/>
  <c r="T692" i="1" s="1"/>
  <c r="Q693" i="1"/>
  <c r="T693" i="1" s="1"/>
  <c r="Q694" i="1"/>
  <c r="T694" i="1" s="1"/>
  <c r="Q695" i="1"/>
  <c r="T695" i="1" s="1"/>
  <c r="Q696" i="1"/>
  <c r="T696" i="1" s="1"/>
  <c r="Q697" i="1"/>
  <c r="T697" i="1" s="1"/>
  <c r="Q698" i="1"/>
  <c r="T698" i="1" s="1"/>
  <c r="Q699" i="1"/>
  <c r="T699" i="1" s="1"/>
  <c r="Q700" i="1"/>
  <c r="T700" i="1" s="1"/>
  <c r="Q701" i="1"/>
  <c r="T701" i="1" s="1"/>
  <c r="Q702" i="1"/>
  <c r="T702" i="1" s="1"/>
  <c r="Q703" i="1"/>
  <c r="T703" i="1" s="1"/>
  <c r="Q704" i="1"/>
  <c r="T704" i="1" s="1"/>
  <c r="Q705" i="1"/>
  <c r="T705" i="1" s="1"/>
  <c r="Q706" i="1"/>
  <c r="T706" i="1" s="1"/>
  <c r="Q707" i="1"/>
  <c r="T707" i="1" s="1"/>
  <c r="Q708" i="1"/>
  <c r="T708" i="1" s="1"/>
  <c r="Q709" i="1"/>
  <c r="T709" i="1" s="1"/>
  <c r="Q710" i="1"/>
  <c r="T710" i="1" s="1"/>
  <c r="Q711" i="1"/>
  <c r="T711" i="1" s="1"/>
  <c r="Q712" i="1"/>
  <c r="T712" i="1" s="1"/>
  <c r="Q713" i="1"/>
  <c r="T713" i="1" s="1"/>
  <c r="Q714" i="1"/>
  <c r="T714" i="1" s="1"/>
  <c r="Q715" i="1"/>
  <c r="T715" i="1" s="1"/>
  <c r="Q716" i="1"/>
  <c r="T716" i="1" s="1"/>
  <c r="Q717" i="1"/>
  <c r="T717" i="1" s="1"/>
  <c r="Q718" i="1"/>
  <c r="T718" i="1" s="1"/>
  <c r="Q719" i="1"/>
  <c r="T719" i="1" s="1"/>
  <c r="Q720" i="1"/>
  <c r="T720" i="1" s="1"/>
  <c r="Q721" i="1"/>
  <c r="T721" i="1" s="1"/>
  <c r="Q722" i="1"/>
  <c r="T722" i="1" s="1"/>
  <c r="Q723" i="1"/>
  <c r="T723" i="1" s="1"/>
  <c r="Q724" i="1"/>
  <c r="T724" i="1" s="1"/>
  <c r="Q725" i="1"/>
  <c r="T725" i="1" s="1"/>
  <c r="Q726" i="1"/>
  <c r="T726" i="1" s="1"/>
  <c r="Q727" i="1"/>
  <c r="T727" i="1" s="1"/>
  <c r="Q728" i="1"/>
  <c r="T728" i="1" s="1"/>
  <c r="Q729" i="1"/>
  <c r="T729" i="1" s="1"/>
  <c r="Q730" i="1"/>
  <c r="T730" i="1" s="1"/>
  <c r="Q731" i="1"/>
  <c r="T731" i="1" s="1"/>
  <c r="Q732" i="1"/>
  <c r="T732" i="1" s="1"/>
  <c r="Q733" i="1"/>
  <c r="T733" i="1" s="1"/>
  <c r="Q734" i="1"/>
  <c r="T734" i="1" s="1"/>
  <c r="Q735" i="1"/>
  <c r="T735" i="1" s="1"/>
  <c r="Q736" i="1"/>
  <c r="T736" i="1" s="1"/>
  <c r="Q737" i="1"/>
  <c r="T737" i="1" s="1"/>
  <c r="Q738" i="1"/>
  <c r="T738" i="1" s="1"/>
  <c r="Q739" i="1"/>
  <c r="T739" i="1" s="1"/>
  <c r="Q740" i="1"/>
  <c r="T740" i="1" s="1"/>
  <c r="Q741" i="1"/>
  <c r="T741" i="1" s="1"/>
  <c r="Q742" i="1"/>
  <c r="T742" i="1" s="1"/>
  <c r="Q743" i="1"/>
  <c r="T743" i="1" s="1"/>
  <c r="Q744" i="1"/>
  <c r="T744" i="1" s="1"/>
  <c r="Q745" i="1"/>
  <c r="T745" i="1" s="1"/>
  <c r="Q746" i="1"/>
  <c r="T746" i="1" s="1"/>
  <c r="Q747" i="1"/>
  <c r="T747" i="1" s="1"/>
  <c r="Q748" i="1"/>
  <c r="T748" i="1" s="1"/>
  <c r="Q749" i="1"/>
  <c r="T749" i="1" s="1"/>
  <c r="Q750" i="1"/>
  <c r="T750" i="1" s="1"/>
  <c r="Q751" i="1"/>
  <c r="T751" i="1" s="1"/>
  <c r="Q752" i="1"/>
  <c r="T752" i="1" s="1"/>
  <c r="Q753" i="1"/>
  <c r="T753" i="1" s="1"/>
  <c r="Q754" i="1"/>
  <c r="T754" i="1" s="1"/>
  <c r="Q755" i="1"/>
  <c r="T755" i="1" s="1"/>
  <c r="Q756" i="1"/>
  <c r="T756" i="1" s="1"/>
  <c r="Q757" i="1"/>
  <c r="T757" i="1" s="1"/>
  <c r="Q758" i="1"/>
  <c r="T758" i="1" s="1"/>
  <c r="Q759" i="1"/>
  <c r="T759" i="1" s="1"/>
  <c r="Q760" i="1"/>
  <c r="T760" i="1" s="1"/>
  <c r="Q761" i="1"/>
  <c r="T761" i="1" s="1"/>
  <c r="Q762" i="1"/>
  <c r="T762" i="1" s="1"/>
  <c r="Q763" i="1"/>
  <c r="T763" i="1" s="1"/>
  <c r="Q764" i="1"/>
  <c r="T764" i="1" s="1"/>
  <c r="Q765" i="1"/>
  <c r="T765" i="1" s="1"/>
  <c r="Q766" i="1"/>
  <c r="T766" i="1" s="1"/>
  <c r="Q767" i="1"/>
  <c r="T767" i="1" s="1"/>
  <c r="Q768" i="1"/>
  <c r="T768" i="1" s="1"/>
  <c r="Q769" i="1"/>
  <c r="T769" i="1" s="1"/>
  <c r="Q770" i="1"/>
  <c r="T770" i="1" s="1"/>
  <c r="Q771" i="1"/>
  <c r="T771" i="1" s="1"/>
  <c r="Q772" i="1"/>
  <c r="T772" i="1" s="1"/>
  <c r="Q773" i="1"/>
  <c r="T773" i="1" s="1"/>
  <c r="Q774" i="1"/>
  <c r="T774" i="1" s="1"/>
  <c r="Q775" i="1"/>
  <c r="T775" i="1" s="1"/>
  <c r="Q776" i="1"/>
  <c r="T776" i="1" s="1"/>
  <c r="Q777" i="1"/>
  <c r="T777" i="1" s="1"/>
  <c r="Q778" i="1"/>
  <c r="T778" i="1" s="1"/>
  <c r="Q779" i="1"/>
  <c r="T779" i="1" s="1"/>
  <c r="Q780" i="1"/>
  <c r="T780" i="1" s="1"/>
  <c r="Q781" i="1"/>
  <c r="T781" i="1" s="1"/>
  <c r="Q782" i="1"/>
  <c r="T782" i="1" s="1"/>
  <c r="Q783" i="1"/>
  <c r="T783" i="1" s="1"/>
  <c r="Q784" i="1"/>
  <c r="T784" i="1" s="1"/>
  <c r="Q785" i="1"/>
  <c r="T785" i="1" s="1"/>
  <c r="Q786" i="1"/>
  <c r="T786" i="1" s="1"/>
  <c r="Q787" i="1"/>
  <c r="T787" i="1" s="1"/>
  <c r="Q788" i="1"/>
  <c r="T788" i="1" s="1"/>
  <c r="Q789" i="1"/>
  <c r="T789" i="1" s="1"/>
  <c r="Q790" i="1"/>
  <c r="T790" i="1" s="1"/>
  <c r="Q791" i="1"/>
  <c r="T791" i="1" s="1"/>
  <c r="Q792" i="1"/>
  <c r="T792" i="1" s="1"/>
  <c r="Q793" i="1"/>
  <c r="T793" i="1" s="1"/>
  <c r="Q794" i="1"/>
  <c r="T794" i="1" s="1"/>
  <c r="Q795" i="1"/>
  <c r="T795" i="1" s="1"/>
  <c r="Q796" i="1"/>
  <c r="T796" i="1" s="1"/>
  <c r="Q797" i="1"/>
  <c r="T797" i="1" s="1"/>
  <c r="Q798" i="1"/>
  <c r="T798" i="1" s="1"/>
  <c r="Q799" i="1"/>
  <c r="T799" i="1" s="1"/>
  <c r="Q800" i="1"/>
  <c r="T800" i="1" s="1"/>
  <c r="Q801" i="1"/>
  <c r="T801" i="1" s="1"/>
  <c r="Q802" i="1"/>
  <c r="T802" i="1" s="1"/>
  <c r="Q803" i="1"/>
  <c r="T803" i="1" s="1"/>
  <c r="Q804" i="1"/>
  <c r="T804" i="1" s="1"/>
  <c r="Q805" i="1"/>
  <c r="T805" i="1" s="1"/>
  <c r="Q806" i="1"/>
  <c r="T806" i="1" s="1"/>
  <c r="Q807" i="1"/>
  <c r="T807" i="1" s="1"/>
  <c r="Q808" i="1"/>
  <c r="T808" i="1" s="1"/>
  <c r="Q809" i="1"/>
  <c r="T809" i="1" s="1"/>
  <c r="Q810" i="1"/>
  <c r="T810" i="1" s="1"/>
  <c r="Q811" i="1"/>
  <c r="T811" i="1" s="1"/>
  <c r="Q812" i="1"/>
  <c r="T812" i="1" s="1"/>
  <c r="Q813" i="1"/>
  <c r="T813" i="1" s="1"/>
  <c r="Q814" i="1"/>
  <c r="T814" i="1" s="1"/>
  <c r="Q815" i="1"/>
  <c r="T815" i="1" s="1"/>
  <c r="Q816" i="1"/>
  <c r="T816" i="1" s="1"/>
  <c r="Q817" i="1"/>
  <c r="T817" i="1" s="1"/>
  <c r="Q818" i="1"/>
  <c r="T818" i="1" s="1"/>
  <c r="Q819" i="1"/>
  <c r="T819" i="1" s="1"/>
  <c r="Q820" i="1"/>
  <c r="T820" i="1" s="1"/>
  <c r="Q821" i="1"/>
  <c r="T821" i="1" s="1"/>
  <c r="Q822" i="1"/>
  <c r="T822" i="1" s="1"/>
  <c r="Q823" i="1"/>
  <c r="T823" i="1" s="1"/>
  <c r="Q824" i="1"/>
  <c r="T824" i="1" s="1"/>
  <c r="Q825" i="1"/>
  <c r="T825" i="1" s="1"/>
  <c r="Q826" i="1"/>
  <c r="T826" i="1" s="1"/>
  <c r="Q827" i="1"/>
  <c r="T827" i="1" s="1"/>
  <c r="Q828" i="1"/>
  <c r="T828" i="1" s="1"/>
  <c r="Q829" i="1"/>
  <c r="T829" i="1" s="1"/>
  <c r="Q830" i="1"/>
  <c r="T830" i="1" s="1"/>
  <c r="Q831" i="1"/>
  <c r="T831" i="1" s="1"/>
  <c r="Q832" i="1"/>
  <c r="T832" i="1" s="1"/>
  <c r="Q833" i="1"/>
  <c r="T833" i="1" s="1"/>
  <c r="Q834" i="1"/>
  <c r="T834" i="1" s="1"/>
  <c r="Q835" i="1"/>
  <c r="T835" i="1" s="1"/>
  <c r="Q836" i="1"/>
  <c r="T836" i="1" s="1"/>
  <c r="Q837" i="1"/>
  <c r="T837" i="1" s="1"/>
  <c r="Q838" i="1"/>
  <c r="T838" i="1" s="1"/>
  <c r="Q839" i="1"/>
  <c r="T839" i="1" s="1"/>
  <c r="Q840" i="1"/>
  <c r="T840" i="1" s="1"/>
  <c r="Q841" i="1"/>
  <c r="T841" i="1" s="1"/>
  <c r="Q842" i="1"/>
  <c r="T842" i="1" s="1"/>
  <c r="Q843" i="1"/>
  <c r="T843" i="1" s="1"/>
  <c r="Q844" i="1"/>
  <c r="T844" i="1" s="1"/>
  <c r="Q845" i="1"/>
  <c r="T845" i="1" s="1"/>
  <c r="Q846" i="1"/>
  <c r="T846" i="1" s="1"/>
  <c r="Q847" i="1"/>
  <c r="T847" i="1" s="1"/>
  <c r="Q848" i="1"/>
  <c r="T848" i="1" s="1"/>
  <c r="Q849" i="1"/>
  <c r="T849" i="1" s="1"/>
  <c r="Q850" i="1"/>
  <c r="T850" i="1" s="1"/>
  <c r="Q851" i="1"/>
  <c r="T851" i="1" s="1"/>
  <c r="Q852" i="1"/>
  <c r="T852" i="1" s="1"/>
  <c r="Q853" i="1"/>
  <c r="T853" i="1" s="1"/>
  <c r="Q854" i="1"/>
  <c r="T854" i="1" s="1"/>
  <c r="Q855" i="1"/>
  <c r="T855" i="1" s="1"/>
  <c r="Q856" i="1"/>
  <c r="T856" i="1" s="1"/>
  <c r="Q857" i="1"/>
  <c r="T857" i="1" s="1"/>
  <c r="Q858" i="1"/>
  <c r="T858" i="1" s="1"/>
  <c r="Q859" i="1"/>
  <c r="T859" i="1" s="1"/>
  <c r="Q860" i="1"/>
  <c r="T860" i="1" s="1"/>
  <c r="Q861" i="1"/>
  <c r="T861" i="1" s="1"/>
  <c r="Q862" i="1"/>
  <c r="T862" i="1" s="1"/>
  <c r="Q863" i="1"/>
  <c r="T863" i="1" s="1"/>
  <c r="Q864" i="1"/>
  <c r="T864" i="1" s="1"/>
  <c r="Q865" i="1"/>
  <c r="T865" i="1" s="1"/>
  <c r="Q866" i="1"/>
  <c r="T866" i="1" s="1"/>
  <c r="Q867" i="1"/>
  <c r="T867" i="1" s="1"/>
  <c r="Q868" i="1"/>
  <c r="T868" i="1" s="1"/>
  <c r="Q869" i="1"/>
  <c r="T869" i="1" s="1"/>
  <c r="Q870" i="1"/>
  <c r="T870" i="1" s="1"/>
  <c r="Q871" i="1"/>
  <c r="T871" i="1" s="1"/>
  <c r="Q872" i="1"/>
  <c r="T872" i="1" s="1"/>
  <c r="Q873" i="1"/>
  <c r="T873" i="1" s="1"/>
  <c r="Q874" i="1"/>
  <c r="T874" i="1" s="1"/>
  <c r="Q875" i="1"/>
  <c r="T875" i="1" s="1"/>
  <c r="Q876" i="1"/>
  <c r="T876" i="1" s="1"/>
  <c r="Q877" i="1"/>
  <c r="T877" i="1" s="1"/>
  <c r="Q878" i="1"/>
  <c r="T878" i="1" s="1"/>
  <c r="Q879" i="1"/>
  <c r="T879" i="1" s="1"/>
  <c r="Q880" i="1"/>
  <c r="T880" i="1" s="1"/>
  <c r="Q881" i="1"/>
  <c r="T881" i="1" s="1"/>
  <c r="Q882" i="1"/>
  <c r="T882" i="1" s="1"/>
  <c r="Q883" i="1"/>
  <c r="T883" i="1" s="1"/>
  <c r="Q884" i="1"/>
  <c r="T884" i="1" s="1"/>
  <c r="Q885" i="1"/>
  <c r="T885" i="1" s="1"/>
  <c r="Q886" i="1"/>
  <c r="T886" i="1" s="1"/>
  <c r="Q887" i="1"/>
  <c r="T887" i="1" s="1"/>
  <c r="Q888" i="1"/>
  <c r="T888" i="1" s="1"/>
  <c r="Q889" i="1"/>
  <c r="T889" i="1" s="1"/>
  <c r="Q890" i="1"/>
  <c r="T890" i="1" s="1"/>
  <c r="Q891" i="1"/>
  <c r="T891" i="1" s="1"/>
  <c r="Q892" i="1"/>
  <c r="T892" i="1" s="1"/>
  <c r="Q893" i="1"/>
  <c r="T893" i="1" s="1"/>
  <c r="Q894" i="1"/>
  <c r="T894" i="1" s="1"/>
  <c r="Q895" i="1"/>
  <c r="T895" i="1" s="1"/>
  <c r="Q896" i="1"/>
  <c r="T896" i="1" s="1"/>
  <c r="Q897" i="1"/>
  <c r="T897" i="1" s="1"/>
  <c r="Q898" i="1"/>
  <c r="T898" i="1" s="1"/>
  <c r="Q899" i="1"/>
  <c r="T899" i="1" s="1"/>
  <c r="Q900" i="1"/>
  <c r="T900" i="1" s="1"/>
  <c r="Q901" i="1"/>
  <c r="T901" i="1" s="1"/>
  <c r="Q902" i="1"/>
  <c r="T902" i="1" s="1"/>
  <c r="Q903" i="1"/>
  <c r="T903" i="1" s="1"/>
  <c r="Q904" i="1"/>
  <c r="T904" i="1" s="1"/>
  <c r="Q905" i="1"/>
  <c r="T905" i="1" s="1"/>
  <c r="Q906" i="1"/>
  <c r="T906" i="1" s="1"/>
  <c r="Q907" i="1"/>
  <c r="T907" i="1" s="1"/>
  <c r="Q908" i="1"/>
  <c r="T908" i="1" s="1"/>
  <c r="Q909" i="1"/>
  <c r="T909" i="1" s="1"/>
  <c r="Q910" i="1"/>
  <c r="T910" i="1" s="1"/>
  <c r="Q911" i="1"/>
  <c r="T911" i="1" s="1"/>
  <c r="Q912" i="1"/>
  <c r="T912" i="1" s="1"/>
  <c r="Q913" i="1"/>
  <c r="T913" i="1" s="1"/>
  <c r="Q914" i="1"/>
  <c r="T914" i="1" s="1"/>
  <c r="Q915" i="1"/>
  <c r="T915" i="1" s="1"/>
  <c r="Q916" i="1"/>
  <c r="T916" i="1" s="1"/>
  <c r="Q917" i="1"/>
  <c r="T917" i="1" s="1"/>
  <c r="Q918" i="1"/>
  <c r="T918" i="1" s="1"/>
  <c r="Q919" i="1"/>
  <c r="T919" i="1" s="1"/>
  <c r="Q920" i="1"/>
  <c r="T920" i="1" s="1"/>
  <c r="Q921" i="1"/>
  <c r="T921" i="1" s="1"/>
  <c r="Q922" i="1"/>
  <c r="T922" i="1" s="1"/>
  <c r="Q923" i="1"/>
  <c r="T923" i="1" s="1"/>
  <c r="Q924" i="1"/>
  <c r="T924" i="1" s="1"/>
  <c r="Q925" i="1"/>
  <c r="T925" i="1" s="1"/>
  <c r="Q926" i="1"/>
  <c r="T926" i="1" s="1"/>
  <c r="Q927" i="1"/>
  <c r="T927" i="1" s="1"/>
  <c r="Q928" i="1"/>
  <c r="T928" i="1" s="1"/>
  <c r="Q929" i="1"/>
  <c r="T929" i="1" s="1"/>
  <c r="Q930" i="1"/>
  <c r="T930" i="1" s="1"/>
  <c r="Q931" i="1"/>
  <c r="T931" i="1" s="1"/>
  <c r="Q932" i="1"/>
  <c r="T932" i="1" s="1"/>
  <c r="Q933" i="1"/>
  <c r="T933" i="1" s="1"/>
  <c r="Q934" i="1"/>
  <c r="T934" i="1" s="1"/>
  <c r="Q935" i="1"/>
  <c r="T935" i="1" s="1"/>
  <c r="Q936" i="1"/>
  <c r="T936" i="1" s="1"/>
  <c r="Q937" i="1"/>
  <c r="T937" i="1" s="1"/>
  <c r="Q938" i="1"/>
  <c r="T938" i="1" s="1"/>
  <c r="Q939" i="1"/>
  <c r="T939" i="1" s="1"/>
  <c r="Q940" i="1"/>
  <c r="T940" i="1" s="1"/>
  <c r="Q941" i="1"/>
  <c r="T941" i="1" s="1"/>
  <c r="Q942" i="1"/>
  <c r="T942" i="1" s="1"/>
  <c r="Q943" i="1"/>
  <c r="T943" i="1" s="1"/>
  <c r="Q944" i="1"/>
  <c r="T944" i="1" s="1"/>
  <c r="Q945" i="1"/>
  <c r="T945" i="1" s="1"/>
  <c r="Q946" i="1"/>
  <c r="T946" i="1" s="1"/>
  <c r="Q947" i="1"/>
  <c r="T947" i="1" s="1"/>
  <c r="Q948" i="1"/>
  <c r="T948" i="1" s="1"/>
  <c r="Q949" i="1"/>
  <c r="T949" i="1" s="1"/>
  <c r="Q950" i="1"/>
  <c r="T950" i="1" s="1"/>
  <c r="Q951" i="1"/>
  <c r="T951" i="1" s="1"/>
  <c r="Q952" i="1"/>
  <c r="T952" i="1" s="1"/>
  <c r="Q953" i="1"/>
  <c r="T953" i="1" s="1"/>
  <c r="Q954" i="1"/>
  <c r="T954" i="1" s="1"/>
  <c r="Q955" i="1"/>
  <c r="T955" i="1" s="1"/>
  <c r="Q956" i="1"/>
  <c r="T956" i="1" s="1"/>
  <c r="Q957" i="1"/>
  <c r="T957" i="1" s="1"/>
  <c r="Q958" i="1"/>
  <c r="T958" i="1" s="1"/>
  <c r="Q959" i="1"/>
  <c r="T959" i="1" s="1"/>
  <c r="Q960" i="1"/>
  <c r="T960" i="1" s="1"/>
  <c r="Q961" i="1"/>
  <c r="T961" i="1" s="1"/>
  <c r="Q962" i="1"/>
  <c r="T962" i="1" s="1"/>
  <c r="Q963" i="1"/>
  <c r="T963" i="1" s="1"/>
  <c r="Q964" i="1"/>
  <c r="T964" i="1" s="1"/>
  <c r="Q965" i="1"/>
  <c r="T965" i="1" s="1"/>
  <c r="Q966" i="1"/>
  <c r="T966" i="1" s="1"/>
  <c r="Q967" i="1"/>
  <c r="T967" i="1" s="1"/>
  <c r="Q968" i="1"/>
  <c r="T968" i="1" s="1"/>
  <c r="Q969" i="1"/>
  <c r="T969" i="1" s="1"/>
  <c r="Q970" i="1"/>
  <c r="T970" i="1" s="1"/>
  <c r="Q971" i="1"/>
  <c r="T971" i="1" s="1"/>
  <c r="Q972" i="1"/>
  <c r="T972" i="1" s="1"/>
  <c r="Q973" i="1"/>
  <c r="T973" i="1" s="1"/>
  <c r="Q974" i="1"/>
  <c r="T974" i="1" s="1"/>
  <c r="Q975" i="1"/>
  <c r="T975" i="1" s="1"/>
  <c r="Q976" i="1"/>
  <c r="T976" i="1" s="1"/>
  <c r="Q977" i="1"/>
  <c r="T977" i="1" s="1"/>
  <c r="Q978" i="1"/>
  <c r="T978" i="1" s="1"/>
  <c r="Q979" i="1"/>
  <c r="T979" i="1" s="1"/>
  <c r="Q980" i="1"/>
  <c r="T980" i="1" s="1"/>
  <c r="Q981" i="1"/>
  <c r="T981" i="1" s="1"/>
  <c r="Q982" i="1"/>
  <c r="T982" i="1" s="1"/>
  <c r="Q983" i="1"/>
  <c r="T983" i="1" s="1"/>
  <c r="Q984" i="1"/>
  <c r="T984" i="1" s="1"/>
  <c r="Q985" i="1"/>
  <c r="T985" i="1" s="1"/>
  <c r="Q986" i="1"/>
  <c r="T986" i="1" s="1"/>
  <c r="Q987" i="1"/>
  <c r="T987" i="1" s="1"/>
  <c r="Q988" i="1"/>
  <c r="T988" i="1" s="1"/>
  <c r="Q989" i="1"/>
  <c r="T989" i="1" s="1"/>
  <c r="Q990" i="1"/>
  <c r="T990" i="1" s="1"/>
  <c r="Q991" i="1"/>
  <c r="T991" i="1" s="1"/>
  <c r="Q992" i="1"/>
  <c r="T992" i="1" s="1"/>
  <c r="Q993" i="1"/>
  <c r="T993" i="1" s="1"/>
  <c r="Q994" i="1"/>
  <c r="T994" i="1" s="1"/>
  <c r="Q995" i="1"/>
  <c r="T995" i="1" s="1"/>
  <c r="Q996" i="1"/>
  <c r="T996" i="1" s="1"/>
  <c r="Q997" i="1"/>
  <c r="T997" i="1" s="1"/>
  <c r="Q998" i="1"/>
  <c r="T998" i="1" s="1"/>
  <c r="Q999" i="1"/>
  <c r="T999" i="1" s="1"/>
  <c r="Q1000" i="1"/>
  <c r="T1000" i="1" s="1"/>
  <c r="Q1001" i="1"/>
  <c r="T1001" i="1" s="1"/>
  <c r="Q1002" i="1"/>
  <c r="T1002" i="1" s="1"/>
  <c r="Q1003" i="1"/>
  <c r="T1003" i="1" s="1"/>
  <c r="Q1004" i="1"/>
  <c r="T1004" i="1" s="1"/>
  <c r="Q1005" i="1"/>
  <c r="T1005" i="1" s="1"/>
  <c r="Q1006" i="1"/>
  <c r="T1006" i="1" s="1"/>
  <c r="Q1007" i="1"/>
  <c r="T1007" i="1" s="1"/>
  <c r="Q1008" i="1"/>
  <c r="T1008" i="1" s="1"/>
  <c r="Q1009" i="1"/>
  <c r="T1009" i="1" s="1"/>
  <c r="Q1010" i="1"/>
  <c r="T1010" i="1" s="1"/>
  <c r="Q1011" i="1"/>
  <c r="T1011" i="1" s="1"/>
  <c r="Q1012" i="1"/>
  <c r="T1012" i="1" s="1"/>
  <c r="Q1013" i="1"/>
  <c r="T1013" i="1" s="1"/>
  <c r="Q1014" i="1"/>
  <c r="T1014" i="1" s="1"/>
  <c r="Q1015" i="1"/>
  <c r="T1015" i="1" s="1"/>
  <c r="Q1016" i="1"/>
  <c r="T1016" i="1" s="1"/>
  <c r="Q1017" i="1"/>
  <c r="T1017" i="1" s="1"/>
  <c r="Q1018" i="1"/>
  <c r="T1018" i="1" s="1"/>
  <c r="Q1019" i="1"/>
  <c r="T1019" i="1" s="1"/>
  <c r="Q1020" i="1"/>
  <c r="T1020" i="1" s="1"/>
  <c r="Q1021" i="1"/>
  <c r="T1021" i="1" s="1"/>
  <c r="Q1022" i="1"/>
  <c r="T1022" i="1" s="1"/>
  <c r="Q1023" i="1"/>
  <c r="T1023" i="1" s="1"/>
  <c r="Q1024" i="1"/>
  <c r="T1024" i="1" s="1"/>
  <c r="Q1025" i="1"/>
  <c r="T1025" i="1" s="1"/>
  <c r="Q1026" i="1"/>
  <c r="T1026" i="1" s="1"/>
  <c r="Q1027" i="1"/>
  <c r="T1027" i="1" s="1"/>
  <c r="Q1028" i="1"/>
  <c r="T1028" i="1" s="1"/>
  <c r="Q1029" i="1"/>
  <c r="T1029" i="1" s="1"/>
  <c r="Q1030" i="1"/>
  <c r="T1030" i="1" s="1"/>
  <c r="Q1031" i="1"/>
  <c r="T1031" i="1" s="1"/>
  <c r="Q1032" i="1"/>
  <c r="T1032" i="1" s="1"/>
  <c r="Q1033" i="1"/>
  <c r="T1033" i="1" s="1"/>
  <c r="Q1034" i="1"/>
  <c r="T1034" i="1" s="1"/>
  <c r="Q1035" i="1"/>
  <c r="T1035" i="1" s="1"/>
  <c r="Q1036" i="1"/>
  <c r="T1036" i="1" s="1"/>
  <c r="Q1037" i="1"/>
  <c r="T1037" i="1" s="1"/>
  <c r="Q1038" i="1"/>
  <c r="T1038" i="1" s="1"/>
  <c r="Q1039" i="1"/>
  <c r="T1039" i="1" s="1"/>
  <c r="Q1040" i="1"/>
  <c r="T1040" i="1" s="1"/>
  <c r="Q1041" i="1"/>
  <c r="T1041" i="1" s="1"/>
  <c r="Q1042" i="1"/>
  <c r="T1042" i="1" s="1"/>
  <c r="Q1043" i="1"/>
  <c r="T1043" i="1" s="1"/>
  <c r="Q1044" i="1"/>
  <c r="T1044" i="1" s="1"/>
  <c r="Q1045" i="1"/>
  <c r="T1045" i="1" s="1"/>
  <c r="Q1046" i="1"/>
  <c r="T1046" i="1" s="1"/>
  <c r="Q1047" i="1"/>
  <c r="T1047" i="1" s="1"/>
  <c r="Q1048" i="1"/>
  <c r="T1048" i="1" s="1"/>
  <c r="Q1049" i="1"/>
  <c r="T1049" i="1" s="1"/>
  <c r="Q1050" i="1"/>
  <c r="T1050" i="1" s="1"/>
  <c r="Q1051" i="1"/>
  <c r="T1051" i="1" s="1"/>
  <c r="Q1052" i="1"/>
  <c r="T1052" i="1" s="1"/>
  <c r="Q1053" i="1"/>
  <c r="T1053" i="1" s="1"/>
  <c r="Q1054" i="1"/>
  <c r="T1054" i="1" s="1"/>
  <c r="Q1055" i="1"/>
  <c r="T1055" i="1" s="1"/>
  <c r="Q1056" i="1"/>
  <c r="T1056" i="1" s="1"/>
  <c r="Q1057" i="1"/>
  <c r="T1057" i="1" s="1"/>
  <c r="Q1058" i="1"/>
  <c r="T1058" i="1" s="1"/>
  <c r="Q1059" i="1"/>
  <c r="T1059" i="1" s="1"/>
  <c r="Q1060" i="1"/>
  <c r="T1060" i="1" s="1"/>
  <c r="Q1061" i="1"/>
  <c r="T1061" i="1" s="1"/>
  <c r="Q1062" i="1"/>
  <c r="T1062" i="1" s="1"/>
  <c r="Q1063" i="1"/>
  <c r="T1063" i="1" s="1"/>
  <c r="Q1064" i="1"/>
  <c r="T1064" i="1" s="1"/>
  <c r="Q1065" i="1"/>
  <c r="T1065" i="1" s="1"/>
  <c r="Q1066" i="1"/>
  <c r="T1066" i="1" s="1"/>
  <c r="Q1067" i="1"/>
  <c r="T1067" i="1" s="1"/>
  <c r="Q1068" i="1"/>
  <c r="T1068" i="1" s="1"/>
  <c r="Q1069" i="1"/>
  <c r="T1069" i="1" s="1"/>
  <c r="Q1070" i="1"/>
  <c r="T1070" i="1" s="1"/>
  <c r="Q1071" i="1"/>
  <c r="T1071" i="1" s="1"/>
  <c r="Q1072" i="1"/>
  <c r="T1072" i="1" s="1"/>
  <c r="Q1073" i="1"/>
  <c r="T1073" i="1" s="1"/>
  <c r="Q1074" i="1"/>
  <c r="T1074" i="1" s="1"/>
  <c r="Q1075" i="1"/>
  <c r="T1075" i="1" s="1"/>
  <c r="Q1076" i="1"/>
  <c r="T1076" i="1" s="1"/>
  <c r="Q1077" i="1"/>
  <c r="T1077" i="1" s="1"/>
  <c r="Q1078" i="1"/>
  <c r="T1078" i="1" s="1"/>
  <c r="Q1079" i="1"/>
  <c r="T1079" i="1" s="1"/>
  <c r="Q1080" i="1"/>
  <c r="T1080" i="1" s="1"/>
  <c r="Q1081" i="1"/>
  <c r="T1081" i="1" s="1"/>
  <c r="Q1082" i="1"/>
  <c r="T1082" i="1" s="1"/>
  <c r="Q1083" i="1"/>
  <c r="T1083" i="1" s="1"/>
  <c r="Q1084" i="1"/>
  <c r="T1084" i="1" s="1"/>
  <c r="Q1085" i="1"/>
  <c r="T1085" i="1" s="1"/>
  <c r="Q1086" i="1"/>
  <c r="T1086" i="1" s="1"/>
  <c r="Q1087" i="1"/>
  <c r="T1087" i="1" s="1"/>
  <c r="Q1088" i="1"/>
  <c r="T1088" i="1" s="1"/>
  <c r="Q1089" i="1"/>
  <c r="T1089" i="1" s="1"/>
  <c r="Q1090" i="1"/>
  <c r="T1090" i="1" s="1"/>
  <c r="Q1091" i="1"/>
  <c r="T1091" i="1" s="1"/>
  <c r="Q1092" i="1"/>
  <c r="T1092" i="1" s="1"/>
  <c r="Q1093" i="1"/>
  <c r="T1093" i="1" s="1"/>
  <c r="Q1094" i="1"/>
  <c r="T1094" i="1" s="1"/>
  <c r="Q1095" i="1"/>
  <c r="T1095" i="1" s="1"/>
  <c r="Q1096" i="1"/>
  <c r="T1096" i="1" s="1"/>
  <c r="Q1097" i="1"/>
  <c r="T1097" i="1" s="1"/>
  <c r="Q1098" i="1"/>
  <c r="T1098" i="1" s="1"/>
  <c r="Q1099" i="1"/>
  <c r="T1099" i="1" s="1"/>
  <c r="Q1100" i="1"/>
  <c r="T1100" i="1" s="1"/>
  <c r="Q1101" i="1"/>
  <c r="T1101" i="1" s="1"/>
  <c r="Q1102" i="1"/>
  <c r="T1102" i="1" s="1"/>
  <c r="Q1103" i="1"/>
  <c r="T1103" i="1" s="1"/>
  <c r="Q1104" i="1"/>
  <c r="T1104" i="1" s="1"/>
  <c r="Q1105" i="1"/>
  <c r="T1105" i="1" s="1"/>
  <c r="Q1106" i="1"/>
  <c r="T1106" i="1" s="1"/>
  <c r="Q1107" i="1"/>
  <c r="T1107" i="1" s="1"/>
  <c r="Q1108" i="1"/>
  <c r="T1108" i="1" s="1"/>
  <c r="Q1109" i="1"/>
  <c r="T1109" i="1" s="1"/>
  <c r="Q1110" i="1"/>
  <c r="T1110" i="1" s="1"/>
  <c r="Q1111" i="1"/>
  <c r="T1111" i="1" s="1"/>
  <c r="Q1112" i="1"/>
  <c r="T1112" i="1" s="1"/>
  <c r="Q1113" i="1"/>
  <c r="T1113" i="1" s="1"/>
  <c r="Q1114" i="1"/>
  <c r="T1114" i="1" s="1"/>
  <c r="Q1115" i="1"/>
  <c r="T1115" i="1" s="1"/>
  <c r="Q1116" i="1"/>
  <c r="T1116" i="1" s="1"/>
  <c r="Q1117" i="1"/>
  <c r="T1117" i="1" s="1"/>
  <c r="Q1118" i="1"/>
  <c r="T1118" i="1" s="1"/>
  <c r="Q1119" i="1"/>
  <c r="T1119" i="1" s="1"/>
  <c r="Q1120" i="1"/>
  <c r="T1120" i="1" s="1"/>
  <c r="Q1121" i="1"/>
  <c r="T1121" i="1" s="1"/>
  <c r="Q1122" i="1"/>
  <c r="T1122" i="1" s="1"/>
  <c r="Q1123" i="1"/>
  <c r="T1123" i="1" s="1"/>
  <c r="Q1124" i="1"/>
  <c r="T1124" i="1" s="1"/>
  <c r="Q1125" i="1"/>
  <c r="T1125" i="1" s="1"/>
  <c r="Q1126" i="1"/>
  <c r="T1126" i="1" s="1"/>
  <c r="Q1127" i="1"/>
  <c r="T1127" i="1" s="1"/>
  <c r="Q1128" i="1"/>
  <c r="T1128" i="1" s="1"/>
  <c r="Q1129" i="1"/>
  <c r="T1129" i="1" s="1"/>
  <c r="Q1130" i="1"/>
  <c r="T1130" i="1" s="1"/>
  <c r="Q1131" i="1"/>
  <c r="T1131" i="1" s="1"/>
  <c r="Q1132" i="1"/>
  <c r="T1132" i="1" s="1"/>
  <c r="Q1133" i="1"/>
  <c r="T1133" i="1" s="1"/>
  <c r="Q1134" i="1"/>
  <c r="T1134" i="1" s="1"/>
  <c r="Q1135" i="1"/>
  <c r="T1135" i="1" s="1"/>
  <c r="Q1136" i="1"/>
  <c r="T1136" i="1" s="1"/>
  <c r="Q1137" i="1"/>
  <c r="T1137" i="1" s="1"/>
  <c r="Q1138" i="1"/>
  <c r="T1138" i="1" s="1"/>
  <c r="Q1139" i="1"/>
  <c r="T1139" i="1" s="1"/>
  <c r="Q1140" i="1"/>
  <c r="T1140" i="1" s="1"/>
  <c r="Q1141" i="1"/>
  <c r="T1141" i="1" s="1"/>
  <c r="Q1142" i="1"/>
  <c r="T1142" i="1" s="1"/>
  <c r="Q1143" i="1"/>
  <c r="T1143" i="1" s="1"/>
  <c r="Q1144" i="1"/>
  <c r="T1144" i="1" s="1"/>
  <c r="Q1145" i="1"/>
  <c r="T1145" i="1" s="1"/>
  <c r="Q1146" i="1"/>
  <c r="T1146" i="1" s="1"/>
  <c r="Q1147" i="1"/>
  <c r="T1147" i="1" s="1"/>
  <c r="Q1148" i="1"/>
  <c r="T1148" i="1" s="1"/>
  <c r="Q1149" i="1"/>
  <c r="T1149" i="1" s="1"/>
  <c r="Q1150" i="1"/>
  <c r="T1150" i="1" s="1"/>
  <c r="Q1151" i="1"/>
  <c r="T1151" i="1" s="1"/>
  <c r="Q1152" i="1"/>
  <c r="T1152" i="1" s="1"/>
  <c r="Q1153" i="1"/>
  <c r="T1153" i="1" s="1"/>
  <c r="Q1154" i="1"/>
  <c r="T1154" i="1" s="1"/>
  <c r="Q1155" i="1"/>
  <c r="T1155" i="1" s="1"/>
  <c r="Q1156" i="1"/>
  <c r="T1156" i="1" s="1"/>
  <c r="Q1157" i="1"/>
  <c r="T1157" i="1" s="1"/>
  <c r="Q1158" i="1"/>
  <c r="T1158" i="1" s="1"/>
  <c r="Q1159" i="1"/>
  <c r="T1159" i="1" s="1"/>
  <c r="Q1160" i="1"/>
  <c r="T1160" i="1" s="1"/>
  <c r="Q1161" i="1"/>
  <c r="T1161" i="1" s="1"/>
  <c r="Q1162" i="1"/>
  <c r="T1162" i="1" s="1"/>
  <c r="Q1163" i="1"/>
  <c r="T1163" i="1" s="1"/>
  <c r="Q1164" i="1"/>
  <c r="T1164" i="1" s="1"/>
  <c r="Q1165" i="1"/>
  <c r="T1165" i="1" s="1"/>
  <c r="Q1166" i="1"/>
  <c r="T1166" i="1" s="1"/>
  <c r="Q1167" i="1"/>
  <c r="T1167" i="1" s="1"/>
  <c r="Q1168" i="1"/>
  <c r="T1168" i="1" s="1"/>
  <c r="Q1169" i="1"/>
  <c r="T1169" i="1" s="1"/>
  <c r="Q1170" i="1"/>
  <c r="T1170" i="1" s="1"/>
  <c r="Q1171" i="1"/>
  <c r="T1171" i="1" s="1"/>
  <c r="Q1172" i="1"/>
  <c r="T1172" i="1" s="1"/>
  <c r="Q1173" i="1"/>
  <c r="T1173" i="1" s="1"/>
  <c r="Q1174" i="1"/>
  <c r="T1174" i="1" s="1"/>
  <c r="Q1175" i="1"/>
  <c r="T1175" i="1" s="1"/>
  <c r="Q1176" i="1"/>
  <c r="T1176" i="1" s="1"/>
  <c r="Q1177" i="1"/>
  <c r="T1177" i="1" s="1"/>
  <c r="Q1178" i="1"/>
  <c r="T1178" i="1" s="1"/>
  <c r="Q1179" i="1"/>
  <c r="T1179" i="1" s="1"/>
  <c r="Q1180" i="1"/>
  <c r="T1180" i="1" s="1"/>
  <c r="Q1181" i="1"/>
  <c r="T1181" i="1" s="1"/>
  <c r="Q1182" i="1"/>
  <c r="T1182" i="1" s="1"/>
  <c r="Q1183" i="1"/>
  <c r="T1183" i="1" s="1"/>
  <c r="Q1184" i="1"/>
  <c r="T1184" i="1" s="1"/>
  <c r="Q1185" i="1"/>
  <c r="T1185" i="1" s="1"/>
  <c r="Q1186" i="1"/>
  <c r="T1186" i="1" s="1"/>
  <c r="Q1187" i="1"/>
  <c r="T1187" i="1" s="1"/>
  <c r="Q1188" i="1"/>
  <c r="T1188" i="1" s="1"/>
  <c r="Q1189" i="1"/>
  <c r="T1189" i="1" s="1"/>
  <c r="Q1190" i="1"/>
  <c r="T1190" i="1" s="1"/>
  <c r="Q1191" i="1"/>
  <c r="T1191" i="1" s="1"/>
  <c r="Q1192" i="1"/>
  <c r="T1192" i="1" s="1"/>
  <c r="Q1193" i="1"/>
  <c r="T1193" i="1" s="1"/>
  <c r="Q1194" i="1"/>
  <c r="T1194" i="1" s="1"/>
  <c r="Q1195" i="1"/>
  <c r="T1195" i="1" s="1"/>
  <c r="Q1196" i="1"/>
  <c r="T1196" i="1" s="1"/>
  <c r="Q1197" i="1"/>
  <c r="T1197" i="1" s="1"/>
  <c r="Q1198" i="1"/>
  <c r="T1198" i="1" s="1"/>
  <c r="Q1199" i="1"/>
  <c r="T1199" i="1" s="1"/>
  <c r="Q1200" i="1"/>
  <c r="T1200" i="1" s="1"/>
  <c r="Q1201" i="1"/>
  <c r="T1201" i="1" s="1"/>
  <c r="Q1202" i="1"/>
  <c r="T1202" i="1" s="1"/>
  <c r="Q1203" i="1"/>
  <c r="T1203" i="1" s="1"/>
  <c r="Q1204" i="1"/>
  <c r="T1204" i="1" s="1"/>
  <c r="Q1205" i="1"/>
  <c r="T1205" i="1" s="1"/>
  <c r="Q1206" i="1"/>
  <c r="T1206" i="1" s="1"/>
  <c r="Q1207" i="1"/>
  <c r="T1207" i="1" s="1"/>
  <c r="Q1208" i="1"/>
  <c r="T1208" i="1" s="1"/>
  <c r="Q1209" i="1"/>
  <c r="T1209" i="1" s="1"/>
  <c r="Q1210" i="1"/>
  <c r="T1210" i="1" s="1"/>
  <c r="Q1211" i="1"/>
  <c r="T1211" i="1" s="1"/>
  <c r="Q1212" i="1"/>
  <c r="T1212" i="1" s="1"/>
  <c r="Q1213" i="1"/>
  <c r="T1213" i="1" s="1"/>
  <c r="Q1214" i="1"/>
  <c r="T1214" i="1" s="1"/>
  <c r="Q1215" i="1"/>
  <c r="T1215" i="1" s="1"/>
  <c r="Q1216" i="1"/>
  <c r="T1216" i="1" s="1"/>
  <c r="Q1217" i="1"/>
  <c r="T1217" i="1" s="1"/>
  <c r="Q1218" i="1"/>
  <c r="T1218" i="1" s="1"/>
  <c r="Q1219" i="1"/>
  <c r="T1219" i="1" s="1"/>
  <c r="Q1220" i="1"/>
  <c r="T1220" i="1" s="1"/>
  <c r="Q1221" i="1"/>
  <c r="T1221" i="1" s="1"/>
  <c r="Q1222" i="1"/>
  <c r="T1222" i="1" s="1"/>
  <c r="Q1223" i="1"/>
  <c r="T1223" i="1" s="1"/>
  <c r="Q1224" i="1"/>
  <c r="T1224" i="1" s="1"/>
  <c r="Q1225" i="1"/>
  <c r="T1225" i="1" s="1"/>
  <c r="Q1226" i="1"/>
  <c r="T1226" i="1" s="1"/>
  <c r="Q1227" i="1"/>
  <c r="T1227" i="1" s="1"/>
  <c r="Q1228" i="1"/>
  <c r="T1228" i="1" s="1"/>
  <c r="Q1229" i="1"/>
  <c r="T1229" i="1" s="1"/>
  <c r="Q1230" i="1"/>
  <c r="T1230" i="1" s="1"/>
  <c r="Q1231" i="1"/>
  <c r="T1231" i="1" s="1"/>
  <c r="Q1232" i="1"/>
  <c r="T1232" i="1" s="1"/>
  <c r="Q1233" i="1"/>
  <c r="T1233" i="1" s="1"/>
  <c r="Q1234" i="1"/>
  <c r="T1234" i="1" s="1"/>
  <c r="Q1235" i="1"/>
  <c r="T1235" i="1" s="1"/>
  <c r="Q1236" i="1"/>
  <c r="T1236" i="1" s="1"/>
  <c r="Q1237" i="1"/>
  <c r="T1237" i="1" s="1"/>
  <c r="Q1238" i="1"/>
  <c r="T1238" i="1" s="1"/>
  <c r="Q1239" i="1"/>
  <c r="T1239" i="1" s="1"/>
  <c r="Q1240" i="1"/>
  <c r="T1240" i="1" s="1"/>
  <c r="Q1241" i="1"/>
  <c r="T1241" i="1" s="1"/>
  <c r="Q1242" i="1"/>
  <c r="T1242" i="1" s="1"/>
  <c r="Q1243" i="1"/>
  <c r="T1243" i="1" s="1"/>
  <c r="Q1244" i="1"/>
  <c r="T1244" i="1" s="1"/>
  <c r="Q1245" i="1"/>
  <c r="T1245" i="1" s="1"/>
  <c r="Q1246" i="1"/>
  <c r="T1246" i="1" s="1"/>
  <c r="Q1247" i="1"/>
  <c r="T1247" i="1" s="1"/>
  <c r="Q1248" i="1"/>
  <c r="T1248" i="1" s="1"/>
  <c r="Q1249" i="1"/>
  <c r="T1249" i="1" s="1"/>
  <c r="Q1250" i="1"/>
  <c r="T1250" i="1" s="1"/>
  <c r="Q1251" i="1"/>
  <c r="T1251" i="1" s="1"/>
  <c r="Q1252" i="1"/>
  <c r="T1252" i="1" s="1"/>
  <c r="Q1253" i="1"/>
  <c r="T1253" i="1" s="1"/>
  <c r="Q1254" i="1"/>
  <c r="T1254" i="1" s="1"/>
  <c r="Q1255" i="1"/>
  <c r="T1255" i="1" s="1"/>
  <c r="Q1256" i="1"/>
  <c r="T1256" i="1" s="1"/>
  <c r="Q1257" i="1"/>
  <c r="T1257" i="1" s="1"/>
  <c r="Q1258" i="1"/>
  <c r="T1258" i="1" s="1"/>
  <c r="Q1259" i="1"/>
  <c r="T1259" i="1" s="1"/>
  <c r="Q1260" i="1"/>
  <c r="T1260" i="1" s="1"/>
  <c r="Q1261" i="1"/>
  <c r="T1261" i="1" s="1"/>
  <c r="Q1262" i="1"/>
  <c r="T1262" i="1" s="1"/>
  <c r="Q1263" i="1"/>
  <c r="T1263" i="1" s="1"/>
  <c r="Q1264" i="1"/>
  <c r="T1264" i="1" s="1"/>
  <c r="Q1265" i="1"/>
  <c r="T1265" i="1" s="1"/>
  <c r="Q1266" i="1"/>
  <c r="T1266" i="1" s="1"/>
  <c r="Q1267" i="1"/>
  <c r="T1267" i="1" s="1"/>
  <c r="Q1268" i="1"/>
  <c r="T1268" i="1" s="1"/>
  <c r="Q1269" i="1"/>
  <c r="T1269" i="1" s="1"/>
  <c r="Q1270" i="1"/>
  <c r="T1270" i="1" s="1"/>
  <c r="Q1271" i="1"/>
  <c r="T1271" i="1" s="1"/>
  <c r="Q1272" i="1"/>
  <c r="T1272" i="1" s="1"/>
  <c r="Q1273" i="1"/>
  <c r="T1273" i="1" s="1"/>
  <c r="Q1274" i="1"/>
  <c r="T1274" i="1" s="1"/>
  <c r="Q1275" i="1"/>
  <c r="T1275" i="1" s="1"/>
  <c r="Q1276" i="1"/>
  <c r="T1276" i="1" s="1"/>
  <c r="Q1277" i="1"/>
  <c r="T1277" i="1" s="1"/>
  <c r="Q1278" i="1"/>
  <c r="T1278" i="1" s="1"/>
  <c r="Q1279" i="1"/>
  <c r="T1279" i="1" s="1"/>
  <c r="Q1280" i="1"/>
  <c r="T1280" i="1" s="1"/>
  <c r="Q1281" i="1"/>
  <c r="T1281" i="1" s="1"/>
  <c r="Q1282" i="1"/>
  <c r="T1282" i="1" s="1"/>
  <c r="Q1283" i="1"/>
  <c r="T1283" i="1" s="1"/>
  <c r="Q1284" i="1"/>
  <c r="T1284" i="1" s="1"/>
  <c r="Q1285" i="1"/>
  <c r="T1285" i="1" s="1"/>
  <c r="Q1286" i="1"/>
  <c r="T1286" i="1" s="1"/>
  <c r="Q1287" i="1"/>
  <c r="T1287" i="1" s="1"/>
  <c r="Q1288" i="1"/>
  <c r="T1288" i="1" s="1"/>
  <c r="Q1289" i="1"/>
  <c r="T1289" i="1" s="1"/>
  <c r="Q1290" i="1"/>
  <c r="T1290" i="1" s="1"/>
  <c r="Q1291" i="1"/>
  <c r="T1291" i="1" s="1"/>
  <c r="Q1292" i="1"/>
  <c r="T1292" i="1" s="1"/>
  <c r="Q1293" i="1"/>
  <c r="T1293" i="1" s="1"/>
  <c r="Q1294" i="1"/>
  <c r="T1294" i="1" s="1"/>
  <c r="Q1295" i="1"/>
  <c r="T1295" i="1" s="1"/>
  <c r="Q1296" i="1"/>
  <c r="T1296" i="1" s="1"/>
  <c r="Q1297" i="1"/>
  <c r="T1297" i="1" s="1"/>
  <c r="Q1298" i="1"/>
  <c r="T1298" i="1" s="1"/>
  <c r="Q1299" i="1"/>
  <c r="T1299" i="1" s="1"/>
  <c r="Q1300" i="1"/>
  <c r="T1300" i="1" s="1"/>
  <c r="Q1301" i="1"/>
  <c r="T1301" i="1" s="1"/>
  <c r="Q1302" i="1"/>
  <c r="T1302" i="1" s="1"/>
  <c r="Q1303" i="1"/>
  <c r="T1303" i="1" s="1"/>
  <c r="Q1304" i="1"/>
  <c r="T1304" i="1" s="1"/>
  <c r="Q1305" i="1"/>
  <c r="T1305" i="1" s="1"/>
  <c r="Q1306" i="1"/>
  <c r="T1306" i="1" s="1"/>
  <c r="Q1307" i="1"/>
  <c r="T1307" i="1" s="1"/>
  <c r="Q1308" i="1"/>
  <c r="T1308" i="1" s="1"/>
  <c r="Q1309" i="1"/>
  <c r="T1309" i="1" s="1"/>
  <c r="Q1310" i="1"/>
  <c r="T1310" i="1" s="1"/>
  <c r="Q1311" i="1"/>
  <c r="T1311" i="1" s="1"/>
  <c r="Q1312" i="1"/>
  <c r="T1312" i="1" s="1"/>
  <c r="Q1313" i="1"/>
  <c r="T1313" i="1" s="1"/>
  <c r="Q1314" i="1"/>
  <c r="T1314" i="1" s="1"/>
  <c r="Q1315" i="1"/>
  <c r="T1315" i="1" s="1"/>
  <c r="Q1316" i="1"/>
  <c r="T1316" i="1" s="1"/>
  <c r="Q1317" i="1"/>
  <c r="T1317" i="1" s="1"/>
  <c r="Q1318" i="1"/>
  <c r="T1318" i="1" s="1"/>
  <c r="Q1319" i="1"/>
  <c r="T1319" i="1" s="1"/>
  <c r="Q1320" i="1"/>
  <c r="T1320" i="1" s="1"/>
  <c r="Q1321" i="1"/>
  <c r="T1321" i="1" s="1"/>
  <c r="Q1322" i="1"/>
  <c r="T1322" i="1" s="1"/>
  <c r="Q1323" i="1"/>
  <c r="T1323" i="1" s="1"/>
  <c r="Q1324" i="1"/>
  <c r="T1324" i="1" s="1"/>
  <c r="Q1325" i="1"/>
  <c r="T1325" i="1" s="1"/>
  <c r="Q1326" i="1"/>
  <c r="T1326" i="1" s="1"/>
  <c r="Q1327" i="1"/>
  <c r="T1327" i="1" s="1"/>
  <c r="Q1328" i="1"/>
  <c r="T1328" i="1" s="1"/>
  <c r="Q1329" i="1"/>
  <c r="T1329" i="1" s="1"/>
  <c r="Q1330" i="1"/>
  <c r="T1330" i="1" s="1"/>
  <c r="Q1331" i="1"/>
  <c r="T1331" i="1" s="1"/>
  <c r="Q1332" i="1"/>
  <c r="T1332" i="1" s="1"/>
  <c r="Q1333" i="1"/>
  <c r="T1333" i="1" s="1"/>
  <c r="Q1334" i="1"/>
  <c r="T1334" i="1" s="1"/>
  <c r="Q1335" i="1"/>
  <c r="T1335" i="1" s="1"/>
  <c r="Q1336" i="1"/>
  <c r="T1336" i="1" s="1"/>
  <c r="Q1337" i="1"/>
  <c r="T1337" i="1" s="1"/>
  <c r="Q1338" i="1"/>
  <c r="T1338" i="1" s="1"/>
  <c r="Q1339" i="1"/>
  <c r="T1339" i="1" s="1"/>
  <c r="Q1340" i="1"/>
  <c r="T1340" i="1" s="1"/>
  <c r="Q1341" i="1"/>
  <c r="T1341" i="1" s="1"/>
  <c r="Q1342" i="1"/>
  <c r="T1342" i="1" s="1"/>
  <c r="Q1343" i="1"/>
  <c r="T1343" i="1" s="1"/>
  <c r="Q1344" i="1"/>
  <c r="T1344" i="1" s="1"/>
  <c r="Q1345" i="1"/>
  <c r="T1345" i="1" s="1"/>
  <c r="Q1346" i="1"/>
  <c r="T1346" i="1" s="1"/>
  <c r="Q1347" i="1"/>
  <c r="T1347" i="1" s="1"/>
  <c r="Q1348" i="1"/>
  <c r="T1348" i="1" s="1"/>
  <c r="Q1349" i="1"/>
  <c r="T1349" i="1" s="1"/>
  <c r="Q1350" i="1"/>
  <c r="T1350" i="1" s="1"/>
  <c r="Q1351" i="1"/>
  <c r="T1351" i="1" s="1"/>
  <c r="Q1352" i="1"/>
  <c r="T1352" i="1" s="1"/>
  <c r="Q1353" i="1"/>
  <c r="T1353" i="1" s="1"/>
  <c r="Q1354" i="1"/>
  <c r="T1354" i="1" s="1"/>
  <c r="Q1355" i="1"/>
  <c r="T1355" i="1" s="1"/>
  <c r="Q1356" i="1"/>
  <c r="T1356" i="1" s="1"/>
  <c r="Q1357" i="1"/>
  <c r="T1357" i="1" s="1"/>
  <c r="Q1358" i="1"/>
  <c r="T1358" i="1" s="1"/>
  <c r="Q1359" i="1"/>
  <c r="T1359" i="1" s="1"/>
  <c r="Q1360" i="1"/>
  <c r="T1360" i="1" s="1"/>
  <c r="Q1361" i="1"/>
  <c r="T1361" i="1" s="1"/>
  <c r="Q1362" i="1"/>
  <c r="T1362" i="1" s="1"/>
  <c r="Q1363" i="1"/>
  <c r="T1363" i="1" s="1"/>
  <c r="Q1364" i="1"/>
  <c r="T1364" i="1" s="1"/>
  <c r="Q1365" i="1"/>
  <c r="T1365" i="1" s="1"/>
  <c r="Q1366" i="1"/>
  <c r="T1366" i="1" s="1"/>
  <c r="Q1367" i="1"/>
  <c r="T1367" i="1" s="1"/>
  <c r="Q1368" i="1"/>
  <c r="T1368" i="1" s="1"/>
  <c r="Q1369" i="1"/>
  <c r="T1369" i="1" s="1"/>
  <c r="Q1370" i="1"/>
  <c r="T1370" i="1" s="1"/>
  <c r="Q1371" i="1"/>
  <c r="T1371" i="1" s="1"/>
  <c r="Q1372" i="1"/>
  <c r="T1372" i="1" s="1"/>
  <c r="Q1373" i="1"/>
  <c r="T1373" i="1" s="1"/>
  <c r="Q1374" i="1"/>
  <c r="T1374" i="1" s="1"/>
  <c r="Q1375" i="1"/>
  <c r="T1375" i="1" s="1"/>
  <c r="Q1376" i="1"/>
  <c r="T1376" i="1" s="1"/>
  <c r="Q1377" i="1"/>
  <c r="T1377" i="1" s="1"/>
  <c r="Q1378" i="1"/>
  <c r="T1378" i="1" s="1"/>
  <c r="Q1379" i="1"/>
  <c r="T1379" i="1" s="1"/>
  <c r="Q1380" i="1"/>
  <c r="T1380" i="1" s="1"/>
  <c r="Q1381" i="1"/>
  <c r="T1381" i="1" s="1"/>
  <c r="Q1382" i="1"/>
  <c r="T1382" i="1" s="1"/>
  <c r="Q1383" i="1"/>
  <c r="T1383" i="1" s="1"/>
  <c r="Q1384" i="1"/>
  <c r="T1384" i="1" s="1"/>
  <c r="Q1385" i="1"/>
  <c r="T1385" i="1" s="1"/>
  <c r="Q1386" i="1"/>
  <c r="T1386" i="1" s="1"/>
  <c r="Q1387" i="1"/>
  <c r="T1387" i="1" s="1"/>
  <c r="Q1388" i="1"/>
  <c r="T1388" i="1" s="1"/>
  <c r="Q1389" i="1"/>
  <c r="T1389" i="1" s="1"/>
  <c r="Q1390" i="1"/>
  <c r="T1390" i="1" s="1"/>
  <c r="Q1391" i="1"/>
  <c r="T1391" i="1" s="1"/>
  <c r="Q1392" i="1"/>
  <c r="T1392" i="1" s="1"/>
  <c r="Q1393" i="1"/>
  <c r="T1393" i="1" s="1"/>
  <c r="Q1394" i="1"/>
  <c r="T1394" i="1" s="1"/>
  <c r="Q1395" i="1"/>
  <c r="T1395" i="1" s="1"/>
  <c r="Q1396" i="1"/>
  <c r="T1396" i="1" s="1"/>
  <c r="Q1397" i="1"/>
  <c r="T1397" i="1" s="1"/>
  <c r="Q1398" i="1"/>
  <c r="T1398" i="1" s="1"/>
  <c r="Q1399" i="1"/>
  <c r="T1399" i="1" s="1"/>
  <c r="Q1400" i="1"/>
  <c r="T1400" i="1" s="1"/>
  <c r="Q1401" i="1"/>
  <c r="T1401" i="1" s="1"/>
  <c r="Q1402" i="1"/>
  <c r="T1402" i="1" s="1"/>
  <c r="Q1403" i="1"/>
  <c r="T1403" i="1" s="1"/>
  <c r="Q1404" i="1"/>
  <c r="T1404" i="1" s="1"/>
  <c r="Q1405" i="1"/>
  <c r="T1405" i="1" s="1"/>
  <c r="Q1406" i="1"/>
  <c r="T1406" i="1" s="1"/>
  <c r="Q1407" i="1"/>
  <c r="T1407" i="1" s="1"/>
  <c r="Q1408" i="1"/>
  <c r="T1408" i="1" s="1"/>
  <c r="Q1409" i="1"/>
  <c r="T1409" i="1" s="1"/>
  <c r="Q1410" i="1"/>
  <c r="T1410" i="1" s="1"/>
  <c r="Q1411" i="1"/>
  <c r="T1411" i="1" s="1"/>
  <c r="Q1412" i="1"/>
  <c r="T1412" i="1" s="1"/>
  <c r="Q1413" i="1"/>
  <c r="T1413" i="1" s="1"/>
  <c r="Q1414" i="1"/>
  <c r="T1414" i="1" s="1"/>
  <c r="Q1415" i="1"/>
  <c r="T1415" i="1" s="1"/>
  <c r="Q1416" i="1"/>
  <c r="T1416" i="1" s="1"/>
  <c r="Q1417" i="1"/>
  <c r="T1417" i="1" s="1"/>
  <c r="Q1418" i="1"/>
  <c r="T1418" i="1" s="1"/>
  <c r="Q1419" i="1"/>
  <c r="T1419" i="1" s="1"/>
  <c r="Q1420" i="1"/>
  <c r="T1420" i="1" s="1"/>
  <c r="Q1421" i="1"/>
  <c r="T1421" i="1" s="1"/>
  <c r="Q1422" i="1"/>
  <c r="T1422" i="1" s="1"/>
  <c r="Q1423" i="1"/>
  <c r="T1423" i="1" s="1"/>
  <c r="Q1424" i="1"/>
  <c r="T1424" i="1" s="1"/>
  <c r="Q1425" i="1"/>
  <c r="T1425" i="1" s="1"/>
  <c r="Q1426" i="1"/>
  <c r="T1426" i="1" s="1"/>
  <c r="Q1427" i="1"/>
  <c r="T1427" i="1" s="1"/>
  <c r="Q1428" i="1"/>
  <c r="T1428" i="1" s="1"/>
  <c r="Q1429" i="1"/>
  <c r="T1429" i="1" s="1"/>
  <c r="Q1430" i="1"/>
  <c r="T1430" i="1" s="1"/>
  <c r="Q1431" i="1"/>
  <c r="T1431" i="1" s="1"/>
  <c r="Q1432" i="1"/>
  <c r="T1432" i="1" s="1"/>
  <c r="Q1433" i="1"/>
  <c r="T1433" i="1" s="1"/>
  <c r="Q1434" i="1"/>
  <c r="T1434" i="1" s="1"/>
  <c r="Q1435" i="1"/>
  <c r="T1435" i="1" s="1"/>
  <c r="Q1436" i="1"/>
  <c r="T1436" i="1" s="1"/>
  <c r="Q1437" i="1"/>
  <c r="T1437" i="1" s="1"/>
  <c r="Q1438" i="1"/>
  <c r="T1438" i="1" s="1"/>
  <c r="Q1439" i="1"/>
  <c r="T1439" i="1" s="1"/>
  <c r="Q1440" i="1"/>
  <c r="T1440" i="1" s="1"/>
  <c r="Q1441" i="1"/>
  <c r="T1441" i="1" s="1"/>
  <c r="Q1442" i="1"/>
  <c r="T1442" i="1" s="1"/>
  <c r="Q1443" i="1"/>
  <c r="T1443" i="1" s="1"/>
  <c r="Q1444" i="1"/>
  <c r="T1444" i="1" s="1"/>
  <c r="Q1445" i="1"/>
  <c r="T1445" i="1" s="1"/>
  <c r="Q1446" i="1"/>
  <c r="T1446" i="1" s="1"/>
  <c r="Q1447" i="1"/>
  <c r="T1447" i="1" s="1"/>
  <c r="Q1448" i="1"/>
  <c r="T1448" i="1" s="1"/>
  <c r="Q1449" i="1"/>
  <c r="T1449" i="1" s="1"/>
  <c r="Q1450" i="1"/>
  <c r="T1450" i="1" s="1"/>
  <c r="Q1451" i="1"/>
  <c r="T1451" i="1" s="1"/>
  <c r="Q1452" i="1"/>
  <c r="T1452" i="1" s="1"/>
  <c r="Q1453" i="1"/>
  <c r="T1453" i="1" s="1"/>
  <c r="Q1454" i="1"/>
  <c r="T1454" i="1" s="1"/>
  <c r="Q1455" i="1"/>
  <c r="T1455" i="1" s="1"/>
  <c r="Q1456" i="1"/>
  <c r="T1456" i="1" s="1"/>
  <c r="Q1457" i="1"/>
  <c r="T1457" i="1" s="1"/>
  <c r="Q1458" i="1"/>
  <c r="T1458" i="1" s="1"/>
  <c r="Q1459" i="1"/>
  <c r="T1459" i="1" s="1"/>
  <c r="Q1460" i="1"/>
  <c r="T1460" i="1" s="1"/>
  <c r="Q1461" i="1"/>
  <c r="T1461" i="1" s="1"/>
  <c r="Q1462" i="1"/>
  <c r="T1462" i="1" s="1"/>
  <c r="Q1463" i="1"/>
  <c r="T1463" i="1" s="1"/>
  <c r="Q1464" i="1"/>
  <c r="T1464" i="1" s="1"/>
  <c r="Q1465" i="1"/>
  <c r="T1465" i="1" s="1"/>
  <c r="Q1466" i="1"/>
  <c r="T1466" i="1" s="1"/>
  <c r="Q1467" i="1"/>
  <c r="T1467" i="1" s="1"/>
  <c r="Q1468" i="1"/>
  <c r="T1468" i="1" s="1"/>
  <c r="Q1469" i="1"/>
  <c r="T1469" i="1" s="1"/>
  <c r="Q1470" i="1"/>
  <c r="T1470" i="1" s="1"/>
  <c r="Q1471" i="1"/>
  <c r="T1471" i="1" s="1"/>
  <c r="Q1472" i="1"/>
  <c r="T1472" i="1" s="1"/>
  <c r="Q1473" i="1"/>
  <c r="T1473" i="1" s="1"/>
  <c r="Q1474" i="1"/>
  <c r="T1474" i="1" s="1"/>
  <c r="Q1475" i="1"/>
  <c r="T1475" i="1" s="1"/>
  <c r="Q1476" i="1"/>
  <c r="T1476" i="1" s="1"/>
  <c r="Q1477" i="1"/>
  <c r="T1477" i="1" s="1"/>
  <c r="Q1478" i="1"/>
  <c r="T1478" i="1" s="1"/>
  <c r="Q1479" i="1"/>
  <c r="T1479" i="1" s="1"/>
  <c r="Q1480" i="1"/>
  <c r="T1480" i="1" s="1"/>
  <c r="Q1481" i="1"/>
  <c r="T1481" i="1" s="1"/>
  <c r="Q1482" i="1"/>
  <c r="T1482" i="1" s="1"/>
  <c r="Q1483" i="1"/>
  <c r="T1483" i="1" s="1"/>
  <c r="Q1484" i="1"/>
  <c r="T1484" i="1" s="1"/>
  <c r="Q1485" i="1"/>
  <c r="T1485" i="1" s="1"/>
  <c r="Q1486" i="1"/>
  <c r="T1486" i="1" s="1"/>
  <c r="Q1487" i="1"/>
  <c r="T1487" i="1" s="1"/>
  <c r="Q1488" i="1"/>
  <c r="T1488" i="1" s="1"/>
  <c r="Q1489" i="1"/>
  <c r="T1489" i="1" s="1"/>
  <c r="Q1490" i="1"/>
  <c r="T1490" i="1" s="1"/>
  <c r="Q1491" i="1"/>
  <c r="T1491" i="1" s="1"/>
  <c r="Q1492" i="1"/>
  <c r="T1492" i="1" s="1"/>
  <c r="Q1493" i="1"/>
  <c r="T1493" i="1" s="1"/>
  <c r="Q1494" i="1"/>
  <c r="T1494" i="1" s="1"/>
  <c r="Q1495" i="1"/>
  <c r="T1495" i="1" s="1"/>
  <c r="Q1496" i="1"/>
  <c r="T1496" i="1" s="1"/>
  <c r="Q1497" i="1"/>
  <c r="T1497" i="1" s="1"/>
  <c r="Q1498" i="1"/>
  <c r="T1498" i="1" s="1"/>
  <c r="Q1499" i="1"/>
  <c r="T1499" i="1" s="1"/>
  <c r="Q1500" i="1"/>
  <c r="T1500" i="1" s="1"/>
  <c r="Q1501" i="1"/>
  <c r="T1501" i="1" s="1"/>
  <c r="Q1502" i="1"/>
  <c r="T1502" i="1" s="1"/>
  <c r="Q1503" i="1"/>
  <c r="T1503" i="1" s="1"/>
  <c r="Q1504" i="1"/>
  <c r="T1504" i="1" s="1"/>
  <c r="Q1505" i="1"/>
  <c r="T1505" i="1" s="1"/>
  <c r="Q1506" i="1"/>
  <c r="T1506" i="1" s="1"/>
  <c r="Q1507" i="1"/>
  <c r="T1507" i="1" s="1"/>
  <c r="Q1508" i="1"/>
  <c r="T1508" i="1" s="1"/>
  <c r="Q1509" i="1"/>
  <c r="T1509" i="1" s="1"/>
  <c r="Q1510" i="1"/>
  <c r="T1510" i="1" s="1"/>
  <c r="Q1511" i="1"/>
  <c r="T1511" i="1" s="1"/>
  <c r="Q1512" i="1"/>
  <c r="T1512" i="1" s="1"/>
  <c r="Q1513" i="1"/>
  <c r="T1513" i="1" s="1"/>
  <c r="Q1514" i="1"/>
  <c r="T1514" i="1" s="1"/>
  <c r="Q1515" i="1"/>
  <c r="T1515" i="1" s="1"/>
  <c r="Q1516" i="1"/>
  <c r="T1516" i="1" s="1"/>
  <c r="Q1517" i="1"/>
  <c r="T1517" i="1" s="1"/>
  <c r="Q1518" i="1"/>
  <c r="T1518" i="1" s="1"/>
  <c r="Q1519" i="1"/>
  <c r="T1519" i="1" s="1"/>
  <c r="Q1520" i="1"/>
  <c r="T1520" i="1" s="1"/>
  <c r="Q1521" i="1"/>
  <c r="T1521" i="1" s="1"/>
  <c r="Q1522" i="1"/>
  <c r="T1522" i="1" s="1"/>
  <c r="Q1523" i="1"/>
  <c r="T1523" i="1" s="1"/>
  <c r="Q1524" i="1"/>
  <c r="T1524" i="1" s="1"/>
  <c r="Q1525" i="1"/>
  <c r="T1525" i="1" s="1"/>
  <c r="Q1526" i="1"/>
  <c r="T1526" i="1" s="1"/>
  <c r="Q1527" i="1"/>
  <c r="T1527" i="1" s="1"/>
  <c r="Q1528" i="1"/>
  <c r="T1528" i="1" s="1"/>
  <c r="Q1529" i="1"/>
  <c r="T1529" i="1" s="1"/>
  <c r="Q1530" i="1"/>
  <c r="T1530" i="1" s="1"/>
  <c r="Q1531" i="1"/>
  <c r="T1531" i="1" s="1"/>
  <c r="Q1532" i="1"/>
  <c r="T1532" i="1" s="1"/>
  <c r="Q1533" i="1"/>
  <c r="T1533" i="1" s="1"/>
  <c r="Q1534" i="1"/>
  <c r="T1534" i="1" s="1"/>
  <c r="Q1535" i="1"/>
  <c r="T1535" i="1" s="1"/>
  <c r="Q1536" i="1"/>
  <c r="T1536" i="1" s="1"/>
  <c r="Q1537" i="1"/>
  <c r="T1537" i="1" s="1"/>
  <c r="Q1538" i="1"/>
  <c r="T1538" i="1" s="1"/>
  <c r="Q1539" i="1"/>
  <c r="T1539" i="1" s="1"/>
  <c r="Q1540" i="1"/>
  <c r="T1540" i="1" s="1"/>
  <c r="Q1541" i="1"/>
  <c r="T1541" i="1" s="1"/>
  <c r="Q1542" i="1"/>
  <c r="T1542" i="1" s="1"/>
  <c r="Q1543" i="1"/>
  <c r="T1543" i="1" s="1"/>
  <c r="Q1544" i="1"/>
  <c r="T1544" i="1" s="1"/>
  <c r="Q1545" i="1"/>
  <c r="T1545" i="1" s="1"/>
  <c r="Q1546" i="1"/>
  <c r="T1546" i="1" s="1"/>
  <c r="Q1547" i="1"/>
  <c r="T1547" i="1" s="1"/>
  <c r="Q1548" i="1"/>
  <c r="T1548" i="1" s="1"/>
  <c r="Q1549" i="1"/>
  <c r="T1549" i="1" s="1"/>
  <c r="Q1550" i="1"/>
  <c r="T1550" i="1" s="1"/>
  <c r="Q1551" i="1"/>
  <c r="T1551" i="1" s="1"/>
  <c r="Q1552" i="1"/>
  <c r="T1552" i="1" s="1"/>
  <c r="Q1553" i="1"/>
  <c r="T1553" i="1" s="1"/>
  <c r="Q1554" i="1"/>
  <c r="T1554" i="1" s="1"/>
  <c r="Q1555" i="1"/>
  <c r="T1555" i="1" s="1"/>
  <c r="Q1556" i="1"/>
  <c r="T1556" i="1" s="1"/>
  <c r="Q1557" i="1"/>
  <c r="T1557" i="1" s="1"/>
  <c r="Q1558" i="1"/>
  <c r="T1558" i="1" s="1"/>
  <c r="Q1559" i="1"/>
  <c r="T1559" i="1" s="1"/>
  <c r="Q1560" i="1"/>
  <c r="T1560" i="1" s="1"/>
  <c r="Q1561" i="1"/>
  <c r="T1561" i="1" s="1"/>
  <c r="Q1562" i="1"/>
  <c r="T1562" i="1" s="1"/>
  <c r="Q1563" i="1"/>
  <c r="T1563" i="1" s="1"/>
  <c r="Q1564" i="1"/>
  <c r="T1564" i="1" s="1"/>
  <c r="Q1565" i="1"/>
  <c r="T1565" i="1" s="1"/>
  <c r="Q1566" i="1"/>
  <c r="T1566" i="1" s="1"/>
  <c r="Q1567" i="1"/>
  <c r="T1567" i="1" s="1"/>
  <c r="Q1568" i="1"/>
  <c r="T1568" i="1" s="1"/>
  <c r="Q1569" i="1"/>
  <c r="T1569" i="1" s="1"/>
  <c r="Q1570" i="1"/>
  <c r="T1570" i="1" s="1"/>
  <c r="Q1571" i="1"/>
  <c r="T1571" i="1" s="1"/>
  <c r="Q1572" i="1"/>
  <c r="T1572" i="1" s="1"/>
  <c r="Q1573" i="1"/>
  <c r="T1573" i="1" s="1"/>
  <c r="Q1574" i="1"/>
  <c r="T1574" i="1" s="1"/>
  <c r="Q1575" i="1"/>
  <c r="T1575" i="1" s="1"/>
  <c r="Q1576" i="1"/>
  <c r="T1576" i="1" s="1"/>
  <c r="Q1577" i="1"/>
  <c r="T1577" i="1" s="1"/>
  <c r="Q1578" i="1"/>
  <c r="T1578" i="1" s="1"/>
  <c r="Q1579" i="1"/>
  <c r="T1579" i="1" s="1"/>
  <c r="Q1580" i="1"/>
  <c r="T1580" i="1" s="1"/>
  <c r="Q1581" i="1"/>
  <c r="T1581" i="1" s="1"/>
  <c r="Q1582" i="1"/>
  <c r="T1582" i="1" s="1"/>
  <c r="Q1583" i="1"/>
  <c r="T1583" i="1" s="1"/>
  <c r="Q1584" i="1"/>
  <c r="T1584" i="1" s="1"/>
  <c r="Q1585" i="1"/>
  <c r="T1585" i="1" s="1"/>
  <c r="Q1586" i="1"/>
  <c r="T1586" i="1" s="1"/>
  <c r="Q1587" i="1"/>
  <c r="T1587" i="1" s="1"/>
  <c r="Q1588" i="1"/>
  <c r="T1588" i="1" s="1"/>
  <c r="Q1589" i="1"/>
  <c r="T1589" i="1" s="1"/>
  <c r="Q1590" i="1"/>
  <c r="T1590" i="1" s="1"/>
  <c r="Q1591" i="1"/>
  <c r="T1591" i="1" s="1"/>
  <c r="Q1592" i="1"/>
  <c r="T1592" i="1" s="1"/>
  <c r="Q1593" i="1"/>
  <c r="T1593" i="1" s="1"/>
  <c r="Q1594" i="1"/>
  <c r="T1594" i="1" s="1"/>
  <c r="Q1595" i="1"/>
  <c r="T1595" i="1" s="1"/>
  <c r="Q1596" i="1"/>
  <c r="T1596" i="1" s="1"/>
  <c r="Q1597" i="1"/>
  <c r="T1597" i="1" s="1"/>
  <c r="Q1598" i="1"/>
  <c r="T1598" i="1" s="1"/>
  <c r="Q1599" i="1"/>
  <c r="T1599" i="1" s="1"/>
  <c r="Q1600" i="1"/>
  <c r="T1600" i="1" s="1"/>
  <c r="Q1601" i="1"/>
  <c r="T1601" i="1" s="1"/>
  <c r="Q1602" i="1"/>
  <c r="T1602" i="1" s="1"/>
  <c r="Q1603" i="1"/>
  <c r="T1603" i="1" s="1"/>
  <c r="Q1604" i="1"/>
  <c r="T1604" i="1" s="1"/>
  <c r="Q1605" i="1"/>
  <c r="T1605" i="1" s="1"/>
  <c r="Q1606" i="1"/>
  <c r="T1606" i="1" s="1"/>
  <c r="Q1607" i="1"/>
  <c r="T1607" i="1" s="1"/>
  <c r="Q1608" i="1"/>
  <c r="T1608" i="1" s="1"/>
  <c r="Q1609" i="1"/>
  <c r="T1609" i="1" s="1"/>
  <c r="Q1610" i="1"/>
  <c r="T1610" i="1" s="1"/>
  <c r="Q1611" i="1"/>
  <c r="T1611" i="1" s="1"/>
  <c r="Q1612" i="1"/>
  <c r="T1612" i="1" s="1"/>
  <c r="Q1613" i="1"/>
  <c r="T1613" i="1" s="1"/>
  <c r="Q1614" i="1"/>
  <c r="T1614" i="1" s="1"/>
  <c r="Q1615" i="1"/>
  <c r="T1615" i="1" s="1"/>
  <c r="Q1616" i="1"/>
  <c r="T1616" i="1" s="1"/>
  <c r="Q1617" i="1"/>
  <c r="T1617" i="1" s="1"/>
  <c r="Q1618" i="1"/>
  <c r="T1618" i="1" s="1"/>
  <c r="Q1619" i="1"/>
  <c r="T1619" i="1" s="1"/>
  <c r="Q1620" i="1"/>
  <c r="T1620" i="1" s="1"/>
  <c r="Q1621" i="1"/>
  <c r="T1621" i="1" s="1"/>
  <c r="Q1622" i="1"/>
  <c r="T1622" i="1" s="1"/>
  <c r="Q1623" i="1"/>
  <c r="T1623" i="1" s="1"/>
  <c r="Q1624" i="1"/>
  <c r="T1624" i="1" s="1"/>
  <c r="Q1625" i="1"/>
  <c r="T1625" i="1" s="1"/>
  <c r="Q1626" i="1"/>
  <c r="T1626" i="1" s="1"/>
  <c r="Q1627" i="1"/>
  <c r="T1627" i="1" s="1"/>
  <c r="Q1628" i="1"/>
  <c r="T1628" i="1" s="1"/>
  <c r="Q1629" i="1"/>
  <c r="T1629" i="1" s="1"/>
  <c r="Q1630" i="1"/>
  <c r="T1630" i="1" s="1"/>
  <c r="Q1631" i="1"/>
  <c r="T1631" i="1" s="1"/>
  <c r="Q1632" i="1"/>
  <c r="T1632" i="1" s="1"/>
  <c r="Q1633" i="1"/>
  <c r="T1633" i="1" s="1"/>
  <c r="Q1634" i="1"/>
  <c r="T1634" i="1" s="1"/>
  <c r="Q1635" i="1"/>
  <c r="T1635" i="1" s="1"/>
  <c r="Q1636" i="1"/>
  <c r="T1636" i="1" s="1"/>
  <c r="Q1637" i="1"/>
  <c r="T1637" i="1" s="1"/>
  <c r="Q1638" i="1"/>
  <c r="T1638" i="1" s="1"/>
  <c r="Q1639" i="1"/>
  <c r="T1639" i="1" s="1"/>
  <c r="Q1640" i="1"/>
  <c r="T1640" i="1" s="1"/>
  <c r="Q1641" i="1"/>
  <c r="T1641" i="1" s="1"/>
  <c r="Q1642" i="1"/>
  <c r="T1642" i="1" s="1"/>
  <c r="Q1643" i="1"/>
  <c r="T1643" i="1" s="1"/>
  <c r="Q1644" i="1"/>
  <c r="T1644" i="1" s="1"/>
  <c r="Q1645" i="1"/>
  <c r="T1645" i="1" s="1"/>
  <c r="Q1646" i="1"/>
  <c r="T1646" i="1" s="1"/>
  <c r="Q1647" i="1"/>
  <c r="T1647" i="1" s="1"/>
  <c r="Q1648" i="1"/>
  <c r="T1648" i="1" s="1"/>
  <c r="Q1649" i="1"/>
  <c r="T1649" i="1" s="1"/>
  <c r="Q1650" i="1"/>
  <c r="T1650" i="1" s="1"/>
  <c r="Q1651" i="1"/>
  <c r="T1651" i="1" s="1"/>
  <c r="Q1652" i="1"/>
  <c r="T1652" i="1" s="1"/>
  <c r="Q1653" i="1"/>
  <c r="T1653" i="1" s="1"/>
  <c r="Q1654" i="1"/>
  <c r="T1654" i="1" s="1"/>
  <c r="Q1655" i="1"/>
  <c r="T1655" i="1" s="1"/>
  <c r="Q1656" i="1"/>
  <c r="T1656" i="1" s="1"/>
  <c r="Q1657" i="1"/>
  <c r="T1657" i="1" s="1"/>
  <c r="Q1658" i="1"/>
  <c r="T1658" i="1" s="1"/>
  <c r="Q1659" i="1"/>
  <c r="T1659" i="1" s="1"/>
  <c r="Q1660" i="1"/>
  <c r="T1660" i="1" s="1"/>
  <c r="Q1661" i="1"/>
  <c r="T1661" i="1" s="1"/>
  <c r="Q1662" i="1"/>
  <c r="T1662" i="1" s="1"/>
  <c r="Q1663" i="1"/>
  <c r="T1663" i="1" s="1"/>
  <c r="Q1664" i="1"/>
  <c r="T1664" i="1" s="1"/>
  <c r="Q1665" i="1"/>
  <c r="T1665" i="1" s="1"/>
  <c r="Q1666" i="1"/>
  <c r="T1666" i="1" s="1"/>
  <c r="Q1667" i="1"/>
  <c r="T1667" i="1" s="1"/>
  <c r="Q1668" i="1"/>
  <c r="T1668" i="1" s="1"/>
  <c r="Q1669" i="1"/>
  <c r="T1669" i="1" s="1"/>
  <c r="Q1670" i="1"/>
  <c r="T1670" i="1" s="1"/>
  <c r="Q1671" i="1"/>
  <c r="T1671" i="1" s="1"/>
  <c r="Q1672" i="1"/>
  <c r="T1672" i="1" s="1"/>
  <c r="Q1673" i="1"/>
  <c r="T1673" i="1" s="1"/>
  <c r="Q1674" i="1"/>
  <c r="T1674" i="1" s="1"/>
  <c r="Q1675" i="1"/>
  <c r="T1675" i="1" s="1"/>
  <c r="Q1676" i="1"/>
  <c r="T1676" i="1" s="1"/>
  <c r="Q1677" i="1"/>
  <c r="T1677" i="1" s="1"/>
  <c r="Q1678" i="1"/>
  <c r="T1678" i="1" s="1"/>
  <c r="Q1679" i="1"/>
  <c r="T1679" i="1" s="1"/>
  <c r="Q1680" i="1"/>
  <c r="T1680" i="1" s="1"/>
  <c r="Q1681" i="1"/>
  <c r="T1681" i="1" s="1"/>
  <c r="Q1682" i="1"/>
  <c r="T1682" i="1" s="1"/>
  <c r="Q1683" i="1"/>
  <c r="T1683" i="1" s="1"/>
  <c r="Q1684" i="1"/>
  <c r="T1684" i="1" s="1"/>
  <c r="Q1685" i="1"/>
  <c r="T1685" i="1" s="1"/>
  <c r="Q1686" i="1"/>
  <c r="T1686" i="1" s="1"/>
  <c r="Q1687" i="1"/>
  <c r="T1687" i="1" s="1"/>
  <c r="Q1688" i="1"/>
  <c r="T1688" i="1" s="1"/>
  <c r="Q1689" i="1"/>
  <c r="T1689" i="1" s="1"/>
  <c r="Q1690" i="1"/>
  <c r="T1690" i="1" s="1"/>
  <c r="Q1691" i="1"/>
  <c r="T1691" i="1" s="1"/>
  <c r="Q1692" i="1"/>
  <c r="T1692" i="1" s="1"/>
  <c r="Q1693" i="1"/>
  <c r="T1693" i="1" s="1"/>
  <c r="Q1694" i="1"/>
  <c r="T1694" i="1" s="1"/>
  <c r="Q1695" i="1"/>
  <c r="T1695" i="1" s="1"/>
  <c r="Q1696" i="1"/>
  <c r="T1696" i="1" s="1"/>
  <c r="Q1697" i="1"/>
  <c r="T1697" i="1" s="1"/>
  <c r="Q1698" i="1"/>
  <c r="T1698" i="1" s="1"/>
  <c r="Q1699" i="1"/>
  <c r="T1699" i="1" s="1"/>
  <c r="Q1700" i="1"/>
  <c r="T1700" i="1" s="1"/>
  <c r="Q1701" i="1"/>
  <c r="T1701" i="1" s="1"/>
  <c r="Q1702" i="1"/>
  <c r="T1702" i="1" s="1"/>
  <c r="Q1703" i="1"/>
  <c r="T1703" i="1" s="1"/>
  <c r="Q1704" i="1"/>
  <c r="T1704" i="1" s="1"/>
  <c r="Q1705" i="1"/>
  <c r="T1705" i="1" s="1"/>
  <c r="Q1706" i="1"/>
  <c r="T1706" i="1" s="1"/>
  <c r="Q1707" i="1"/>
  <c r="T1707" i="1" s="1"/>
  <c r="Q1708" i="1"/>
  <c r="T1708" i="1" s="1"/>
  <c r="Q1709" i="1"/>
  <c r="T1709" i="1" s="1"/>
  <c r="Q1710" i="1"/>
  <c r="T1710" i="1" s="1"/>
  <c r="Q1711" i="1"/>
  <c r="T1711" i="1" s="1"/>
  <c r="Q1712" i="1"/>
  <c r="T1712" i="1" s="1"/>
  <c r="Q1713" i="1"/>
  <c r="T1713" i="1" s="1"/>
  <c r="Q1714" i="1"/>
  <c r="T1714" i="1" s="1"/>
  <c r="Q1715" i="1"/>
  <c r="T1715" i="1" s="1"/>
  <c r="Q1716" i="1"/>
  <c r="T1716" i="1" s="1"/>
  <c r="Q1717" i="1"/>
  <c r="T1717" i="1" s="1"/>
  <c r="Q1718" i="1"/>
  <c r="T1718" i="1" s="1"/>
  <c r="Q1719" i="1"/>
  <c r="T1719" i="1" s="1"/>
  <c r="Q1720" i="1"/>
  <c r="T1720" i="1" s="1"/>
  <c r="Q1721" i="1"/>
  <c r="T1721" i="1" s="1"/>
  <c r="Q1722" i="1"/>
  <c r="T1722" i="1" s="1"/>
  <c r="Q1723" i="1"/>
  <c r="T1723" i="1" s="1"/>
  <c r="Q1724" i="1"/>
  <c r="T1724" i="1" s="1"/>
  <c r="Q1725" i="1"/>
  <c r="T1725" i="1" s="1"/>
  <c r="Q1726" i="1"/>
  <c r="T1726" i="1" s="1"/>
  <c r="Q1727" i="1"/>
  <c r="T1727" i="1" s="1"/>
  <c r="Q1728" i="1"/>
  <c r="T1728" i="1" s="1"/>
  <c r="Q1729" i="1"/>
  <c r="T1729" i="1" s="1"/>
  <c r="Q1730" i="1"/>
  <c r="T1730" i="1" s="1"/>
  <c r="Q1731" i="1"/>
  <c r="T1731" i="1" s="1"/>
  <c r="Q1732" i="1"/>
  <c r="T1732" i="1" s="1"/>
  <c r="Q1733" i="1"/>
  <c r="T1733" i="1" s="1"/>
  <c r="Q1734" i="1"/>
  <c r="T1734" i="1" s="1"/>
  <c r="Q1735" i="1"/>
  <c r="T1735" i="1" s="1"/>
  <c r="Q1736" i="1"/>
  <c r="T1736" i="1" s="1"/>
  <c r="Q1737" i="1"/>
  <c r="T1737" i="1" s="1"/>
  <c r="Q1738" i="1"/>
  <c r="T1738" i="1" s="1"/>
  <c r="Q1739" i="1"/>
  <c r="T1739" i="1" s="1"/>
  <c r="Q1740" i="1"/>
  <c r="T1740" i="1" s="1"/>
  <c r="Q1741" i="1"/>
  <c r="T1741" i="1" s="1"/>
  <c r="Q1742" i="1"/>
  <c r="T1742" i="1" s="1"/>
  <c r="Q1743" i="1"/>
  <c r="T1743" i="1" s="1"/>
  <c r="Q1744" i="1"/>
  <c r="T1744" i="1" s="1"/>
  <c r="Q1745" i="1"/>
  <c r="T1745" i="1" s="1"/>
  <c r="Q1746" i="1"/>
  <c r="T1746" i="1" s="1"/>
  <c r="Q1747" i="1"/>
  <c r="T1747" i="1" s="1"/>
  <c r="Q1748" i="1"/>
  <c r="T1748" i="1" s="1"/>
  <c r="Q1749" i="1"/>
  <c r="T1749" i="1" s="1"/>
  <c r="Q1750" i="1"/>
  <c r="T1750" i="1" s="1"/>
  <c r="Q1751" i="1"/>
  <c r="T1751" i="1" s="1"/>
  <c r="Q1752" i="1"/>
  <c r="T1752" i="1" s="1"/>
  <c r="Q1753" i="1"/>
  <c r="T1753" i="1" s="1"/>
  <c r="Q1754" i="1"/>
  <c r="T1754" i="1" s="1"/>
  <c r="Q1755" i="1"/>
  <c r="T1755" i="1" s="1"/>
  <c r="Q1756" i="1"/>
  <c r="T1756" i="1" s="1"/>
  <c r="Q1757" i="1"/>
  <c r="T1757" i="1" s="1"/>
  <c r="Q1758" i="1"/>
  <c r="T1758" i="1" s="1"/>
  <c r="Q1759" i="1"/>
  <c r="T1759" i="1" s="1"/>
  <c r="Q1760" i="1"/>
  <c r="T1760" i="1" s="1"/>
  <c r="Q1761" i="1"/>
  <c r="T1761" i="1" s="1"/>
  <c r="Q1762" i="1"/>
  <c r="T1762" i="1" s="1"/>
  <c r="Q1763" i="1"/>
  <c r="T1763" i="1" s="1"/>
  <c r="Q1764" i="1"/>
  <c r="T1764" i="1" s="1"/>
  <c r="Q1765" i="1"/>
  <c r="T1765" i="1" s="1"/>
  <c r="Q1766" i="1"/>
  <c r="T1766" i="1" s="1"/>
  <c r="Q1767" i="1"/>
  <c r="T1767" i="1" s="1"/>
  <c r="Q1768" i="1"/>
  <c r="T1768" i="1" s="1"/>
  <c r="Q1769" i="1"/>
  <c r="T1769" i="1" s="1"/>
  <c r="Q1770" i="1"/>
  <c r="T1770" i="1" s="1"/>
  <c r="Q1771" i="1"/>
  <c r="T1771" i="1" s="1"/>
  <c r="Q1772" i="1"/>
  <c r="T1772" i="1" s="1"/>
  <c r="Q1773" i="1"/>
  <c r="T1773" i="1" s="1"/>
  <c r="Q1774" i="1"/>
  <c r="T1774" i="1" s="1"/>
  <c r="Q1775" i="1"/>
  <c r="T1775" i="1" s="1"/>
  <c r="Q1776" i="1"/>
  <c r="T1776" i="1" s="1"/>
  <c r="Q1777" i="1"/>
  <c r="T1777" i="1" s="1"/>
  <c r="Q1778" i="1"/>
  <c r="T1778" i="1" s="1"/>
  <c r="Q1779" i="1"/>
  <c r="T1779" i="1" s="1"/>
  <c r="Q1780" i="1"/>
  <c r="T1780" i="1" s="1"/>
  <c r="Q1781" i="1"/>
  <c r="T1781" i="1" s="1"/>
  <c r="Q1782" i="1"/>
  <c r="T1782" i="1" s="1"/>
  <c r="Q1783" i="1"/>
  <c r="T1783" i="1" s="1"/>
  <c r="Q1784" i="1"/>
  <c r="T1784" i="1" s="1"/>
  <c r="Q1785" i="1"/>
  <c r="T1785" i="1" s="1"/>
  <c r="Q1786" i="1"/>
  <c r="T1786" i="1" s="1"/>
  <c r="Q1787" i="1"/>
  <c r="T1787" i="1" s="1"/>
  <c r="Q1788" i="1"/>
  <c r="T1788" i="1" s="1"/>
  <c r="Q1789" i="1"/>
  <c r="T1789" i="1" s="1"/>
  <c r="Q1790" i="1"/>
  <c r="T1790" i="1" s="1"/>
  <c r="Q1791" i="1"/>
  <c r="T1791" i="1" s="1"/>
  <c r="Q1792" i="1"/>
  <c r="T1792" i="1" s="1"/>
  <c r="Q1793" i="1"/>
  <c r="T1793" i="1" s="1"/>
  <c r="Q1794" i="1"/>
  <c r="T1794" i="1" s="1"/>
  <c r="Q1795" i="1"/>
  <c r="T1795" i="1" s="1"/>
  <c r="Q1796" i="1"/>
  <c r="T1796" i="1" s="1"/>
  <c r="Q1797" i="1"/>
  <c r="T1797" i="1" s="1"/>
  <c r="Q1798" i="1"/>
  <c r="T1798" i="1" s="1"/>
  <c r="Q1799" i="1"/>
  <c r="T1799" i="1" s="1"/>
  <c r="Q1800" i="1"/>
  <c r="T1800" i="1" s="1"/>
  <c r="Q1801" i="1"/>
  <c r="T1801" i="1" s="1"/>
  <c r="Q1802" i="1"/>
  <c r="T1802" i="1" s="1"/>
  <c r="Q1803" i="1"/>
  <c r="T1803" i="1" s="1"/>
  <c r="Q1804" i="1"/>
  <c r="T1804" i="1" s="1"/>
  <c r="Q1805" i="1"/>
  <c r="T1805" i="1" s="1"/>
  <c r="Q1806" i="1"/>
  <c r="T1806" i="1" s="1"/>
  <c r="Q1807" i="1"/>
  <c r="T1807" i="1" s="1"/>
  <c r="Q1808" i="1"/>
  <c r="T1808" i="1" s="1"/>
  <c r="Q1809" i="1"/>
  <c r="T1809" i="1" s="1"/>
  <c r="Q1810" i="1"/>
  <c r="T1810" i="1" s="1"/>
  <c r="Q1811" i="1"/>
  <c r="T1811" i="1" s="1"/>
  <c r="Q1812" i="1"/>
  <c r="T1812" i="1" s="1"/>
  <c r="Q1813" i="1"/>
  <c r="T1813" i="1" s="1"/>
  <c r="Q1814" i="1"/>
  <c r="T1814" i="1" s="1"/>
  <c r="Q1815" i="1"/>
  <c r="T1815" i="1" s="1"/>
  <c r="Q1816" i="1"/>
  <c r="T1816" i="1" s="1"/>
  <c r="Q1817" i="1"/>
  <c r="T1817" i="1" s="1"/>
  <c r="Q1818" i="1"/>
  <c r="T1818" i="1" s="1"/>
  <c r="Q1819" i="1"/>
  <c r="T1819" i="1" s="1"/>
  <c r="Q1820" i="1"/>
  <c r="T1820" i="1" s="1"/>
  <c r="Q1821" i="1"/>
  <c r="T1821" i="1" s="1"/>
  <c r="Q1822" i="1"/>
  <c r="T1822" i="1" s="1"/>
  <c r="Q1823" i="1"/>
  <c r="T1823" i="1" s="1"/>
  <c r="Q1824" i="1"/>
  <c r="T1824" i="1" s="1"/>
  <c r="Q1825" i="1"/>
  <c r="T1825" i="1" s="1"/>
  <c r="Q1826" i="1"/>
  <c r="T1826" i="1" s="1"/>
  <c r="Q1827" i="1"/>
  <c r="T1827" i="1" s="1"/>
  <c r="Q1828" i="1"/>
  <c r="T1828" i="1" s="1"/>
  <c r="Q1829" i="1"/>
  <c r="T1829" i="1" s="1"/>
  <c r="Q1830" i="1"/>
  <c r="T1830" i="1" s="1"/>
  <c r="Q1831" i="1"/>
  <c r="T1831" i="1" s="1"/>
  <c r="Q1832" i="1"/>
  <c r="T1832" i="1" s="1"/>
  <c r="Q1833" i="1"/>
  <c r="T1833" i="1" s="1"/>
  <c r="Q1834" i="1"/>
  <c r="T1834" i="1" s="1"/>
  <c r="Q1835" i="1"/>
  <c r="T1835" i="1" s="1"/>
  <c r="Q1836" i="1"/>
  <c r="T1836" i="1" s="1"/>
  <c r="Q1837" i="1"/>
  <c r="T1837" i="1" s="1"/>
  <c r="Q1838" i="1"/>
  <c r="T1838" i="1" s="1"/>
  <c r="Q1839" i="1"/>
  <c r="T1839" i="1" s="1"/>
  <c r="Q1840" i="1"/>
  <c r="T1840" i="1" s="1"/>
  <c r="Q1841" i="1"/>
  <c r="T1841" i="1" s="1"/>
  <c r="Q1842" i="1"/>
  <c r="T1842" i="1" s="1"/>
  <c r="Q1843" i="1"/>
  <c r="T1843" i="1" s="1"/>
  <c r="Q1844" i="1"/>
  <c r="T1844" i="1" s="1"/>
  <c r="Q1845" i="1"/>
  <c r="T1845" i="1" s="1"/>
  <c r="Q1846" i="1"/>
  <c r="T1846" i="1" s="1"/>
  <c r="Q1847" i="1"/>
  <c r="T1847" i="1" s="1"/>
  <c r="Q1848" i="1"/>
  <c r="T1848" i="1" s="1"/>
  <c r="Q1849" i="1"/>
  <c r="T1849" i="1" s="1"/>
  <c r="Q1850" i="1"/>
  <c r="T1850" i="1" s="1"/>
  <c r="Q1851" i="1"/>
  <c r="T1851" i="1" s="1"/>
  <c r="Q1852" i="1"/>
  <c r="T1852" i="1" s="1"/>
  <c r="Q1853" i="1"/>
  <c r="T1853" i="1" s="1"/>
  <c r="Q1854" i="1"/>
  <c r="T1854" i="1" s="1"/>
  <c r="Q1855" i="1"/>
  <c r="T1855" i="1" s="1"/>
  <c r="Q1856" i="1"/>
  <c r="T1856" i="1" s="1"/>
  <c r="Q1857" i="1"/>
  <c r="T1857" i="1" s="1"/>
  <c r="Q1858" i="1"/>
  <c r="T1858" i="1" s="1"/>
  <c r="Q1859" i="1"/>
  <c r="T1859" i="1" s="1"/>
  <c r="Q1860" i="1"/>
  <c r="T1860" i="1" s="1"/>
  <c r="Q1861" i="1"/>
  <c r="T1861" i="1" s="1"/>
  <c r="Q1862" i="1"/>
  <c r="T1862" i="1" s="1"/>
  <c r="Q1863" i="1"/>
  <c r="T1863" i="1" s="1"/>
  <c r="Q1864" i="1"/>
  <c r="T1864" i="1" s="1"/>
  <c r="Q1865" i="1"/>
  <c r="T1865" i="1" s="1"/>
  <c r="Q1866" i="1"/>
  <c r="T1866" i="1" s="1"/>
  <c r="Q1867" i="1"/>
  <c r="T1867" i="1" s="1"/>
  <c r="Q1868" i="1"/>
  <c r="T1868" i="1" s="1"/>
  <c r="Q1869" i="1"/>
  <c r="T1869" i="1" s="1"/>
  <c r="Q1870" i="1"/>
  <c r="T1870" i="1" s="1"/>
  <c r="Q1871" i="1"/>
  <c r="T1871" i="1" s="1"/>
  <c r="Q1872" i="1"/>
  <c r="T1872" i="1" s="1"/>
  <c r="Q1873" i="1"/>
  <c r="T1873" i="1" s="1"/>
  <c r="Q1874" i="1"/>
  <c r="T1874" i="1" s="1"/>
  <c r="Q1875" i="1"/>
  <c r="T1875" i="1" s="1"/>
  <c r="Q1876" i="1"/>
  <c r="T1876" i="1" s="1"/>
  <c r="Q1877" i="1"/>
  <c r="T1877" i="1" s="1"/>
  <c r="Q1878" i="1"/>
  <c r="T1878" i="1" s="1"/>
  <c r="Q1879" i="1"/>
  <c r="T1879" i="1" s="1"/>
  <c r="Q1880" i="1"/>
  <c r="T1880" i="1" s="1"/>
  <c r="Q1881" i="1"/>
  <c r="T1881" i="1" s="1"/>
  <c r="Q1882" i="1"/>
  <c r="T1882" i="1" s="1"/>
  <c r="Q1883" i="1"/>
  <c r="T1883" i="1" s="1"/>
  <c r="Q1884" i="1"/>
  <c r="T1884" i="1" s="1"/>
  <c r="Q1885" i="1"/>
  <c r="T1885" i="1" s="1"/>
  <c r="Q1886" i="1"/>
  <c r="T1886" i="1" s="1"/>
  <c r="Q1887" i="1"/>
  <c r="T1887" i="1" s="1"/>
  <c r="Q1888" i="1"/>
  <c r="T1888" i="1" s="1"/>
  <c r="Q1889" i="1"/>
  <c r="T1889" i="1" s="1"/>
  <c r="Q1890" i="1"/>
  <c r="T1890" i="1" s="1"/>
  <c r="Q1891" i="1"/>
  <c r="T1891" i="1" s="1"/>
  <c r="Q1892" i="1"/>
  <c r="T1892" i="1" s="1"/>
  <c r="Q1893" i="1"/>
  <c r="T1893" i="1" s="1"/>
  <c r="Q1894" i="1"/>
  <c r="T1894" i="1" s="1"/>
  <c r="Q1895" i="1"/>
  <c r="T1895" i="1" s="1"/>
  <c r="Q1896" i="1"/>
  <c r="T1896" i="1" s="1"/>
  <c r="Q1897" i="1"/>
  <c r="T1897" i="1" s="1"/>
  <c r="Q1898" i="1"/>
  <c r="T1898" i="1" s="1"/>
  <c r="Q1899" i="1"/>
  <c r="T1899" i="1" s="1"/>
  <c r="Q1900" i="1"/>
  <c r="T1900" i="1" s="1"/>
  <c r="Q1901" i="1"/>
  <c r="T1901" i="1" s="1"/>
  <c r="Q1902" i="1"/>
  <c r="T1902" i="1" s="1"/>
  <c r="Q1903" i="1"/>
  <c r="T1903" i="1" s="1"/>
  <c r="Q1904" i="1"/>
  <c r="T1904" i="1" s="1"/>
  <c r="Q1905" i="1"/>
  <c r="T1905" i="1" s="1"/>
  <c r="Q1906" i="1"/>
  <c r="T1906" i="1" s="1"/>
  <c r="Q1907" i="1"/>
  <c r="T1907" i="1" s="1"/>
  <c r="Q1908" i="1"/>
  <c r="T1908" i="1" s="1"/>
  <c r="Q1909" i="1"/>
  <c r="T1909" i="1" s="1"/>
  <c r="Q1910" i="1"/>
  <c r="T1910" i="1" s="1"/>
  <c r="Q1911" i="1"/>
  <c r="T1911" i="1" s="1"/>
  <c r="Q1912" i="1"/>
  <c r="T1912" i="1" s="1"/>
  <c r="Q1913" i="1"/>
  <c r="T1913" i="1" s="1"/>
  <c r="Q1914" i="1"/>
  <c r="T1914" i="1" s="1"/>
  <c r="Q1915" i="1"/>
  <c r="T1915" i="1" s="1"/>
  <c r="Q1916" i="1"/>
  <c r="T1916" i="1" s="1"/>
  <c r="Q1917" i="1"/>
  <c r="T1917" i="1" s="1"/>
  <c r="Q1918" i="1"/>
  <c r="T1918" i="1" s="1"/>
  <c r="Q1919" i="1"/>
  <c r="T1919" i="1" s="1"/>
  <c r="Q1920" i="1"/>
  <c r="T1920" i="1" s="1"/>
  <c r="Q1921" i="1"/>
  <c r="T1921" i="1" s="1"/>
  <c r="Q1922" i="1"/>
  <c r="T1922" i="1" s="1"/>
  <c r="Q1923" i="1"/>
  <c r="T1923" i="1" s="1"/>
  <c r="Q1924" i="1"/>
  <c r="T1924" i="1" s="1"/>
  <c r="Q1925" i="1"/>
  <c r="T1925" i="1" s="1"/>
  <c r="Q1926" i="1"/>
  <c r="T1926" i="1" s="1"/>
  <c r="Q1927" i="1"/>
  <c r="T1927" i="1" s="1"/>
  <c r="Q1928" i="1"/>
  <c r="T1928" i="1" s="1"/>
  <c r="Q1929" i="1"/>
  <c r="T1929" i="1" s="1"/>
  <c r="Q1930" i="1"/>
  <c r="T1930" i="1" s="1"/>
  <c r="Q1931" i="1"/>
  <c r="T1931" i="1" s="1"/>
  <c r="Q1932" i="1"/>
  <c r="T1932" i="1" s="1"/>
  <c r="Q1933" i="1"/>
  <c r="T1933" i="1" s="1"/>
  <c r="Q1934" i="1"/>
  <c r="T1934" i="1" s="1"/>
  <c r="Q1935" i="1"/>
  <c r="T1935" i="1" s="1"/>
  <c r="Q1936" i="1"/>
  <c r="T1936" i="1" s="1"/>
  <c r="Q1937" i="1"/>
  <c r="T1937" i="1" s="1"/>
  <c r="Q1938" i="1"/>
  <c r="T1938" i="1" s="1"/>
  <c r="Q1939" i="1"/>
  <c r="T1939" i="1" s="1"/>
  <c r="Q1940" i="1"/>
  <c r="T1940" i="1" s="1"/>
  <c r="Q1941" i="1"/>
  <c r="T1941" i="1" s="1"/>
  <c r="Q1942" i="1"/>
  <c r="T1942" i="1" s="1"/>
  <c r="Q1943" i="1"/>
  <c r="T1943" i="1" s="1"/>
  <c r="Q1944" i="1"/>
  <c r="T1944" i="1" s="1"/>
  <c r="Q1945" i="1"/>
  <c r="T1945" i="1" s="1"/>
  <c r="Q1946" i="1"/>
  <c r="T1946" i="1" s="1"/>
  <c r="Q1947" i="1"/>
  <c r="T1947" i="1" s="1"/>
  <c r="Q1948" i="1"/>
  <c r="T1948" i="1" s="1"/>
  <c r="Q1949" i="1"/>
  <c r="T1949" i="1" s="1"/>
  <c r="Q1950" i="1"/>
  <c r="T1950" i="1" s="1"/>
  <c r="Q1951" i="1"/>
  <c r="T1951" i="1" s="1"/>
  <c r="Q1952" i="1"/>
  <c r="T1952" i="1" s="1"/>
  <c r="Q1953" i="1"/>
  <c r="T1953" i="1" s="1"/>
  <c r="Q1954" i="1"/>
  <c r="T1954" i="1" s="1"/>
  <c r="Q1955" i="1"/>
  <c r="T1955" i="1" s="1"/>
  <c r="Q1956" i="1"/>
  <c r="T1956" i="1" s="1"/>
  <c r="Q1957" i="1"/>
  <c r="T1957" i="1" s="1"/>
  <c r="Q1958" i="1"/>
  <c r="T1958" i="1" s="1"/>
  <c r="Q1959" i="1"/>
  <c r="T1959" i="1" s="1"/>
  <c r="Q1960" i="1"/>
  <c r="T1960" i="1" s="1"/>
  <c r="Q1961" i="1"/>
  <c r="T1961" i="1" s="1"/>
  <c r="Q1962" i="1"/>
  <c r="T1962" i="1" s="1"/>
  <c r="Q1963" i="1"/>
  <c r="T1963" i="1" s="1"/>
  <c r="Q1964" i="1"/>
  <c r="T1964" i="1" s="1"/>
  <c r="Q1965" i="1"/>
  <c r="T1965" i="1" s="1"/>
  <c r="Q1966" i="1"/>
  <c r="T1966" i="1" s="1"/>
  <c r="Q1967" i="1"/>
  <c r="T1967" i="1" s="1"/>
  <c r="Q1968" i="1"/>
  <c r="T1968" i="1" s="1"/>
  <c r="Q1969" i="1"/>
  <c r="T1969" i="1" s="1"/>
  <c r="Q1970" i="1"/>
  <c r="T1970" i="1" s="1"/>
  <c r="Q1971" i="1"/>
  <c r="T1971" i="1" s="1"/>
  <c r="Q1972" i="1"/>
  <c r="T1972" i="1" s="1"/>
  <c r="Q1973" i="1"/>
  <c r="T1973" i="1" s="1"/>
  <c r="Q1974" i="1"/>
  <c r="T1974" i="1" s="1"/>
  <c r="Q1975" i="1"/>
  <c r="T1975" i="1" s="1"/>
  <c r="Q1976" i="1"/>
  <c r="T1976" i="1" s="1"/>
  <c r="Q1977" i="1"/>
  <c r="T1977" i="1" s="1"/>
  <c r="Q1978" i="1"/>
  <c r="T1978" i="1" s="1"/>
  <c r="Q1979" i="1"/>
  <c r="T1979" i="1" s="1"/>
  <c r="Q1980" i="1"/>
  <c r="T1980" i="1" s="1"/>
  <c r="Q1981" i="1"/>
  <c r="T1981" i="1" s="1"/>
  <c r="Q1982" i="1"/>
  <c r="T1982" i="1" s="1"/>
  <c r="Q1983" i="1"/>
  <c r="T1983" i="1" s="1"/>
  <c r="Q1984" i="1"/>
  <c r="T1984" i="1" s="1"/>
  <c r="Q1985" i="1"/>
  <c r="T1985" i="1" s="1"/>
  <c r="Q1986" i="1"/>
  <c r="T1986" i="1" s="1"/>
  <c r="Q1987" i="1"/>
  <c r="T1987" i="1" s="1"/>
  <c r="Q1988" i="1"/>
  <c r="T1988" i="1" s="1"/>
  <c r="Q1989" i="1"/>
  <c r="T1989" i="1" s="1"/>
  <c r="Q1990" i="1"/>
  <c r="T1990" i="1" s="1"/>
  <c r="Q1991" i="1"/>
  <c r="T1991" i="1" s="1"/>
  <c r="Q1992" i="1"/>
  <c r="T1992" i="1" s="1"/>
  <c r="Q1993" i="1"/>
  <c r="T1993" i="1" s="1"/>
  <c r="Q1994" i="1"/>
  <c r="T1994" i="1" s="1"/>
  <c r="Q1995" i="1"/>
  <c r="T1995" i="1" s="1"/>
  <c r="Q1996" i="1"/>
  <c r="T1996" i="1" s="1"/>
  <c r="Q1997" i="1"/>
  <c r="T1997" i="1" s="1"/>
  <c r="Q1998" i="1"/>
  <c r="T1998" i="1" s="1"/>
  <c r="Q1999" i="1"/>
  <c r="T1999" i="1" s="1"/>
  <c r="Q2000" i="1"/>
  <c r="T2000" i="1" s="1"/>
  <c r="Q2001" i="1"/>
  <c r="T2001" i="1" s="1"/>
  <c r="Q2002" i="1"/>
  <c r="T2002" i="1" s="1"/>
  <c r="Q2003" i="1"/>
  <c r="T2003" i="1" s="1"/>
  <c r="Q2004" i="1"/>
  <c r="T2004" i="1" s="1"/>
  <c r="Q2005" i="1"/>
  <c r="T2005" i="1" s="1"/>
  <c r="Q2006" i="1"/>
  <c r="T2006" i="1" s="1"/>
  <c r="Q2007" i="1"/>
  <c r="T2007" i="1" s="1"/>
  <c r="Q2008" i="1"/>
  <c r="T2008" i="1" s="1"/>
  <c r="Q2009" i="1"/>
  <c r="T2009" i="1" s="1"/>
  <c r="Q2010" i="1"/>
  <c r="T2010" i="1" s="1"/>
  <c r="Q2011" i="1"/>
  <c r="T2011" i="1" s="1"/>
  <c r="Q2012" i="1"/>
  <c r="T2012" i="1" s="1"/>
  <c r="Q2013" i="1"/>
  <c r="T2013" i="1" s="1"/>
  <c r="Q2014" i="1"/>
  <c r="T2014" i="1" s="1"/>
  <c r="Q2015" i="1"/>
  <c r="T2015" i="1" s="1"/>
  <c r="Q2016" i="1"/>
  <c r="T2016" i="1" s="1"/>
  <c r="Q2017" i="1"/>
  <c r="T2017" i="1" s="1"/>
  <c r="Q2018" i="1"/>
  <c r="T2018" i="1" s="1"/>
  <c r="Q2019" i="1"/>
  <c r="T2019" i="1" s="1"/>
  <c r="Q2020" i="1"/>
  <c r="T2020" i="1" s="1"/>
  <c r="Q2021" i="1"/>
  <c r="T2021" i="1" s="1"/>
  <c r="Q2022" i="1"/>
  <c r="T2022" i="1" s="1"/>
  <c r="Q2023" i="1"/>
  <c r="T2023" i="1" s="1"/>
  <c r="Q2024" i="1"/>
  <c r="T2024" i="1" s="1"/>
  <c r="Q2025" i="1"/>
  <c r="T2025" i="1" s="1"/>
  <c r="Q2026" i="1"/>
  <c r="T2026" i="1" s="1"/>
  <c r="Q2027" i="1"/>
  <c r="T2027" i="1" s="1"/>
  <c r="Q2028" i="1"/>
  <c r="T2028" i="1" s="1"/>
  <c r="Q2029" i="1"/>
  <c r="T2029" i="1" s="1"/>
  <c r="Q2030" i="1"/>
  <c r="T2030" i="1" s="1"/>
  <c r="Q2031" i="1"/>
  <c r="T2031" i="1" s="1"/>
  <c r="Q2032" i="1"/>
  <c r="T2032" i="1" s="1"/>
  <c r="Q2033" i="1"/>
  <c r="T2033" i="1" s="1"/>
  <c r="Q2034" i="1"/>
  <c r="T2034" i="1" s="1"/>
  <c r="Q2035" i="1"/>
  <c r="T2035" i="1" s="1"/>
  <c r="Q2036" i="1"/>
  <c r="T2036" i="1" s="1"/>
  <c r="Q2037" i="1"/>
  <c r="T2037" i="1" s="1"/>
  <c r="Q2038" i="1"/>
  <c r="T2038" i="1" s="1"/>
  <c r="Q2039" i="1"/>
  <c r="T2039" i="1" s="1"/>
  <c r="Q2040" i="1"/>
  <c r="T2040" i="1" s="1"/>
  <c r="Q2041" i="1"/>
  <c r="T2041" i="1" s="1"/>
  <c r="Q2042" i="1"/>
  <c r="T2042" i="1" s="1"/>
  <c r="Q2043" i="1"/>
  <c r="T2043" i="1" s="1"/>
  <c r="Q2044" i="1"/>
  <c r="T2044" i="1" s="1"/>
  <c r="Q2045" i="1"/>
  <c r="T2045" i="1" s="1"/>
  <c r="Q2046" i="1"/>
  <c r="T2046" i="1" s="1"/>
  <c r="Q2047" i="1"/>
  <c r="T2047" i="1" s="1"/>
  <c r="Q2048" i="1"/>
  <c r="T2048" i="1" s="1"/>
  <c r="Q2049" i="1"/>
  <c r="T2049" i="1" s="1"/>
  <c r="Q2050" i="1"/>
  <c r="T2050" i="1" s="1"/>
  <c r="Q2051" i="1"/>
  <c r="T2051" i="1" s="1"/>
  <c r="Q2052" i="1"/>
  <c r="T2052" i="1" s="1"/>
  <c r="Q2053" i="1"/>
  <c r="T2053" i="1" s="1"/>
  <c r="Q2054" i="1"/>
  <c r="T2054" i="1" s="1"/>
  <c r="Q2055" i="1"/>
  <c r="T2055" i="1" s="1"/>
  <c r="Q2056" i="1"/>
  <c r="T2056" i="1" s="1"/>
  <c r="Q2057" i="1"/>
  <c r="T2057" i="1" s="1"/>
  <c r="Q2058" i="1"/>
  <c r="T2058" i="1" s="1"/>
  <c r="Q2059" i="1"/>
  <c r="T2059" i="1" s="1"/>
  <c r="Q2060" i="1"/>
  <c r="T2060" i="1" s="1"/>
  <c r="Q2061" i="1"/>
  <c r="T2061" i="1" s="1"/>
  <c r="Q2062" i="1"/>
  <c r="T2062" i="1" s="1"/>
  <c r="Q2063" i="1"/>
  <c r="T2063" i="1" s="1"/>
  <c r="Q2064" i="1"/>
  <c r="T2064" i="1" s="1"/>
  <c r="Q2065" i="1"/>
  <c r="T2065" i="1" s="1"/>
  <c r="Q2066" i="1"/>
  <c r="T2066" i="1" s="1"/>
  <c r="Q2067" i="1"/>
  <c r="T2067" i="1" s="1"/>
  <c r="Q2068" i="1"/>
  <c r="T2068" i="1" s="1"/>
  <c r="Q2069" i="1"/>
  <c r="T2069" i="1" s="1"/>
  <c r="Q2070" i="1"/>
  <c r="T2070" i="1" s="1"/>
  <c r="Q2071" i="1"/>
  <c r="T2071" i="1" s="1"/>
  <c r="Q2072" i="1"/>
  <c r="T2072" i="1" s="1"/>
  <c r="Q2073" i="1"/>
  <c r="T2073" i="1" s="1"/>
  <c r="Q2074" i="1"/>
  <c r="T2074" i="1" s="1"/>
  <c r="Q2075" i="1"/>
  <c r="T2075" i="1" s="1"/>
  <c r="Q2076" i="1"/>
  <c r="T2076" i="1" s="1"/>
  <c r="Q2077" i="1"/>
  <c r="T2077" i="1" s="1"/>
  <c r="Q2078" i="1"/>
  <c r="T2078" i="1" s="1"/>
  <c r="Q2079" i="1"/>
  <c r="T2079" i="1" s="1"/>
  <c r="Q2080" i="1"/>
  <c r="T2080" i="1" s="1"/>
  <c r="Q2081" i="1"/>
  <c r="T2081" i="1" s="1"/>
  <c r="Q2082" i="1"/>
  <c r="T2082" i="1" s="1"/>
  <c r="Q2083" i="1"/>
  <c r="T2083" i="1" s="1"/>
  <c r="Q2084" i="1"/>
  <c r="T2084" i="1" s="1"/>
  <c r="Q2085" i="1"/>
  <c r="T2085" i="1" s="1"/>
  <c r="Q2086" i="1"/>
  <c r="T2086" i="1" s="1"/>
  <c r="Q2087" i="1"/>
  <c r="T2087" i="1" s="1"/>
  <c r="Q2088" i="1"/>
  <c r="T2088" i="1" s="1"/>
  <c r="Q2089" i="1"/>
  <c r="T2089" i="1" s="1"/>
  <c r="Q2090" i="1"/>
  <c r="T2090" i="1" s="1"/>
  <c r="Q2091" i="1"/>
  <c r="T2091" i="1" s="1"/>
  <c r="Q2092" i="1"/>
  <c r="T2092" i="1" s="1"/>
  <c r="Q2093" i="1"/>
  <c r="T2093" i="1" s="1"/>
  <c r="Q2094" i="1"/>
  <c r="T2094" i="1" s="1"/>
  <c r="Q2095" i="1"/>
  <c r="T2095" i="1" s="1"/>
  <c r="Q2096" i="1"/>
  <c r="T2096" i="1" s="1"/>
  <c r="Q2097" i="1"/>
  <c r="T2097" i="1" s="1"/>
  <c r="Q2098" i="1"/>
  <c r="T2098" i="1" s="1"/>
  <c r="Q2099" i="1"/>
  <c r="T2099" i="1" s="1"/>
  <c r="Q2100" i="1"/>
  <c r="T2100" i="1" s="1"/>
  <c r="Q2101" i="1"/>
  <c r="T2101" i="1" s="1"/>
  <c r="Q2102" i="1"/>
  <c r="T2102" i="1" s="1"/>
  <c r="Q2103" i="1"/>
  <c r="T2103" i="1" s="1"/>
  <c r="Q2104" i="1"/>
  <c r="T2104" i="1" s="1"/>
  <c r="Q2105" i="1"/>
  <c r="T2105" i="1" s="1"/>
  <c r="Q2106" i="1"/>
  <c r="T2106" i="1" s="1"/>
  <c r="Q2107" i="1"/>
  <c r="T2107" i="1" s="1"/>
  <c r="Q2108" i="1"/>
  <c r="T2108" i="1" s="1"/>
  <c r="Q2109" i="1"/>
  <c r="T2109" i="1" s="1"/>
  <c r="Q2110" i="1"/>
  <c r="T2110" i="1" s="1"/>
  <c r="Q2111" i="1"/>
  <c r="T2111" i="1" s="1"/>
  <c r="Q2112" i="1"/>
  <c r="T2112" i="1" s="1"/>
  <c r="Q2113" i="1"/>
  <c r="T2113" i="1" s="1"/>
  <c r="Q2114" i="1"/>
  <c r="T2114" i="1" s="1"/>
  <c r="Q2115" i="1"/>
  <c r="T2115" i="1" s="1"/>
  <c r="Q2116" i="1"/>
  <c r="T2116" i="1" s="1"/>
  <c r="Q2117" i="1"/>
  <c r="T2117" i="1" s="1"/>
  <c r="Q2118" i="1"/>
  <c r="T2118" i="1" s="1"/>
  <c r="Q2119" i="1"/>
  <c r="T2119" i="1" s="1"/>
  <c r="Q2120" i="1"/>
  <c r="T2120" i="1" s="1"/>
  <c r="Q2121" i="1"/>
  <c r="T2121" i="1" s="1"/>
  <c r="Q2122" i="1"/>
  <c r="T2122" i="1" s="1"/>
  <c r="Q2123" i="1"/>
  <c r="T2123" i="1" s="1"/>
  <c r="Q2124" i="1"/>
  <c r="T2124" i="1" s="1"/>
  <c r="Q2125" i="1"/>
  <c r="T2125" i="1" s="1"/>
  <c r="Q2126" i="1"/>
  <c r="T2126" i="1" s="1"/>
  <c r="Q2127" i="1"/>
  <c r="T2127" i="1" s="1"/>
  <c r="Q2128" i="1"/>
  <c r="T2128" i="1" s="1"/>
  <c r="Q2129" i="1"/>
  <c r="T2129" i="1" s="1"/>
  <c r="Q2130" i="1"/>
  <c r="T2130" i="1" s="1"/>
  <c r="Q2131" i="1"/>
  <c r="T2131" i="1" s="1"/>
  <c r="Q2132" i="1"/>
  <c r="T2132" i="1" s="1"/>
  <c r="Q2133" i="1"/>
  <c r="T2133" i="1" s="1"/>
  <c r="Q2134" i="1"/>
  <c r="T2134" i="1" s="1"/>
  <c r="Q2135" i="1"/>
  <c r="T2135" i="1" s="1"/>
  <c r="Q2136" i="1"/>
  <c r="T2136" i="1" s="1"/>
  <c r="Q2137" i="1"/>
  <c r="T2137" i="1" s="1"/>
  <c r="Q2138" i="1"/>
  <c r="T2138" i="1" s="1"/>
  <c r="Q2139" i="1"/>
  <c r="T2139" i="1" s="1"/>
  <c r="Q2140" i="1"/>
  <c r="T2140" i="1" s="1"/>
  <c r="Q2141" i="1"/>
  <c r="T2141" i="1" s="1"/>
  <c r="Q2142" i="1"/>
  <c r="T2142" i="1" s="1"/>
  <c r="Q2143" i="1"/>
  <c r="T2143" i="1" s="1"/>
  <c r="Q2144" i="1"/>
  <c r="T2144" i="1" s="1"/>
  <c r="Q2145" i="1"/>
  <c r="T2145" i="1" s="1"/>
  <c r="Q2146" i="1"/>
  <c r="T2146" i="1" s="1"/>
  <c r="Q2147" i="1"/>
  <c r="T2147" i="1" s="1"/>
  <c r="Q2148" i="1"/>
  <c r="T2148" i="1" s="1"/>
  <c r="Q2149" i="1"/>
  <c r="T2149" i="1" s="1"/>
  <c r="Q2150" i="1"/>
  <c r="T2150" i="1" s="1"/>
  <c r="Q2151" i="1"/>
  <c r="T2151" i="1" s="1"/>
  <c r="Q2152" i="1"/>
  <c r="T2152" i="1" s="1"/>
  <c r="Q2153" i="1"/>
  <c r="T2153" i="1" s="1"/>
  <c r="Q2154" i="1"/>
  <c r="T2154" i="1" s="1"/>
  <c r="Q2155" i="1"/>
  <c r="T2155" i="1" s="1"/>
  <c r="Q2156" i="1"/>
  <c r="T2156" i="1" s="1"/>
  <c r="Q2157" i="1"/>
  <c r="T2157" i="1" s="1"/>
  <c r="Q2158" i="1"/>
  <c r="T2158" i="1" s="1"/>
  <c r="Q2159" i="1"/>
  <c r="T2159" i="1" s="1"/>
  <c r="Q2160" i="1"/>
  <c r="T2160" i="1" s="1"/>
  <c r="Q2161" i="1"/>
  <c r="T2161" i="1" s="1"/>
  <c r="Q2162" i="1"/>
  <c r="T2162" i="1" s="1"/>
  <c r="Q2163" i="1"/>
  <c r="T2163" i="1" s="1"/>
  <c r="Q2164" i="1"/>
  <c r="T2164" i="1" s="1"/>
  <c r="Q2165" i="1"/>
  <c r="T2165" i="1" s="1"/>
  <c r="Q2166" i="1"/>
  <c r="T2166" i="1" s="1"/>
  <c r="Q2167" i="1"/>
  <c r="T2167" i="1" s="1"/>
  <c r="Q2168" i="1"/>
  <c r="T2168" i="1" s="1"/>
  <c r="Q2169" i="1"/>
  <c r="T2169" i="1" s="1"/>
  <c r="Q2170" i="1"/>
  <c r="T2170" i="1" s="1"/>
  <c r="Q2171" i="1"/>
  <c r="T2171" i="1" s="1"/>
  <c r="Q2172" i="1"/>
  <c r="T2172" i="1" s="1"/>
  <c r="Q2173" i="1"/>
  <c r="T2173" i="1" s="1"/>
  <c r="Q2174" i="1"/>
  <c r="T2174" i="1" s="1"/>
  <c r="Q2175" i="1"/>
  <c r="T2175" i="1" s="1"/>
  <c r="Q2176" i="1"/>
  <c r="T2176" i="1" s="1"/>
  <c r="Q2177" i="1"/>
  <c r="T2177" i="1" s="1"/>
  <c r="Q2178" i="1"/>
  <c r="T2178" i="1" s="1"/>
  <c r="Q2179" i="1"/>
  <c r="T2179" i="1" s="1"/>
  <c r="Q2180" i="1"/>
  <c r="T2180" i="1" s="1"/>
  <c r="Q2181" i="1"/>
  <c r="T2181" i="1" s="1"/>
  <c r="Q2182" i="1"/>
  <c r="T2182" i="1" s="1"/>
  <c r="Q2183" i="1"/>
  <c r="T2183" i="1" s="1"/>
  <c r="Q2184" i="1"/>
  <c r="T2184" i="1" s="1"/>
  <c r="Q2185" i="1"/>
  <c r="T2185" i="1" s="1"/>
  <c r="Q2186" i="1"/>
  <c r="T2186" i="1" s="1"/>
  <c r="Q2187" i="1"/>
  <c r="T2187" i="1" s="1"/>
  <c r="Q2188" i="1"/>
  <c r="T2188" i="1" s="1"/>
  <c r="Q2189" i="1"/>
  <c r="T2189" i="1" s="1"/>
  <c r="Q2190" i="1"/>
  <c r="T2190" i="1" s="1"/>
  <c r="Q2191" i="1"/>
  <c r="T2191" i="1" s="1"/>
  <c r="Q2192" i="1"/>
  <c r="T2192" i="1" s="1"/>
  <c r="Q2193" i="1"/>
  <c r="T2193" i="1" s="1"/>
  <c r="Q2194" i="1"/>
  <c r="T2194" i="1" s="1"/>
  <c r="Q2195" i="1"/>
  <c r="T2195" i="1" s="1"/>
  <c r="Q2196" i="1"/>
  <c r="T2196" i="1" s="1"/>
  <c r="Q2197" i="1"/>
  <c r="T2197" i="1" s="1"/>
  <c r="Q2198" i="1"/>
  <c r="T2198" i="1" s="1"/>
  <c r="Q2199" i="1"/>
  <c r="T2199" i="1" s="1"/>
  <c r="Q2200" i="1"/>
  <c r="T2200" i="1" s="1"/>
  <c r="Q2201" i="1"/>
  <c r="T2201" i="1" s="1"/>
  <c r="Q2202" i="1"/>
  <c r="T2202" i="1" s="1"/>
  <c r="Q2203" i="1"/>
  <c r="T2203" i="1" s="1"/>
  <c r="Q2204" i="1"/>
  <c r="T2204" i="1" s="1"/>
  <c r="Q2205" i="1"/>
  <c r="T2205" i="1" s="1"/>
  <c r="Q2206" i="1"/>
  <c r="T2206" i="1" s="1"/>
  <c r="Q2207" i="1"/>
  <c r="T2207" i="1" s="1"/>
  <c r="Q2208" i="1"/>
  <c r="T2208" i="1" s="1"/>
  <c r="Q2209" i="1"/>
  <c r="T2209" i="1" s="1"/>
  <c r="Q2210" i="1"/>
  <c r="T2210" i="1" s="1"/>
  <c r="Q2211" i="1"/>
  <c r="T2211" i="1" s="1"/>
  <c r="Q2212" i="1"/>
  <c r="T2212" i="1" s="1"/>
  <c r="Q2213" i="1"/>
  <c r="T2213" i="1" s="1"/>
  <c r="Q2214" i="1"/>
  <c r="T2214" i="1" s="1"/>
  <c r="Q2215" i="1"/>
  <c r="T2215" i="1" s="1"/>
  <c r="Q2216" i="1"/>
  <c r="T2216" i="1" s="1"/>
  <c r="Q2217" i="1"/>
  <c r="T2217" i="1" s="1"/>
  <c r="Q2218" i="1"/>
  <c r="T2218" i="1" s="1"/>
  <c r="Q2219" i="1"/>
  <c r="T2219" i="1" s="1"/>
  <c r="Q2220" i="1"/>
  <c r="T2220" i="1" s="1"/>
  <c r="Q2221" i="1"/>
  <c r="T2221" i="1" s="1"/>
  <c r="Q2222" i="1"/>
  <c r="T2222" i="1" s="1"/>
  <c r="Q2223" i="1"/>
  <c r="T2223" i="1" s="1"/>
  <c r="Q2224" i="1"/>
  <c r="T2224" i="1" s="1"/>
  <c r="Q2225" i="1"/>
  <c r="T2225" i="1" s="1"/>
  <c r="Q2226" i="1"/>
  <c r="T2226" i="1" s="1"/>
  <c r="Q2227" i="1"/>
  <c r="T2227" i="1" s="1"/>
  <c r="Q2228" i="1"/>
  <c r="T2228" i="1" s="1"/>
  <c r="Q2229" i="1"/>
  <c r="T2229" i="1" s="1"/>
  <c r="Q2230" i="1"/>
  <c r="T2230" i="1" s="1"/>
  <c r="Q2231" i="1"/>
  <c r="T2231" i="1" s="1"/>
  <c r="Q2232" i="1"/>
  <c r="T2232" i="1" s="1"/>
  <c r="Q2233" i="1"/>
  <c r="T2233" i="1" s="1"/>
  <c r="Q2234" i="1"/>
  <c r="T2234" i="1" s="1"/>
  <c r="Q2235" i="1"/>
  <c r="T2235" i="1" s="1"/>
  <c r="Q2236" i="1"/>
  <c r="T2236" i="1" s="1"/>
  <c r="Q2237" i="1"/>
  <c r="T2237" i="1" s="1"/>
  <c r="Q2238" i="1"/>
  <c r="T2238" i="1" s="1"/>
  <c r="Q2239" i="1"/>
  <c r="T2239" i="1" s="1"/>
  <c r="Q2240" i="1"/>
  <c r="T2240" i="1" s="1"/>
  <c r="Q2241" i="1"/>
  <c r="T2241" i="1" s="1"/>
  <c r="Q2242" i="1"/>
  <c r="T2242" i="1" s="1"/>
  <c r="Q2243" i="1"/>
  <c r="T2243" i="1" s="1"/>
  <c r="Q2244" i="1"/>
  <c r="T2244" i="1" s="1"/>
  <c r="Q2245" i="1"/>
  <c r="T2245" i="1" s="1"/>
  <c r="Q2246" i="1"/>
  <c r="T2246" i="1" s="1"/>
  <c r="Q2247" i="1"/>
  <c r="T2247" i="1" s="1"/>
  <c r="Q2248" i="1"/>
  <c r="T2248" i="1" s="1"/>
  <c r="Q2249" i="1"/>
  <c r="T2249" i="1" s="1"/>
  <c r="Q2250" i="1"/>
  <c r="T2250" i="1" s="1"/>
  <c r="Q2251" i="1"/>
  <c r="T2251" i="1" s="1"/>
  <c r="Q2252" i="1"/>
  <c r="T2252" i="1" s="1"/>
  <c r="Q2253" i="1"/>
  <c r="T2253" i="1" s="1"/>
  <c r="Q2254" i="1"/>
  <c r="T2254" i="1" s="1"/>
  <c r="Q2255" i="1"/>
  <c r="T2255" i="1" s="1"/>
  <c r="Q2256" i="1"/>
  <c r="T2256" i="1" s="1"/>
  <c r="Q2257" i="1"/>
  <c r="T2257" i="1" s="1"/>
  <c r="Q2258" i="1"/>
  <c r="T2258" i="1" s="1"/>
  <c r="Q2259" i="1"/>
  <c r="T2259" i="1" s="1"/>
  <c r="Q2260" i="1"/>
  <c r="T2260" i="1" s="1"/>
  <c r="Q2261" i="1"/>
  <c r="T2261" i="1" s="1"/>
  <c r="Q2262" i="1"/>
  <c r="T2262" i="1" s="1"/>
  <c r="Q2263" i="1"/>
  <c r="T2263" i="1" s="1"/>
  <c r="Q2264" i="1"/>
  <c r="T2264" i="1" s="1"/>
  <c r="Q2265" i="1"/>
  <c r="T2265" i="1" s="1"/>
  <c r="Q2266" i="1"/>
  <c r="T2266" i="1" s="1"/>
  <c r="Q2267" i="1"/>
  <c r="T2267" i="1" s="1"/>
  <c r="Q2268" i="1"/>
  <c r="T2268" i="1" s="1"/>
  <c r="Q2269" i="1"/>
  <c r="T2269" i="1" s="1"/>
  <c r="Q2270" i="1"/>
  <c r="T2270" i="1" s="1"/>
  <c r="Q2271" i="1"/>
  <c r="T2271" i="1" s="1"/>
  <c r="Q2272" i="1"/>
  <c r="T2272" i="1" s="1"/>
  <c r="Q2273" i="1"/>
  <c r="T2273" i="1" s="1"/>
  <c r="Q2274" i="1"/>
  <c r="T2274" i="1" s="1"/>
  <c r="Q2275" i="1"/>
  <c r="T2275" i="1" s="1"/>
  <c r="Q2276" i="1"/>
  <c r="T2276" i="1" s="1"/>
  <c r="Q2277" i="1"/>
  <c r="T2277" i="1" s="1"/>
  <c r="Q2278" i="1"/>
  <c r="T2278" i="1" s="1"/>
  <c r="Q2279" i="1"/>
  <c r="T2279" i="1" s="1"/>
  <c r="Q2280" i="1"/>
  <c r="T2280" i="1" s="1"/>
  <c r="Q2281" i="1"/>
  <c r="T2281" i="1" s="1"/>
  <c r="Q2282" i="1"/>
  <c r="T2282" i="1" s="1"/>
  <c r="Q2283" i="1"/>
  <c r="T2283" i="1" s="1"/>
  <c r="Q2284" i="1"/>
  <c r="T2284" i="1" s="1"/>
  <c r="Q2285" i="1"/>
  <c r="T2285" i="1" s="1"/>
  <c r="Q2286" i="1"/>
  <c r="T2286" i="1" s="1"/>
  <c r="Q2287" i="1"/>
  <c r="T2287" i="1" s="1"/>
  <c r="Q2288" i="1"/>
  <c r="T2288" i="1" s="1"/>
  <c r="Q2289" i="1"/>
  <c r="T2289" i="1" s="1"/>
  <c r="Q2290" i="1"/>
  <c r="T2290" i="1" s="1"/>
  <c r="Q2291" i="1"/>
  <c r="T2291" i="1" s="1"/>
  <c r="Q2292" i="1"/>
  <c r="T2292" i="1" s="1"/>
  <c r="Q2293" i="1"/>
  <c r="T2293" i="1" s="1"/>
  <c r="Q2294" i="1"/>
  <c r="T2294" i="1" s="1"/>
  <c r="Q2295" i="1"/>
  <c r="T2295" i="1" s="1"/>
  <c r="Q2296" i="1"/>
  <c r="T2296" i="1" s="1"/>
  <c r="Q2297" i="1"/>
  <c r="T2297" i="1" s="1"/>
  <c r="Q2298" i="1"/>
  <c r="T2298" i="1" s="1"/>
  <c r="Q2299" i="1"/>
  <c r="T2299" i="1" s="1"/>
  <c r="Q2300" i="1"/>
  <c r="T2300" i="1" s="1"/>
  <c r="Q2301" i="1"/>
  <c r="T2301" i="1" s="1"/>
  <c r="Q2302" i="1"/>
  <c r="T2302" i="1" s="1"/>
  <c r="Q2303" i="1"/>
  <c r="T2303" i="1" s="1"/>
  <c r="Q2304" i="1"/>
  <c r="T2304" i="1" s="1"/>
  <c r="Q2305" i="1"/>
  <c r="T2305" i="1" s="1"/>
  <c r="Q2306" i="1"/>
  <c r="T2306" i="1" s="1"/>
  <c r="Q2307" i="1"/>
  <c r="T2307" i="1" s="1"/>
  <c r="Q2308" i="1"/>
  <c r="T2308" i="1" s="1"/>
  <c r="Q2309" i="1"/>
  <c r="T2309" i="1" s="1"/>
  <c r="Q2310" i="1"/>
  <c r="T2310" i="1" s="1"/>
  <c r="Q2311" i="1"/>
  <c r="T2311" i="1" s="1"/>
  <c r="Q2312" i="1"/>
  <c r="T2312" i="1" s="1"/>
  <c r="Q2313" i="1"/>
  <c r="T2313" i="1" s="1"/>
  <c r="Q2314" i="1"/>
  <c r="T2314" i="1" s="1"/>
  <c r="Q2315" i="1"/>
  <c r="T2315" i="1" s="1"/>
  <c r="Q2316" i="1"/>
  <c r="T2316" i="1" s="1"/>
  <c r="Q2317" i="1"/>
  <c r="T2317" i="1" s="1"/>
  <c r="Q2318" i="1"/>
  <c r="T2318" i="1" s="1"/>
  <c r="Q2319" i="1"/>
  <c r="T2319" i="1" s="1"/>
  <c r="Q2320" i="1"/>
  <c r="T2320" i="1" s="1"/>
  <c r="Q2321" i="1"/>
  <c r="T2321" i="1" s="1"/>
  <c r="Q2322" i="1"/>
  <c r="T2322" i="1" s="1"/>
  <c r="Q2323" i="1"/>
  <c r="T2323" i="1" s="1"/>
  <c r="Q2324" i="1"/>
  <c r="T2324" i="1" s="1"/>
  <c r="Q2325" i="1"/>
  <c r="T2325" i="1" s="1"/>
  <c r="Q2326" i="1"/>
  <c r="T2326" i="1" s="1"/>
  <c r="Q2327" i="1"/>
  <c r="T2327" i="1" s="1"/>
  <c r="Q2328" i="1"/>
  <c r="T2328" i="1" s="1"/>
  <c r="Q2329" i="1"/>
  <c r="T2329" i="1" s="1"/>
  <c r="Q2330" i="1"/>
  <c r="T2330" i="1" s="1"/>
  <c r="Q2331" i="1"/>
  <c r="T2331" i="1" s="1"/>
  <c r="Q2332" i="1"/>
  <c r="T2332" i="1" s="1"/>
  <c r="Q2333" i="1"/>
  <c r="T2333" i="1" s="1"/>
  <c r="Q2334" i="1"/>
  <c r="T2334" i="1" s="1"/>
  <c r="Q2335" i="1"/>
  <c r="T2335" i="1" s="1"/>
  <c r="Q2336" i="1"/>
  <c r="T2336" i="1" s="1"/>
  <c r="Q2337" i="1"/>
  <c r="T2337" i="1" s="1"/>
  <c r="Q2338" i="1"/>
  <c r="T2338" i="1" s="1"/>
  <c r="Q2339" i="1"/>
  <c r="T2339" i="1" s="1"/>
  <c r="Q2340" i="1"/>
  <c r="T2340" i="1" s="1"/>
  <c r="Q2341" i="1"/>
  <c r="T2341" i="1" s="1"/>
  <c r="Q2342" i="1"/>
  <c r="T2342" i="1" s="1"/>
  <c r="Q2343" i="1"/>
  <c r="T2343" i="1" s="1"/>
  <c r="Q2344" i="1"/>
  <c r="T2344" i="1" s="1"/>
  <c r="Q2345" i="1"/>
  <c r="T2345" i="1" s="1"/>
  <c r="Q2346" i="1"/>
  <c r="T2346" i="1" s="1"/>
  <c r="Q2347" i="1"/>
  <c r="T2347" i="1" s="1"/>
  <c r="Q2348" i="1"/>
  <c r="T2348" i="1" s="1"/>
  <c r="Q2349" i="1"/>
  <c r="T2349" i="1" s="1"/>
  <c r="Q2350" i="1"/>
  <c r="T2350" i="1" s="1"/>
  <c r="Q2351" i="1"/>
  <c r="T2351" i="1" s="1"/>
  <c r="Q2352" i="1"/>
  <c r="T2352" i="1" s="1"/>
  <c r="Q2353" i="1"/>
  <c r="T2353" i="1" s="1"/>
  <c r="Q2354" i="1"/>
  <c r="T2354" i="1" s="1"/>
  <c r="Q2355" i="1"/>
  <c r="T2355" i="1" s="1"/>
  <c r="Q2356" i="1"/>
  <c r="T2356" i="1" s="1"/>
  <c r="Q2357" i="1"/>
  <c r="T2357" i="1" s="1"/>
  <c r="Q2358" i="1"/>
  <c r="T2358" i="1" s="1"/>
  <c r="Q2359" i="1"/>
  <c r="T2359" i="1" s="1"/>
  <c r="Q2360" i="1"/>
  <c r="T2360" i="1" s="1"/>
  <c r="Q2361" i="1"/>
  <c r="T2361" i="1" s="1"/>
  <c r="Q2362" i="1"/>
  <c r="T2362" i="1" s="1"/>
  <c r="Q2363" i="1"/>
  <c r="T2363" i="1" s="1"/>
  <c r="Q2364" i="1"/>
  <c r="T2364" i="1" s="1"/>
  <c r="Q2365" i="1"/>
  <c r="T2365" i="1" s="1"/>
  <c r="Q2366" i="1"/>
  <c r="T2366" i="1" s="1"/>
  <c r="Q2367" i="1"/>
  <c r="T2367" i="1" s="1"/>
  <c r="Q2368" i="1"/>
  <c r="T2368" i="1" s="1"/>
  <c r="Q2369" i="1"/>
  <c r="T2369" i="1" s="1"/>
  <c r="Q2370" i="1"/>
  <c r="T2370" i="1" s="1"/>
  <c r="Q2371" i="1"/>
  <c r="T2371" i="1" s="1"/>
  <c r="Q2372" i="1"/>
  <c r="T2372" i="1" s="1"/>
  <c r="Q2373" i="1"/>
  <c r="T2373" i="1" s="1"/>
  <c r="Q2374" i="1"/>
  <c r="T2374" i="1" s="1"/>
  <c r="Q2375" i="1"/>
  <c r="T2375" i="1" s="1"/>
  <c r="Q2376" i="1"/>
  <c r="T2376" i="1" s="1"/>
  <c r="Q2377" i="1"/>
  <c r="T2377" i="1" s="1"/>
  <c r="Q2378" i="1"/>
  <c r="T2378" i="1" s="1"/>
  <c r="Q2379" i="1"/>
  <c r="T2379" i="1" s="1"/>
  <c r="Q2380" i="1"/>
  <c r="T2380" i="1" s="1"/>
  <c r="Q2381" i="1"/>
  <c r="T2381" i="1" s="1"/>
  <c r="Q2382" i="1"/>
  <c r="T2382" i="1" s="1"/>
  <c r="Q2383" i="1"/>
  <c r="T2383" i="1" s="1"/>
  <c r="Q2384" i="1"/>
  <c r="T2384" i="1" s="1"/>
  <c r="Q2385" i="1"/>
  <c r="T2385" i="1" s="1"/>
  <c r="Q2386" i="1"/>
  <c r="T2386" i="1" s="1"/>
  <c r="Q2387" i="1"/>
  <c r="T2387" i="1" s="1"/>
  <c r="Q2388" i="1"/>
  <c r="T2388" i="1" s="1"/>
  <c r="Q2389" i="1"/>
  <c r="T2389" i="1" s="1"/>
  <c r="Q2390" i="1"/>
  <c r="T2390" i="1" s="1"/>
  <c r="Q2391" i="1"/>
  <c r="T2391" i="1" s="1"/>
  <c r="Q2392" i="1"/>
  <c r="T2392" i="1" s="1"/>
  <c r="Q2393" i="1"/>
  <c r="T2393" i="1" s="1"/>
  <c r="Q2394" i="1"/>
  <c r="T2394" i="1" s="1"/>
  <c r="Q2395" i="1"/>
  <c r="T2395" i="1" s="1"/>
  <c r="Q2396" i="1"/>
  <c r="T2396" i="1" s="1"/>
  <c r="Q2397" i="1"/>
  <c r="T2397" i="1" s="1"/>
  <c r="Q2398" i="1"/>
  <c r="T2398" i="1" s="1"/>
  <c r="Q2399" i="1"/>
  <c r="T2399" i="1" s="1"/>
  <c r="Q2400" i="1"/>
  <c r="T2400" i="1" s="1"/>
  <c r="Q2401" i="1"/>
  <c r="T2401" i="1" s="1"/>
  <c r="Q2402" i="1"/>
  <c r="T2402" i="1" s="1"/>
  <c r="Q2403" i="1"/>
  <c r="T2403" i="1" s="1"/>
  <c r="Q2404" i="1"/>
  <c r="T2404" i="1" s="1"/>
  <c r="Q2405" i="1"/>
  <c r="T2405" i="1" s="1"/>
  <c r="Q2406" i="1"/>
  <c r="T2406" i="1" s="1"/>
  <c r="Q2407" i="1"/>
  <c r="T2407" i="1" s="1"/>
  <c r="Q2408" i="1"/>
  <c r="T2408" i="1" s="1"/>
  <c r="Q2409" i="1"/>
  <c r="T2409" i="1" s="1"/>
  <c r="Q2410" i="1"/>
  <c r="T2410" i="1" s="1"/>
  <c r="Q2411" i="1"/>
  <c r="T2411" i="1" s="1"/>
  <c r="Q2412" i="1"/>
  <c r="T2412" i="1" s="1"/>
  <c r="Q2413" i="1"/>
  <c r="T2413" i="1" s="1"/>
  <c r="Q2414" i="1"/>
  <c r="T2414" i="1" s="1"/>
  <c r="Q2415" i="1"/>
  <c r="T2415" i="1" s="1"/>
  <c r="Q2416" i="1"/>
  <c r="T2416" i="1" s="1"/>
  <c r="Q2417" i="1"/>
  <c r="T2417" i="1" s="1"/>
  <c r="Q2418" i="1"/>
  <c r="T2418" i="1" s="1"/>
  <c r="Q2419" i="1"/>
  <c r="T2419" i="1" s="1"/>
  <c r="Q2420" i="1"/>
  <c r="T2420" i="1" s="1"/>
  <c r="Q2421" i="1"/>
  <c r="T2421" i="1" s="1"/>
  <c r="Q2422" i="1"/>
  <c r="T2422" i="1" s="1"/>
  <c r="Q2423" i="1"/>
  <c r="T2423" i="1" s="1"/>
  <c r="Q2424" i="1"/>
  <c r="T2424" i="1" s="1"/>
  <c r="Q2425" i="1"/>
  <c r="T2425" i="1" s="1"/>
  <c r="Q2426" i="1"/>
  <c r="T2426" i="1" s="1"/>
  <c r="Q2427" i="1"/>
  <c r="T2427" i="1" s="1"/>
  <c r="Q2428" i="1"/>
  <c r="T2428" i="1" s="1"/>
  <c r="Q2429" i="1"/>
  <c r="T2429" i="1" s="1"/>
  <c r="Q2430" i="1"/>
  <c r="T2430" i="1" s="1"/>
  <c r="Q2431" i="1"/>
  <c r="T2431" i="1" s="1"/>
  <c r="Q2432" i="1"/>
  <c r="T2432" i="1" s="1"/>
  <c r="Q2433" i="1"/>
  <c r="T2433" i="1" s="1"/>
  <c r="Q2434" i="1"/>
  <c r="T2434" i="1" s="1"/>
  <c r="Q2435" i="1"/>
  <c r="T2435" i="1" s="1"/>
  <c r="Q2436" i="1"/>
  <c r="T2436" i="1" s="1"/>
  <c r="Q2437" i="1"/>
  <c r="T2437" i="1" s="1"/>
  <c r="Q2438" i="1"/>
  <c r="T2438" i="1" s="1"/>
  <c r="Q2439" i="1"/>
  <c r="T2439" i="1" s="1"/>
  <c r="Q2440" i="1"/>
  <c r="T2440" i="1" s="1"/>
  <c r="Q2441" i="1"/>
  <c r="T2441" i="1" s="1"/>
  <c r="Q2442" i="1"/>
  <c r="T2442" i="1" s="1"/>
  <c r="Q2443" i="1"/>
  <c r="T2443" i="1" s="1"/>
  <c r="Q2444" i="1"/>
  <c r="T2444" i="1" s="1"/>
  <c r="Q2445" i="1"/>
  <c r="T2445" i="1" s="1"/>
  <c r="Q2446" i="1"/>
  <c r="T2446" i="1" s="1"/>
  <c r="Q2447" i="1"/>
  <c r="T2447" i="1" s="1"/>
  <c r="Q2448" i="1"/>
  <c r="T2448" i="1" s="1"/>
  <c r="Q2449" i="1"/>
  <c r="T2449" i="1" s="1"/>
  <c r="Q2450" i="1"/>
  <c r="T2450" i="1" s="1"/>
  <c r="Q2451" i="1"/>
  <c r="T2451" i="1" s="1"/>
  <c r="Q2452" i="1"/>
  <c r="T2452" i="1" s="1"/>
  <c r="Q2453" i="1"/>
  <c r="T2453" i="1" s="1"/>
  <c r="Q2454" i="1"/>
  <c r="T2454" i="1" s="1"/>
  <c r="Q2455" i="1"/>
  <c r="T2455" i="1" s="1"/>
  <c r="Q2456" i="1"/>
  <c r="T2456" i="1" s="1"/>
  <c r="Q2457" i="1"/>
  <c r="T2457" i="1" s="1"/>
  <c r="Q2458" i="1"/>
  <c r="T2458" i="1" s="1"/>
  <c r="Q2459" i="1"/>
  <c r="T2459" i="1" s="1"/>
  <c r="Q2460" i="1"/>
  <c r="T2460" i="1" s="1"/>
  <c r="Q2461" i="1"/>
  <c r="T2461" i="1" s="1"/>
  <c r="Q2462" i="1"/>
  <c r="T2462" i="1" s="1"/>
  <c r="Q2463" i="1"/>
  <c r="T2463" i="1" s="1"/>
  <c r="Q2464" i="1"/>
  <c r="T2464" i="1" s="1"/>
  <c r="Q2465" i="1"/>
  <c r="T2465" i="1" s="1"/>
  <c r="Q2466" i="1"/>
  <c r="T2466" i="1" s="1"/>
  <c r="Q2467" i="1"/>
  <c r="T2467" i="1" s="1"/>
  <c r="Q2468" i="1"/>
  <c r="T2468" i="1" s="1"/>
  <c r="Q2469" i="1"/>
  <c r="T2469" i="1" s="1"/>
  <c r="Q2470" i="1"/>
  <c r="T2470" i="1" s="1"/>
  <c r="Q2471" i="1"/>
  <c r="T2471" i="1" s="1"/>
  <c r="Q2472" i="1"/>
  <c r="T2472" i="1" s="1"/>
  <c r="Q2473" i="1"/>
  <c r="T2473" i="1" s="1"/>
  <c r="Q2474" i="1"/>
  <c r="T2474" i="1" s="1"/>
  <c r="Q2475" i="1"/>
  <c r="T2475" i="1" s="1"/>
  <c r="Q2476" i="1"/>
  <c r="T2476" i="1" s="1"/>
  <c r="Q2477" i="1"/>
  <c r="T2477" i="1" s="1"/>
  <c r="Q2478" i="1"/>
  <c r="T2478" i="1" s="1"/>
  <c r="Q2479" i="1"/>
  <c r="T2479" i="1" s="1"/>
  <c r="Q2480" i="1"/>
  <c r="T2480" i="1" s="1"/>
  <c r="Q2481" i="1"/>
  <c r="T2481" i="1" s="1"/>
  <c r="Q2482" i="1"/>
  <c r="T2482" i="1" s="1"/>
  <c r="Q2483" i="1"/>
  <c r="T2483" i="1" s="1"/>
  <c r="Q2484" i="1"/>
  <c r="T2484" i="1" s="1"/>
  <c r="Q2485" i="1"/>
  <c r="T2485" i="1" s="1"/>
  <c r="Q2486" i="1"/>
  <c r="T2486" i="1" s="1"/>
  <c r="Q2487" i="1"/>
  <c r="T2487" i="1" s="1"/>
  <c r="Q2488" i="1"/>
  <c r="T2488" i="1" s="1"/>
  <c r="Q2489" i="1"/>
  <c r="T2489" i="1" s="1"/>
  <c r="Q2490" i="1"/>
  <c r="T2490" i="1" s="1"/>
  <c r="Q2491" i="1"/>
  <c r="T2491" i="1" s="1"/>
  <c r="Q2492" i="1"/>
  <c r="T2492" i="1" s="1"/>
  <c r="Q2493" i="1"/>
  <c r="T2493" i="1" s="1"/>
  <c r="Q2494" i="1"/>
  <c r="T2494" i="1" s="1"/>
  <c r="Q2495" i="1"/>
  <c r="T2495" i="1" s="1"/>
  <c r="Q2496" i="1"/>
  <c r="T2496" i="1" s="1"/>
  <c r="Q2497" i="1"/>
  <c r="T2497" i="1" s="1"/>
  <c r="Q2498" i="1"/>
  <c r="T2498" i="1" s="1"/>
  <c r="Q2499" i="1"/>
  <c r="T2499" i="1" s="1"/>
  <c r="Q2500" i="1"/>
  <c r="T2500" i="1" s="1"/>
  <c r="Q2501" i="1"/>
  <c r="T2501" i="1" s="1"/>
  <c r="Q2502" i="1"/>
  <c r="T2502" i="1" s="1"/>
  <c r="Q2503" i="1"/>
  <c r="T2503" i="1" s="1"/>
  <c r="Q2504" i="1"/>
  <c r="T2504" i="1" s="1"/>
  <c r="Q2505" i="1"/>
  <c r="T2505" i="1" s="1"/>
  <c r="Q2506" i="1"/>
  <c r="T2506" i="1" s="1"/>
  <c r="Q2507" i="1"/>
  <c r="T2507" i="1" s="1"/>
  <c r="Q2508" i="1"/>
  <c r="T2508" i="1" s="1"/>
  <c r="Q2509" i="1"/>
  <c r="T2509" i="1" s="1"/>
  <c r="Q2510" i="1"/>
  <c r="T2510" i="1" s="1"/>
  <c r="Q2511" i="1"/>
  <c r="T2511" i="1" s="1"/>
  <c r="Q2512" i="1"/>
  <c r="T2512" i="1" s="1"/>
  <c r="Q2513" i="1"/>
  <c r="T2513" i="1" s="1"/>
  <c r="Q2514" i="1"/>
  <c r="T2514" i="1" s="1"/>
  <c r="Q2515" i="1"/>
  <c r="T2515" i="1" s="1"/>
  <c r="Q2516" i="1"/>
  <c r="T2516" i="1" s="1"/>
  <c r="Q2517" i="1"/>
  <c r="T2517" i="1" s="1"/>
  <c r="Q2518" i="1"/>
  <c r="T2518" i="1" s="1"/>
  <c r="Q2519" i="1"/>
  <c r="T2519" i="1" s="1"/>
  <c r="Q2520" i="1"/>
  <c r="T2520" i="1" s="1"/>
  <c r="Q2521" i="1"/>
  <c r="T2521" i="1" s="1"/>
  <c r="Q2522" i="1"/>
  <c r="T2522" i="1" s="1"/>
  <c r="Q2523" i="1"/>
  <c r="T2523" i="1" s="1"/>
  <c r="Q2524" i="1"/>
  <c r="T2524" i="1" s="1"/>
  <c r="Q2525" i="1"/>
  <c r="T2525" i="1" s="1"/>
  <c r="Q2526" i="1"/>
  <c r="T2526" i="1" s="1"/>
  <c r="Q2527" i="1"/>
  <c r="T2527" i="1" s="1"/>
  <c r="Q2528" i="1"/>
  <c r="T2528" i="1" s="1"/>
  <c r="Q2529" i="1"/>
  <c r="T2529" i="1" s="1"/>
  <c r="Q2530" i="1"/>
  <c r="T2530" i="1" s="1"/>
  <c r="Q2531" i="1"/>
  <c r="T2531" i="1" s="1"/>
  <c r="Q2532" i="1"/>
  <c r="T2532" i="1" s="1"/>
  <c r="Q2533" i="1"/>
  <c r="T2533" i="1" s="1"/>
  <c r="Q2534" i="1"/>
  <c r="T2534" i="1" s="1"/>
  <c r="Q2535" i="1"/>
  <c r="T2535" i="1" s="1"/>
  <c r="Q2536" i="1"/>
  <c r="T2536" i="1" s="1"/>
  <c r="Q2537" i="1"/>
  <c r="T2537" i="1" s="1"/>
  <c r="Q2538" i="1"/>
  <c r="T2538" i="1" s="1"/>
  <c r="Q2539" i="1"/>
  <c r="T2539" i="1" s="1"/>
  <c r="Q2540" i="1"/>
  <c r="T2540" i="1" s="1"/>
  <c r="Q2541" i="1"/>
  <c r="T2541" i="1" s="1"/>
  <c r="Q2542" i="1"/>
  <c r="T2542" i="1" s="1"/>
  <c r="Q2543" i="1"/>
  <c r="T2543" i="1" s="1"/>
  <c r="Q2544" i="1"/>
  <c r="T2544" i="1" s="1"/>
  <c r="Q2545" i="1"/>
  <c r="T2545" i="1" s="1"/>
  <c r="Q2546" i="1"/>
  <c r="T2546" i="1" s="1"/>
  <c r="Q2547" i="1"/>
  <c r="T2547" i="1" s="1"/>
  <c r="Q2548" i="1"/>
  <c r="T2548" i="1" s="1"/>
  <c r="Q2549" i="1"/>
  <c r="T2549" i="1" s="1"/>
  <c r="Q2550" i="1"/>
  <c r="T2550" i="1" s="1"/>
  <c r="Q2551" i="1"/>
  <c r="T2551" i="1" s="1"/>
  <c r="Q2552" i="1"/>
  <c r="T2552" i="1" s="1"/>
  <c r="Q2553" i="1"/>
  <c r="T2553" i="1" s="1"/>
  <c r="Q2554" i="1"/>
  <c r="T2554" i="1" s="1"/>
  <c r="Q2555" i="1"/>
  <c r="T2555" i="1" s="1"/>
  <c r="Q2556" i="1"/>
  <c r="T2556" i="1" s="1"/>
  <c r="Q2557" i="1"/>
  <c r="T2557" i="1" s="1"/>
  <c r="Q2558" i="1"/>
  <c r="T2558" i="1" s="1"/>
  <c r="Q2559" i="1"/>
  <c r="T2559" i="1" s="1"/>
  <c r="Q2560" i="1"/>
  <c r="T2560" i="1" s="1"/>
  <c r="Q2561" i="1"/>
  <c r="T2561" i="1" s="1"/>
  <c r="Q2562" i="1"/>
  <c r="T2562" i="1" s="1"/>
  <c r="Q2563" i="1"/>
  <c r="T2563" i="1" s="1"/>
  <c r="Q2564" i="1"/>
  <c r="T2564" i="1" s="1"/>
  <c r="Q2565" i="1"/>
  <c r="T2565" i="1" s="1"/>
  <c r="Q2566" i="1"/>
  <c r="T2566" i="1" s="1"/>
  <c r="Q2567" i="1"/>
  <c r="T2567" i="1" s="1"/>
  <c r="Q2568" i="1"/>
  <c r="T2568" i="1" s="1"/>
  <c r="Q2569" i="1"/>
  <c r="T2569" i="1" s="1"/>
  <c r="Q2570" i="1"/>
  <c r="T2570" i="1" s="1"/>
  <c r="Q2571" i="1"/>
  <c r="T2571" i="1" s="1"/>
  <c r="Q2572" i="1"/>
  <c r="T2572" i="1" s="1"/>
  <c r="Q2573" i="1"/>
  <c r="T2573" i="1" s="1"/>
  <c r="Q2574" i="1"/>
  <c r="T2574" i="1" s="1"/>
  <c r="Q2575" i="1"/>
  <c r="T2575" i="1" s="1"/>
  <c r="Q2576" i="1"/>
  <c r="T2576" i="1" s="1"/>
  <c r="Q2577" i="1"/>
  <c r="T2577" i="1" s="1"/>
  <c r="Q2578" i="1"/>
  <c r="T2578" i="1" s="1"/>
  <c r="Q2579" i="1"/>
  <c r="T2579" i="1" s="1"/>
  <c r="Q2580" i="1"/>
  <c r="T2580" i="1" s="1"/>
  <c r="Q2581" i="1"/>
  <c r="T2581" i="1" s="1"/>
  <c r="Q2582" i="1"/>
  <c r="T2582" i="1" s="1"/>
  <c r="Q2583" i="1"/>
  <c r="T2583" i="1" s="1"/>
  <c r="Q2584" i="1"/>
  <c r="T2584" i="1" s="1"/>
  <c r="Q2585" i="1"/>
  <c r="T2585" i="1" s="1"/>
  <c r="Q2586" i="1"/>
  <c r="T2586" i="1" s="1"/>
  <c r="Q2587" i="1"/>
  <c r="T2587" i="1" s="1"/>
  <c r="Q2588" i="1"/>
  <c r="T2588" i="1" s="1"/>
  <c r="Q2589" i="1"/>
  <c r="T2589" i="1" s="1"/>
  <c r="Q2590" i="1"/>
  <c r="T2590" i="1" s="1"/>
  <c r="Q2591" i="1"/>
  <c r="T2591" i="1" s="1"/>
  <c r="Q2592" i="1"/>
  <c r="T2592" i="1" s="1"/>
  <c r="Q2593" i="1"/>
  <c r="T2593" i="1" s="1"/>
  <c r="Q2594" i="1"/>
  <c r="T2594" i="1" s="1"/>
  <c r="Q2595" i="1"/>
  <c r="T2595" i="1" s="1"/>
  <c r="Q2596" i="1"/>
  <c r="T2596" i="1" s="1"/>
  <c r="Q2597" i="1"/>
  <c r="T2597" i="1" s="1"/>
  <c r="Q2598" i="1"/>
  <c r="T2598" i="1" s="1"/>
  <c r="Q2599" i="1"/>
  <c r="T2599" i="1" s="1"/>
  <c r="Q2600" i="1"/>
  <c r="T2600" i="1" s="1"/>
  <c r="Q2601" i="1"/>
  <c r="T2601" i="1" s="1"/>
  <c r="Q2602" i="1"/>
  <c r="T2602" i="1" s="1"/>
  <c r="Q2603" i="1"/>
  <c r="T2603" i="1" s="1"/>
  <c r="Q2604" i="1"/>
  <c r="T2604" i="1" s="1"/>
  <c r="Q2605" i="1"/>
  <c r="T2605" i="1" s="1"/>
  <c r="Q2606" i="1"/>
  <c r="T2606" i="1" s="1"/>
  <c r="Q2607" i="1"/>
  <c r="T2607" i="1" s="1"/>
  <c r="Q2608" i="1"/>
  <c r="T2608" i="1" s="1"/>
  <c r="Q2609" i="1"/>
  <c r="T2609" i="1" s="1"/>
  <c r="Q2610" i="1"/>
  <c r="T2610" i="1" s="1"/>
  <c r="Q2611" i="1"/>
  <c r="T2611" i="1" s="1"/>
  <c r="Q2612" i="1"/>
  <c r="T2612" i="1" s="1"/>
  <c r="Q2613" i="1"/>
  <c r="T2613" i="1" s="1"/>
  <c r="Q2614" i="1"/>
  <c r="T2614" i="1" s="1"/>
  <c r="Q2615" i="1"/>
  <c r="T2615" i="1" s="1"/>
  <c r="Q2616" i="1"/>
  <c r="T2616" i="1" s="1"/>
  <c r="Q2617" i="1"/>
  <c r="T2617" i="1" s="1"/>
  <c r="Q2618" i="1"/>
  <c r="T2618" i="1" s="1"/>
  <c r="Q2619" i="1"/>
  <c r="T2619" i="1" s="1"/>
  <c r="Q2620" i="1"/>
  <c r="T2620" i="1" s="1"/>
  <c r="Q2621" i="1"/>
  <c r="T2621" i="1" s="1"/>
  <c r="Q2622" i="1"/>
  <c r="T2622" i="1" s="1"/>
  <c r="Q2623" i="1"/>
  <c r="T2623" i="1" s="1"/>
  <c r="Q2624" i="1"/>
  <c r="T2624" i="1" s="1"/>
  <c r="Q2625" i="1"/>
  <c r="T2625" i="1" s="1"/>
  <c r="Q2626" i="1"/>
  <c r="T2626" i="1" s="1"/>
  <c r="Q2627" i="1"/>
  <c r="T2627" i="1" s="1"/>
  <c r="Q2628" i="1"/>
  <c r="T2628" i="1" s="1"/>
  <c r="Q2629" i="1"/>
  <c r="T2629" i="1" s="1"/>
  <c r="Q2630" i="1"/>
  <c r="T2630" i="1" s="1"/>
  <c r="Q2631" i="1"/>
  <c r="T2631" i="1" s="1"/>
  <c r="Q2632" i="1"/>
  <c r="T2632" i="1" s="1"/>
  <c r="Q2633" i="1"/>
  <c r="T2633" i="1" s="1"/>
  <c r="Q2634" i="1"/>
  <c r="T2634" i="1" s="1"/>
  <c r="Q2635" i="1"/>
  <c r="T2635" i="1" s="1"/>
  <c r="Q2636" i="1"/>
  <c r="T2636" i="1" s="1"/>
  <c r="Q2637" i="1"/>
  <c r="T2637" i="1" s="1"/>
  <c r="Q2638" i="1"/>
  <c r="T2638" i="1" s="1"/>
  <c r="Q2639" i="1"/>
  <c r="T2639" i="1" s="1"/>
  <c r="Q2640" i="1"/>
  <c r="T2640" i="1" s="1"/>
  <c r="Q2641" i="1"/>
  <c r="T2641" i="1" s="1"/>
  <c r="Q2642" i="1"/>
  <c r="T2642" i="1" s="1"/>
  <c r="Q2643" i="1"/>
  <c r="T2643" i="1" s="1"/>
  <c r="Q2644" i="1"/>
  <c r="T2644" i="1" s="1"/>
  <c r="Q2645" i="1"/>
  <c r="T2645" i="1" s="1"/>
  <c r="Q2646" i="1"/>
  <c r="T2646" i="1" s="1"/>
  <c r="Q2647" i="1"/>
  <c r="T2647" i="1" s="1"/>
  <c r="Q2648" i="1"/>
  <c r="T2648" i="1" s="1"/>
  <c r="Q2649" i="1"/>
  <c r="T2649" i="1" s="1"/>
  <c r="Q2650" i="1"/>
  <c r="T2650" i="1" s="1"/>
  <c r="Q2651" i="1"/>
  <c r="T2651" i="1" s="1"/>
  <c r="Q2652" i="1"/>
  <c r="T2652" i="1" s="1"/>
  <c r="Q2653" i="1"/>
  <c r="T2653" i="1" s="1"/>
  <c r="Q2654" i="1"/>
  <c r="T2654" i="1" s="1"/>
  <c r="Q2655" i="1"/>
  <c r="T2655" i="1" s="1"/>
  <c r="Q2656" i="1"/>
  <c r="T2656" i="1" s="1"/>
  <c r="Q2657" i="1"/>
  <c r="T2657" i="1" s="1"/>
  <c r="Q2658" i="1"/>
  <c r="T2658" i="1" s="1"/>
  <c r="Q2659" i="1"/>
  <c r="T2659" i="1" s="1"/>
  <c r="Q2660" i="1"/>
  <c r="T2660" i="1" s="1"/>
  <c r="Q2661" i="1"/>
  <c r="T2661" i="1" s="1"/>
  <c r="Q2662" i="1"/>
  <c r="T2662" i="1" s="1"/>
  <c r="Q2663" i="1"/>
  <c r="T2663" i="1" s="1"/>
  <c r="Q2664" i="1"/>
  <c r="T2664" i="1" s="1"/>
  <c r="Q2665" i="1"/>
  <c r="T2665" i="1" s="1"/>
  <c r="Q2666" i="1"/>
  <c r="T2666" i="1" s="1"/>
  <c r="Q2667" i="1"/>
  <c r="T2667" i="1" s="1"/>
  <c r="Q2668" i="1"/>
  <c r="T2668" i="1" s="1"/>
  <c r="Q2669" i="1"/>
  <c r="T2669" i="1" s="1"/>
  <c r="Q2670" i="1"/>
  <c r="T2670" i="1" s="1"/>
  <c r="Q2671" i="1"/>
  <c r="T2671" i="1" s="1"/>
  <c r="Q2672" i="1"/>
  <c r="T2672" i="1" s="1"/>
  <c r="Q2673" i="1"/>
  <c r="T2673" i="1" s="1"/>
  <c r="Q2674" i="1"/>
  <c r="T2674" i="1" s="1"/>
  <c r="Q2675" i="1"/>
  <c r="T2675" i="1" s="1"/>
  <c r="Q2676" i="1"/>
  <c r="T2676" i="1" s="1"/>
  <c r="Q2677" i="1"/>
  <c r="T2677" i="1" s="1"/>
  <c r="Q2678" i="1"/>
  <c r="T2678" i="1" s="1"/>
  <c r="Q2679" i="1"/>
  <c r="T2679" i="1" s="1"/>
  <c r="Q2680" i="1"/>
  <c r="T2680" i="1" s="1"/>
  <c r="Q2681" i="1"/>
  <c r="T2681" i="1" s="1"/>
  <c r="Q2682" i="1"/>
  <c r="T2682" i="1" s="1"/>
  <c r="Q2683" i="1"/>
  <c r="T2683" i="1" s="1"/>
  <c r="Q2684" i="1"/>
  <c r="T2684" i="1" s="1"/>
  <c r="Q2685" i="1"/>
  <c r="T2685" i="1" s="1"/>
  <c r="Q2686" i="1"/>
  <c r="T2686" i="1" s="1"/>
  <c r="Q2687" i="1"/>
  <c r="T2687" i="1" s="1"/>
  <c r="Q2688" i="1"/>
  <c r="T2688" i="1" s="1"/>
  <c r="Q2689" i="1"/>
  <c r="T2689" i="1" s="1"/>
  <c r="Q2690" i="1"/>
  <c r="T2690" i="1" s="1"/>
  <c r="Q2691" i="1"/>
  <c r="T2691" i="1" s="1"/>
  <c r="Q2692" i="1"/>
  <c r="T2692" i="1" s="1"/>
  <c r="Q2693" i="1"/>
  <c r="T2693" i="1" s="1"/>
  <c r="Q2694" i="1"/>
  <c r="T2694" i="1" s="1"/>
  <c r="Q2695" i="1"/>
  <c r="T2695" i="1" s="1"/>
  <c r="Q2696" i="1"/>
  <c r="T2696" i="1" s="1"/>
  <c r="Q2697" i="1"/>
  <c r="T2697" i="1" s="1"/>
  <c r="Q2698" i="1"/>
  <c r="T2698" i="1" s="1"/>
  <c r="Q2699" i="1"/>
  <c r="T2699" i="1" s="1"/>
  <c r="Q2700" i="1"/>
  <c r="T2700" i="1" s="1"/>
  <c r="Q2701" i="1"/>
  <c r="T2701" i="1" s="1"/>
  <c r="Q2702" i="1"/>
  <c r="T2702" i="1" s="1"/>
  <c r="Q2703" i="1"/>
  <c r="T2703" i="1" s="1"/>
  <c r="Q2704" i="1"/>
  <c r="T2704" i="1" s="1"/>
  <c r="Q2705" i="1"/>
  <c r="T2705" i="1" s="1"/>
  <c r="Q2706" i="1"/>
  <c r="T2706" i="1" s="1"/>
  <c r="Q2707" i="1"/>
  <c r="T2707" i="1" s="1"/>
  <c r="Q2708" i="1"/>
  <c r="T2708" i="1" s="1"/>
  <c r="Q2709" i="1"/>
  <c r="T2709" i="1" s="1"/>
  <c r="Q2710" i="1"/>
  <c r="T2710" i="1" s="1"/>
  <c r="Q2711" i="1"/>
  <c r="T2711" i="1" s="1"/>
  <c r="Q2712" i="1"/>
  <c r="T2712" i="1" s="1"/>
  <c r="Q2713" i="1"/>
  <c r="T2713" i="1" s="1"/>
  <c r="Q2714" i="1"/>
  <c r="T2714" i="1" s="1"/>
  <c r="Q2715" i="1"/>
  <c r="T2715" i="1" s="1"/>
  <c r="Q2716" i="1"/>
  <c r="T2716" i="1" s="1"/>
  <c r="Q2717" i="1"/>
  <c r="T2717" i="1" s="1"/>
  <c r="Q2718" i="1"/>
  <c r="T2718" i="1" s="1"/>
  <c r="Q2719" i="1"/>
  <c r="T2719" i="1" s="1"/>
  <c r="Q2720" i="1"/>
  <c r="T2720" i="1" s="1"/>
  <c r="Q2721" i="1"/>
  <c r="T2721" i="1" s="1"/>
  <c r="Q2722" i="1"/>
  <c r="T2722" i="1" s="1"/>
  <c r="Q2723" i="1"/>
  <c r="T2723" i="1" s="1"/>
  <c r="Q2724" i="1"/>
  <c r="T2724" i="1" s="1"/>
  <c r="Q2725" i="1"/>
  <c r="T2725" i="1" s="1"/>
  <c r="Q2726" i="1"/>
  <c r="T2726" i="1" s="1"/>
  <c r="Q2727" i="1"/>
  <c r="T2727" i="1" s="1"/>
  <c r="Q2728" i="1"/>
  <c r="T2728" i="1" s="1"/>
  <c r="Q2729" i="1"/>
  <c r="T2729" i="1" s="1"/>
  <c r="Q2730" i="1"/>
  <c r="T2730" i="1" s="1"/>
  <c r="Q2731" i="1"/>
  <c r="T2731" i="1" s="1"/>
  <c r="Q2732" i="1"/>
  <c r="T2732" i="1" s="1"/>
  <c r="Q2733" i="1"/>
  <c r="T2733" i="1" s="1"/>
  <c r="Q2734" i="1"/>
  <c r="T2734" i="1" s="1"/>
  <c r="Q2735" i="1"/>
  <c r="T2735" i="1" s="1"/>
  <c r="Q2736" i="1"/>
  <c r="T2736" i="1" s="1"/>
  <c r="Q2737" i="1"/>
  <c r="T2737" i="1" s="1"/>
  <c r="Q2738" i="1"/>
  <c r="T2738" i="1" s="1"/>
  <c r="Q2739" i="1"/>
  <c r="T2739" i="1" s="1"/>
  <c r="Q2740" i="1"/>
  <c r="T2740" i="1" s="1"/>
  <c r="Q2741" i="1"/>
  <c r="T2741" i="1" s="1"/>
  <c r="Q2742" i="1"/>
  <c r="T2742" i="1" s="1"/>
  <c r="Q2743" i="1"/>
  <c r="T2743" i="1" s="1"/>
  <c r="Q2744" i="1"/>
  <c r="T2744" i="1" s="1"/>
  <c r="Q2745" i="1"/>
  <c r="T2745" i="1" s="1"/>
  <c r="Q2746" i="1"/>
  <c r="T2746" i="1" s="1"/>
  <c r="Q2747" i="1"/>
  <c r="T2747" i="1" s="1"/>
  <c r="Q2748" i="1"/>
  <c r="T2748" i="1" s="1"/>
  <c r="Q2749" i="1"/>
  <c r="T2749" i="1" s="1"/>
  <c r="Q2750" i="1"/>
  <c r="T2750" i="1" s="1"/>
  <c r="Q2751" i="1"/>
  <c r="T2751" i="1" s="1"/>
  <c r="Q2752" i="1"/>
  <c r="T2752" i="1" s="1"/>
  <c r="Q2753" i="1"/>
  <c r="T2753" i="1" s="1"/>
  <c r="Q2754" i="1"/>
  <c r="T2754" i="1" s="1"/>
  <c r="Q2755" i="1"/>
  <c r="T2755" i="1" s="1"/>
  <c r="Q2756" i="1"/>
  <c r="T2756" i="1" s="1"/>
  <c r="Q2757" i="1"/>
  <c r="T2757" i="1" s="1"/>
  <c r="Q2758" i="1"/>
  <c r="T2758" i="1" s="1"/>
  <c r="Q2759" i="1"/>
  <c r="T2759" i="1" s="1"/>
  <c r="Q2760" i="1"/>
  <c r="T2760" i="1" s="1"/>
  <c r="Q2761" i="1"/>
  <c r="T2761" i="1" s="1"/>
  <c r="Q2762" i="1"/>
  <c r="T2762" i="1" s="1"/>
  <c r="Q2763" i="1"/>
  <c r="T2763" i="1" s="1"/>
  <c r="Q2764" i="1"/>
  <c r="T2764" i="1" s="1"/>
  <c r="Q2765" i="1"/>
  <c r="T2765" i="1" s="1"/>
  <c r="Q2766" i="1"/>
  <c r="T2766" i="1" s="1"/>
  <c r="Q2767" i="1"/>
  <c r="T2767" i="1" s="1"/>
  <c r="Q2768" i="1"/>
  <c r="T2768" i="1" s="1"/>
  <c r="Q2769" i="1"/>
  <c r="T2769" i="1" s="1"/>
  <c r="Q2770" i="1"/>
  <c r="T2770" i="1" s="1"/>
  <c r="Q2771" i="1"/>
  <c r="T2771" i="1" s="1"/>
  <c r="Q2772" i="1"/>
  <c r="T2772" i="1" s="1"/>
  <c r="Q2773" i="1"/>
  <c r="T2773" i="1" s="1"/>
  <c r="Q2774" i="1"/>
  <c r="T2774" i="1" s="1"/>
  <c r="Q2775" i="1"/>
  <c r="T2775" i="1" s="1"/>
  <c r="Q2776" i="1"/>
  <c r="T2776" i="1" s="1"/>
  <c r="Q2777" i="1"/>
  <c r="T2777" i="1" s="1"/>
  <c r="Q2778" i="1"/>
  <c r="T2778" i="1" s="1"/>
  <c r="Q2779" i="1"/>
  <c r="T2779" i="1" s="1"/>
  <c r="Q2780" i="1"/>
  <c r="T2780" i="1" s="1"/>
  <c r="Q2781" i="1"/>
  <c r="T2781" i="1" s="1"/>
  <c r="Q2782" i="1"/>
  <c r="T2782" i="1" s="1"/>
  <c r="Q2783" i="1"/>
  <c r="T2783" i="1" s="1"/>
  <c r="Q2784" i="1"/>
  <c r="T2784" i="1" s="1"/>
  <c r="Q2785" i="1"/>
  <c r="T2785" i="1" s="1"/>
  <c r="Q2786" i="1"/>
  <c r="T2786" i="1" s="1"/>
  <c r="Q2787" i="1"/>
  <c r="T2787" i="1" s="1"/>
  <c r="Q2788" i="1"/>
  <c r="T2788" i="1" s="1"/>
  <c r="Q2789" i="1"/>
  <c r="T2789" i="1" s="1"/>
  <c r="Q2790" i="1"/>
  <c r="T2790" i="1" s="1"/>
  <c r="Q2791" i="1"/>
  <c r="T2791" i="1" s="1"/>
  <c r="Q2792" i="1"/>
  <c r="T2792" i="1" s="1"/>
  <c r="Q2793" i="1"/>
  <c r="T2793" i="1" s="1"/>
  <c r="Q2794" i="1"/>
  <c r="T2794" i="1" s="1"/>
  <c r="Q2795" i="1"/>
  <c r="T2795" i="1" s="1"/>
  <c r="Q2796" i="1"/>
  <c r="T2796" i="1" s="1"/>
  <c r="Q2797" i="1"/>
  <c r="T2797" i="1" s="1"/>
  <c r="Q2798" i="1"/>
  <c r="T2798" i="1" s="1"/>
  <c r="Q2799" i="1"/>
  <c r="T2799" i="1" s="1"/>
  <c r="Q2800" i="1"/>
  <c r="T2800" i="1" s="1"/>
  <c r="Q2801" i="1"/>
  <c r="T2801" i="1" s="1"/>
  <c r="Q2802" i="1"/>
  <c r="T2802" i="1" s="1"/>
  <c r="Q2803" i="1"/>
  <c r="T2803" i="1" s="1"/>
  <c r="Q2804" i="1"/>
  <c r="T2804" i="1" s="1"/>
  <c r="Q2805" i="1"/>
  <c r="T2805" i="1" s="1"/>
  <c r="Q2806" i="1"/>
  <c r="T2806" i="1" s="1"/>
  <c r="Q2807" i="1"/>
  <c r="T2807" i="1" s="1"/>
  <c r="Q2808" i="1"/>
  <c r="T2808" i="1" s="1"/>
  <c r="Q2809" i="1"/>
  <c r="T2809" i="1" s="1"/>
  <c r="Q2810" i="1"/>
  <c r="T2810" i="1" s="1"/>
  <c r="Q2811" i="1"/>
  <c r="T2811" i="1" s="1"/>
  <c r="Q2812" i="1"/>
  <c r="T2812" i="1" s="1"/>
  <c r="Q2813" i="1"/>
  <c r="T2813" i="1" s="1"/>
  <c r="Q2814" i="1"/>
  <c r="T2814" i="1" s="1"/>
  <c r="Q2815" i="1"/>
  <c r="T2815" i="1" s="1"/>
  <c r="Q2816" i="1"/>
  <c r="T2816" i="1" s="1"/>
  <c r="Q2817" i="1"/>
  <c r="T2817" i="1" s="1"/>
  <c r="Q2818" i="1"/>
  <c r="T2818" i="1" s="1"/>
  <c r="Q2819" i="1"/>
  <c r="T2819" i="1" s="1"/>
  <c r="Q2820" i="1"/>
  <c r="T2820" i="1" s="1"/>
  <c r="Q2821" i="1"/>
  <c r="T2821" i="1" s="1"/>
  <c r="Q2822" i="1"/>
  <c r="T2822" i="1" s="1"/>
  <c r="Q2823" i="1"/>
  <c r="T2823" i="1" s="1"/>
  <c r="Q2824" i="1"/>
  <c r="T2824" i="1" s="1"/>
  <c r="Q2825" i="1"/>
  <c r="T2825" i="1" s="1"/>
  <c r="Q2826" i="1"/>
  <c r="T2826" i="1" s="1"/>
  <c r="Q2827" i="1"/>
  <c r="T2827" i="1" s="1"/>
  <c r="Q2828" i="1"/>
  <c r="T2828" i="1" s="1"/>
  <c r="Q2829" i="1"/>
  <c r="T2829" i="1" s="1"/>
  <c r="Q2830" i="1"/>
  <c r="T2830" i="1" s="1"/>
  <c r="Q2831" i="1"/>
  <c r="T2831" i="1" s="1"/>
  <c r="Q2832" i="1"/>
  <c r="T2832" i="1" s="1"/>
  <c r="Q2833" i="1"/>
  <c r="T2833" i="1" s="1"/>
  <c r="Q2834" i="1"/>
  <c r="T2834" i="1" s="1"/>
  <c r="Q2835" i="1"/>
  <c r="T2835" i="1" s="1"/>
  <c r="Q2836" i="1"/>
  <c r="T2836" i="1" s="1"/>
  <c r="Q2837" i="1"/>
  <c r="T2837" i="1" s="1"/>
  <c r="Q2838" i="1"/>
  <c r="T2838" i="1" s="1"/>
  <c r="Q2839" i="1"/>
  <c r="T2839" i="1" s="1"/>
  <c r="Q2840" i="1"/>
  <c r="T2840" i="1" s="1"/>
  <c r="Q2841" i="1"/>
  <c r="T2841" i="1" s="1"/>
  <c r="Q2842" i="1"/>
  <c r="T2842" i="1" s="1"/>
  <c r="Q2843" i="1"/>
  <c r="T2843" i="1" s="1"/>
  <c r="Q2844" i="1"/>
  <c r="T2844" i="1" s="1"/>
  <c r="Q2845" i="1"/>
  <c r="T2845" i="1" s="1"/>
  <c r="Q2846" i="1"/>
  <c r="T2846" i="1" s="1"/>
  <c r="Q2847" i="1"/>
  <c r="T2847" i="1" s="1"/>
  <c r="Q2848" i="1"/>
  <c r="T2848" i="1" s="1"/>
  <c r="Q2849" i="1"/>
  <c r="T2849" i="1" s="1"/>
  <c r="Q2850" i="1"/>
  <c r="T2850" i="1" s="1"/>
  <c r="Q2851" i="1"/>
  <c r="T2851" i="1" s="1"/>
  <c r="Q2852" i="1"/>
  <c r="T2852" i="1" s="1"/>
  <c r="Q2853" i="1"/>
  <c r="T2853" i="1" s="1"/>
  <c r="Q2854" i="1"/>
  <c r="T2854" i="1" s="1"/>
  <c r="Q2855" i="1"/>
  <c r="T2855" i="1" s="1"/>
  <c r="Q2856" i="1"/>
  <c r="T2856" i="1" s="1"/>
  <c r="Q2857" i="1"/>
  <c r="T2857" i="1" s="1"/>
  <c r="Q2858" i="1"/>
  <c r="T2858" i="1" s="1"/>
  <c r="Q2859" i="1"/>
  <c r="T2859" i="1" s="1"/>
  <c r="Q2860" i="1"/>
  <c r="T2860" i="1" s="1"/>
  <c r="Q2861" i="1"/>
  <c r="T2861" i="1" s="1"/>
  <c r="Q2862" i="1"/>
  <c r="T2862" i="1" s="1"/>
  <c r="Q2863" i="1"/>
  <c r="T2863" i="1" s="1"/>
  <c r="Q2864" i="1"/>
  <c r="T2864" i="1" s="1"/>
  <c r="Q2865" i="1"/>
  <c r="T2865" i="1" s="1"/>
  <c r="Q2866" i="1"/>
  <c r="T2866" i="1" s="1"/>
  <c r="Q2867" i="1"/>
  <c r="T2867" i="1" s="1"/>
  <c r="Q2868" i="1"/>
  <c r="T2868" i="1" s="1"/>
  <c r="Q2869" i="1"/>
  <c r="T2869" i="1" s="1"/>
  <c r="Q2870" i="1"/>
  <c r="T2870" i="1" s="1"/>
  <c r="Q2871" i="1"/>
  <c r="T2871" i="1" s="1"/>
  <c r="Q2872" i="1"/>
  <c r="T2872" i="1" s="1"/>
  <c r="Q2873" i="1"/>
  <c r="T2873" i="1" s="1"/>
  <c r="Q2874" i="1"/>
  <c r="T2874" i="1" s="1"/>
  <c r="Q2875" i="1"/>
  <c r="T2875" i="1" s="1"/>
  <c r="Q2876" i="1"/>
  <c r="T2876" i="1" s="1"/>
  <c r="Q2877" i="1"/>
  <c r="T2877" i="1" s="1"/>
  <c r="Q2878" i="1"/>
  <c r="T2878" i="1" s="1"/>
  <c r="Q2879" i="1"/>
  <c r="T2879" i="1" s="1"/>
  <c r="Q2880" i="1"/>
  <c r="T2880" i="1" s="1"/>
  <c r="Q2881" i="1"/>
  <c r="T2881" i="1" s="1"/>
  <c r="Q2882" i="1"/>
  <c r="T2882" i="1" s="1"/>
  <c r="Q2883" i="1"/>
  <c r="T2883" i="1" s="1"/>
  <c r="Q2884" i="1"/>
  <c r="T2884" i="1" s="1"/>
  <c r="Q2885" i="1"/>
  <c r="T2885" i="1" s="1"/>
  <c r="Q2886" i="1"/>
  <c r="T2886" i="1" s="1"/>
  <c r="Q2887" i="1"/>
  <c r="T2887" i="1" s="1"/>
  <c r="Q2888" i="1"/>
  <c r="T2888" i="1" s="1"/>
  <c r="Q2889" i="1"/>
  <c r="T2889" i="1" s="1"/>
  <c r="Q2890" i="1"/>
  <c r="T2890" i="1" s="1"/>
  <c r="Q2891" i="1"/>
  <c r="T2891" i="1" s="1"/>
  <c r="Q2892" i="1"/>
  <c r="T2892" i="1" s="1"/>
  <c r="Q2893" i="1"/>
  <c r="T2893" i="1" s="1"/>
  <c r="Q2894" i="1"/>
  <c r="T2894" i="1" s="1"/>
  <c r="Q2895" i="1"/>
  <c r="T2895" i="1" s="1"/>
  <c r="Q2896" i="1"/>
  <c r="T2896" i="1" s="1"/>
  <c r="Q2897" i="1"/>
  <c r="T2897" i="1" s="1"/>
  <c r="Q2898" i="1"/>
  <c r="T2898" i="1" s="1"/>
  <c r="Q2899" i="1"/>
  <c r="T2899" i="1" s="1"/>
  <c r="Q2900" i="1"/>
  <c r="T2900" i="1" s="1"/>
  <c r="Q2901" i="1"/>
  <c r="T2901" i="1" s="1"/>
  <c r="Q2902" i="1"/>
  <c r="T2902" i="1" s="1"/>
  <c r="Q2903" i="1"/>
  <c r="T2903" i="1" s="1"/>
  <c r="Q2904" i="1"/>
  <c r="T2904" i="1" s="1"/>
  <c r="Q2905" i="1"/>
  <c r="T2905" i="1" s="1"/>
  <c r="Q2906" i="1"/>
  <c r="T2906" i="1" s="1"/>
  <c r="Q2907" i="1"/>
  <c r="T2907" i="1" s="1"/>
  <c r="Q2908" i="1"/>
  <c r="T2908" i="1" s="1"/>
  <c r="Q2909" i="1"/>
  <c r="T2909" i="1" s="1"/>
  <c r="Q2910" i="1"/>
  <c r="T2910" i="1" s="1"/>
  <c r="Q2911" i="1"/>
  <c r="T2911" i="1" s="1"/>
  <c r="Q2912" i="1"/>
  <c r="T2912" i="1" s="1"/>
  <c r="Q2913" i="1"/>
  <c r="T2913" i="1" s="1"/>
  <c r="Q2914" i="1"/>
  <c r="T2914" i="1" s="1"/>
  <c r="Q2915" i="1"/>
  <c r="T2915" i="1" s="1"/>
  <c r="Q2916" i="1"/>
  <c r="T2916" i="1" s="1"/>
  <c r="Q2917" i="1"/>
  <c r="T2917" i="1" s="1"/>
  <c r="Q2918" i="1"/>
  <c r="T2918" i="1" s="1"/>
  <c r="Q2919" i="1"/>
  <c r="T2919" i="1" s="1"/>
  <c r="Q2920" i="1"/>
  <c r="T2920" i="1" s="1"/>
  <c r="Q2921" i="1"/>
  <c r="T2921" i="1" s="1"/>
  <c r="Q2922" i="1"/>
  <c r="T2922" i="1" s="1"/>
  <c r="Q2923" i="1"/>
  <c r="T2923" i="1" s="1"/>
  <c r="Q2924" i="1"/>
  <c r="T2924" i="1" s="1"/>
  <c r="Q2925" i="1"/>
  <c r="T2925" i="1" s="1"/>
  <c r="Q2926" i="1"/>
  <c r="T2926" i="1" s="1"/>
  <c r="Q2927" i="1"/>
  <c r="T2927" i="1" s="1"/>
  <c r="Q2928" i="1"/>
  <c r="T2928" i="1" s="1"/>
  <c r="Q2929" i="1"/>
  <c r="T2929" i="1" s="1"/>
  <c r="Q2930" i="1"/>
  <c r="T2930" i="1" s="1"/>
  <c r="Q2931" i="1"/>
  <c r="T2931" i="1" s="1"/>
  <c r="Q2932" i="1"/>
  <c r="T2932" i="1" s="1"/>
  <c r="Q2933" i="1"/>
  <c r="T2933" i="1" s="1"/>
  <c r="Q2934" i="1"/>
  <c r="T2934" i="1" s="1"/>
  <c r="Q2935" i="1"/>
  <c r="T2935" i="1" s="1"/>
  <c r="Q2936" i="1"/>
  <c r="T2936" i="1" s="1"/>
  <c r="Q2937" i="1"/>
  <c r="T2937" i="1" s="1"/>
  <c r="Q2938" i="1"/>
  <c r="T2938" i="1" s="1"/>
  <c r="Q2939" i="1"/>
  <c r="T2939" i="1" s="1"/>
  <c r="Q2940" i="1"/>
  <c r="T2940" i="1" s="1"/>
  <c r="Q2941" i="1"/>
  <c r="T2941" i="1" s="1"/>
  <c r="Q2942" i="1"/>
  <c r="T2942" i="1" s="1"/>
  <c r="Q2943" i="1"/>
  <c r="T2943" i="1" s="1"/>
  <c r="Q2944" i="1"/>
  <c r="T2944" i="1" s="1"/>
  <c r="Q2945" i="1"/>
  <c r="T2945" i="1" s="1"/>
  <c r="Q2946" i="1"/>
  <c r="T2946" i="1" s="1"/>
  <c r="Q2947" i="1"/>
  <c r="T2947" i="1" s="1"/>
  <c r="Q2948" i="1"/>
  <c r="T2948" i="1" s="1"/>
  <c r="Q2949" i="1"/>
  <c r="T2949" i="1" s="1"/>
  <c r="Q2950" i="1"/>
  <c r="T2950" i="1" s="1"/>
  <c r="Q2951" i="1"/>
  <c r="T2951" i="1" s="1"/>
  <c r="Q2952" i="1"/>
  <c r="T2952" i="1" s="1"/>
  <c r="Q2953" i="1"/>
  <c r="T2953" i="1" s="1"/>
  <c r="Q2954" i="1"/>
  <c r="T2954" i="1" s="1"/>
  <c r="Q2955" i="1"/>
  <c r="T2955" i="1" s="1"/>
  <c r="Q2956" i="1"/>
  <c r="T2956" i="1" s="1"/>
  <c r="Q2957" i="1"/>
  <c r="T2957" i="1" s="1"/>
  <c r="Q2958" i="1"/>
  <c r="T2958" i="1" s="1"/>
  <c r="Q2959" i="1"/>
  <c r="T2959" i="1" s="1"/>
  <c r="Q2960" i="1"/>
  <c r="T2960" i="1" s="1"/>
  <c r="Q2961" i="1"/>
  <c r="T2961" i="1" s="1"/>
  <c r="Q2962" i="1"/>
  <c r="T2962" i="1" s="1"/>
  <c r="Q2963" i="1"/>
  <c r="T2963" i="1" s="1"/>
  <c r="Q2964" i="1"/>
  <c r="T2964" i="1" s="1"/>
  <c r="Q2965" i="1"/>
  <c r="T2965" i="1" s="1"/>
  <c r="Q2966" i="1"/>
  <c r="T2966" i="1" s="1"/>
  <c r="Q2967" i="1"/>
  <c r="T2967" i="1" s="1"/>
  <c r="Q2968" i="1"/>
  <c r="T2968" i="1" s="1"/>
  <c r="Q2969" i="1"/>
  <c r="T2969" i="1" s="1"/>
  <c r="Q2970" i="1"/>
  <c r="T2970" i="1" s="1"/>
  <c r="Q2971" i="1"/>
  <c r="T2971" i="1" s="1"/>
  <c r="Q2972" i="1"/>
  <c r="T2972" i="1" s="1"/>
  <c r="Q2973" i="1"/>
  <c r="T2973" i="1" s="1"/>
  <c r="Q2974" i="1"/>
  <c r="T2974" i="1" s="1"/>
  <c r="Q2975" i="1"/>
  <c r="T2975" i="1" s="1"/>
  <c r="Q2976" i="1"/>
  <c r="T2976" i="1" s="1"/>
  <c r="Q2977" i="1"/>
  <c r="T2977" i="1" s="1"/>
  <c r="Q2978" i="1"/>
  <c r="T2978" i="1" s="1"/>
  <c r="Q2979" i="1"/>
  <c r="T2979" i="1" s="1"/>
  <c r="Q2980" i="1"/>
  <c r="T2980" i="1" s="1"/>
  <c r="Q2981" i="1"/>
  <c r="T2981" i="1" s="1"/>
  <c r="Q2982" i="1"/>
  <c r="T2982" i="1" s="1"/>
  <c r="Q2983" i="1"/>
  <c r="T2983" i="1" s="1"/>
  <c r="Q2984" i="1"/>
  <c r="T2984" i="1" s="1"/>
  <c r="Q2985" i="1"/>
  <c r="T2985" i="1" s="1"/>
  <c r="Q2986" i="1"/>
  <c r="T2986" i="1" s="1"/>
  <c r="Q2987" i="1"/>
  <c r="T2987" i="1" s="1"/>
  <c r="Q2988" i="1"/>
  <c r="T2988" i="1" s="1"/>
  <c r="Q2989" i="1"/>
  <c r="T2989" i="1" s="1"/>
  <c r="Q2990" i="1"/>
  <c r="T2990" i="1" s="1"/>
  <c r="Q2991" i="1"/>
  <c r="T2991" i="1" s="1"/>
  <c r="Q2992" i="1"/>
  <c r="T2992" i="1" s="1"/>
  <c r="Q2993" i="1"/>
  <c r="T2993" i="1" s="1"/>
  <c r="Q2994" i="1"/>
  <c r="T2994" i="1" s="1"/>
  <c r="Q2995" i="1"/>
  <c r="T2995" i="1" s="1"/>
  <c r="Q2996" i="1"/>
  <c r="T2996" i="1" s="1"/>
  <c r="Q2997" i="1"/>
  <c r="T2997" i="1" s="1"/>
  <c r="Q2998" i="1"/>
  <c r="T2998" i="1" s="1"/>
  <c r="Q2999" i="1"/>
  <c r="T2999" i="1" s="1"/>
  <c r="Q3000" i="1"/>
  <c r="T3000" i="1" s="1"/>
  <c r="Q3001" i="1"/>
  <c r="T3001" i="1" s="1"/>
  <c r="Q3002" i="1"/>
  <c r="T3002" i="1" s="1"/>
  <c r="Q3003" i="1"/>
  <c r="T3003" i="1" s="1"/>
  <c r="Q3004" i="1"/>
  <c r="T3004" i="1" s="1"/>
  <c r="Q3005" i="1"/>
  <c r="T3005" i="1" s="1"/>
  <c r="Q3006" i="1"/>
  <c r="T3006" i="1" s="1"/>
  <c r="Q3007" i="1"/>
  <c r="T3007" i="1" s="1"/>
  <c r="Q3008" i="1"/>
  <c r="T3008" i="1" s="1"/>
  <c r="Q3009" i="1"/>
  <c r="T3009" i="1" s="1"/>
  <c r="Q3010" i="1"/>
  <c r="T3010" i="1" s="1"/>
  <c r="Q3011" i="1"/>
  <c r="T3011" i="1" s="1"/>
  <c r="Q3012" i="1"/>
  <c r="T3012" i="1" s="1"/>
  <c r="Q3013" i="1"/>
  <c r="T3013" i="1" s="1"/>
  <c r="Q3014" i="1"/>
  <c r="T3014" i="1" s="1"/>
  <c r="Q3015" i="1"/>
  <c r="T3015" i="1" s="1"/>
  <c r="Q3016" i="1"/>
  <c r="T3016" i="1" s="1"/>
  <c r="Q3017" i="1"/>
  <c r="T3017" i="1" s="1"/>
  <c r="Q3018" i="1"/>
  <c r="T3018" i="1" s="1"/>
  <c r="Q3019" i="1"/>
  <c r="T3019" i="1" s="1"/>
  <c r="Q3020" i="1"/>
  <c r="T3020" i="1" s="1"/>
  <c r="Q3021" i="1"/>
  <c r="T3021" i="1" s="1"/>
  <c r="Q3022" i="1"/>
  <c r="T3022" i="1" s="1"/>
  <c r="Q3023" i="1"/>
  <c r="T3023" i="1" s="1"/>
  <c r="Q3024" i="1"/>
  <c r="T3024" i="1" s="1"/>
  <c r="Q3025" i="1"/>
  <c r="T3025" i="1" s="1"/>
  <c r="Q3026" i="1"/>
  <c r="T3026" i="1" s="1"/>
  <c r="Q3027" i="1"/>
  <c r="T3027" i="1" s="1"/>
  <c r="Q3028" i="1"/>
  <c r="T3028" i="1" s="1"/>
  <c r="Q3029" i="1"/>
  <c r="T3029" i="1" s="1"/>
  <c r="Q3030" i="1"/>
  <c r="T3030" i="1" s="1"/>
  <c r="Q3031" i="1"/>
  <c r="T3031" i="1" s="1"/>
  <c r="Q3032" i="1"/>
  <c r="T3032" i="1" s="1"/>
  <c r="Q3033" i="1"/>
  <c r="T3033" i="1" s="1"/>
  <c r="Q3034" i="1"/>
  <c r="T3034" i="1" s="1"/>
  <c r="Q3035" i="1"/>
  <c r="T3035" i="1" s="1"/>
  <c r="Q3036" i="1"/>
  <c r="T3036" i="1" s="1"/>
  <c r="Q3037" i="1"/>
  <c r="T3037" i="1" s="1"/>
  <c r="Q3038" i="1"/>
  <c r="T3038" i="1" s="1"/>
  <c r="Q3039" i="1"/>
  <c r="T3039" i="1" s="1"/>
  <c r="Q3040" i="1"/>
  <c r="T3040" i="1" s="1"/>
  <c r="Q3041" i="1"/>
  <c r="T3041" i="1" s="1"/>
  <c r="Q3042" i="1"/>
  <c r="T3042" i="1" s="1"/>
  <c r="Q3043" i="1"/>
  <c r="T3043" i="1" s="1"/>
  <c r="Q3044" i="1"/>
  <c r="T3044" i="1" s="1"/>
  <c r="Q3045" i="1"/>
  <c r="T3045" i="1" s="1"/>
  <c r="Q3046" i="1"/>
  <c r="T3046" i="1" s="1"/>
  <c r="Q3047" i="1"/>
  <c r="T3047" i="1" s="1"/>
  <c r="Q3048" i="1"/>
  <c r="T3048" i="1" s="1"/>
  <c r="Q3049" i="1"/>
  <c r="T3049" i="1" s="1"/>
  <c r="Q3050" i="1"/>
  <c r="T3050" i="1" s="1"/>
  <c r="Q3051" i="1"/>
  <c r="T3051" i="1" s="1"/>
  <c r="Q3052" i="1"/>
  <c r="T3052" i="1" s="1"/>
  <c r="Q3053" i="1"/>
  <c r="T3053" i="1" s="1"/>
  <c r="Q3054" i="1"/>
  <c r="T3054" i="1" s="1"/>
  <c r="Q3055" i="1"/>
  <c r="T3055" i="1" s="1"/>
  <c r="Q3056" i="1"/>
  <c r="T3056" i="1" s="1"/>
  <c r="Q3057" i="1"/>
  <c r="T3057" i="1" s="1"/>
  <c r="Q3058" i="1"/>
  <c r="T3058" i="1" s="1"/>
  <c r="Q3059" i="1"/>
  <c r="T3059" i="1" s="1"/>
  <c r="Q3060" i="1"/>
  <c r="T3060" i="1" s="1"/>
  <c r="Q3061" i="1"/>
  <c r="T3061" i="1" s="1"/>
  <c r="Q3062" i="1"/>
  <c r="T3062" i="1" s="1"/>
  <c r="Q3063" i="1"/>
  <c r="T3063" i="1" s="1"/>
  <c r="Q3064" i="1"/>
  <c r="T3064" i="1" s="1"/>
  <c r="Q3065" i="1"/>
  <c r="T3065" i="1" s="1"/>
  <c r="Q3066" i="1"/>
  <c r="T3066" i="1" s="1"/>
  <c r="Q3067" i="1"/>
  <c r="T3067" i="1" s="1"/>
  <c r="Q3068" i="1"/>
  <c r="T3068" i="1" s="1"/>
  <c r="Q3069" i="1"/>
  <c r="T3069" i="1" s="1"/>
  <c r="Q3070" i="1"/>
  <c r="T3070" i="1" s="1"/>
  <c r="Q3071" i="1"/>
  <c r="T3071" i="1" s="1"/>
  <c r="Q3072" i="1"/>
  <c r="T3072" i="1" s="1"/>
  <c r="Q3073" i="1"/>
  <c r="T3073" i="1" s="1"/>
  <c r="Q3074" i="1"/>
  <c r="T3074" i="1" s="1"/>
  <c r="Q3075" i="1"/>
  <c r="T3075" i="1" s="1"/>
  <c r="Q3076" i="1"/>
  <c r="T3076" i="1" s="1"/>
  <c r="Q3077" i="1"/>
  <c r="T3077" i="1" s="1"/>
  <c r="Q3078" i="1"/>
  <c r="T3078" i="1" s="1"/>
  <c r="Q3079" i="1"/>
  <c r="T3079" i="1" s="1"/>
  <c r="Q3080" i="1"/>
  <c r="T3080" i="1" s="1"/>
  <c r="Q3081" i="1"/>
  <c r="T3081" i="1" s="1"/>
  <c r="Q3082" i="1"/>
  <c r="T3082" i="1" s="1"/>
  <c r="Q3083" i="1"/>
  <c r="T3083" i="1" s="1"/>
  <c r="Q3084" i="1"/>
  <c r="T3084" i="1" s="1"/>
  <c r="Q3085" i="1"/>
  <c r="T3085" i="1" s="1"/>
  <c r="Q3086" i="1"/>
  <c r="T3086" i="1" s="1"/>
  <c r="Q3087" i="1"/>
  <c r="T3087" i="1" s="1"/>
  <c r="Q3088" i="1"/>
  <c r="T3088" i="1" s="1"/>
  <c r="Q3089" i="1"/>
  <c r="T3089" i="1" s="1"/>
  <c r="Q3090" i="1"/>
  <c r="T3090" i="1" s="1"/>
  <c r="Q3091" i="1"/>
  <c r="T3091" i="1" s="1"/>
  <c r="Q3092" i="1"/>
  <c r="T3092" i="1" s="1"/>
  <c r="Q3093" i="1"/>
  <c r="T3093" i="1" s="1"/>
  <c r="Q3094" i="1"/>
  <c r="T3094" i="1" s="1"/>
  <c r="Q3095" i="1"/>
  <c r="T3095" i="1" s="1"/>
  <c r="Q3096" i="1"/>
  <c r="T3096" i="1" s="1"/>
  <c r="Q3097" i="1"/>
  <c r="T3097" i="1" s="1"/>
  <c r="Q3098" i="1"/>
  <c r="T3098" i="1" s="1"/>
  <c r="Q3099" i="1"/>
  <c r="T3099" i="1" s="1"/>
  <c r="Q3100" i="1"/>
  <c r="T3100" i="1" s="1"/>
  <c r="Q3101" i="1"/>
  <c r="T3101" i="1" s="1"/>
  <c r="Q3102" i="1"/>
  <c r="T3102" i="1" s="1"/>
  <c r="Q3103" i="1"/>
  <c r="T3103" i="1" s="1"/>
  <c r="Q3104" i="1"/>
  <c r="T3104" i="1" s="1"/>
  <c r="Q3105" i="1"/>
  <c r="T3105" i="1" s="1"/>
  <c r="Q3106" i="1"/>
  <c r="T3106" i="1" s="1"/>
  <c r="Q3107" i="1"/>
  <c r="T3107" i="1" s="1"/>
  <c r="Q3108" i="1"/>
  <c r="T3108" i="1" s="1"/>
  <c r="Q3109" i="1"/>
  <c r="T3109" i="1" s="1"/>
  <c r="Q3110" i="1"/>
  <c r="T3110" i="1" s="1"/>
  <c r="Q3111" i="1"/>
  <c r="T3111" i="1" s="1"/>
  <c r="Q3112" i="1"/>
  <c r="T3112" i="1" s="1"/>
  <c r="Q3113" i="1"/>
  <c r="T3113" i="1" s="1"/>
  <c r="Q3114" i="1"/>
  <c r="T3114" i="1" s="1"/>
  <c r="Q3115" i="1"/>
  <c r="T3115" i="1" s="1"/>
  <c r="Q3116" i="1"/>
  <c r="T3116" i="1" s="1"/>
  <c r="Q3117" i="1"/>
  <c r="T3117" i="1" s="1"/>
  <c r="Q3118" i="1"/>
  <c r="T3118" i="1" s="1"/>
  <c r="Q3119" i="1"/>
  <c r="T3119" i="1" s="1"/>
  <c r="Q3120" i="1"/>
  <c r="T3120" i="1" s="1"/>
  <c r="Q3121" i="1"/>
  <c r="T3121" i="1" s="1"/>
  <c r="Q3122" i="1"/>
  <c r="T3122" i="1" s="1"/>
  <c r="Q3123" i="1"/>
  <c r="T3123" i="1" s="1"/>
  <c r="Q3124" i="1"/>
  <c r="T3124" i="1" s="1"/>
  <c r="Q3125" i="1"/>
  <c r="T3125" i="1" s="1"/>
  <c r="Q3126" i="1"/>
  <c r="T3126" i="1" s="1"/>
  <c r="Q3127" i="1"/>
  <c r="T3127" i="1" s="1"/>
  <c r="Q3128" i="1"/>
  <c r="T3128" i="1" s="1"/>
  <c r="Q3129" i="1"/>
  <c r="T3129" i="1" s="1"/>
  <c r="Q3130" i="1"/>
  <c r="T3130" i="1" s="1"/>
  <c r="Q3131" i="1"/>
  <c r="T3131" i="1" s="1"/>
  <c r="Q3132" i="1"/>
  <c r="T3132" i="1" s="1"/>
  <c r="Q3133" i="1"/>
  <c r="T3133" i="1" s="1"/>
  <c r="Q3134" i="1"/>
  <c r="T3134" i="1" s="1"/>
  <c r="Q3135" i="1"/>
  <c r="T3135" i="1" s="1"/>
  <c r="Q3136" i="1"/>
  <c r="T3136" i="1" s="1"/>
  <c r="Q3137" i="1"/>
  <c r="T3137" i="1" s="1"/>
  <c r="Q3138" i="1"/>
  <c r="T3138" i="1" s="1"/>
  <c r="Q3139" i="1"/>
  <c r="T3139" i="1" s="1"/>
  <c r="Q3140" i="1"/>
  <c r="T3140" i="1" s="1"/>
  <c r="Q3141" i="1"/>
  <c r="T3141" i="1" s="1"/>
  <c r="Q3142" i="1"/>
  <c r="T3142" i="1" s="1"/>
  <c r="Q3143" i="1"/>
  <c r="T3143" i="1" s="1"/>
  <c r="Q3144" i="1"/>
  <c r="T3144" i="1" s="1"/>
  <c r="Q3145" i="1"/>
  <c r="T3145" i="1" s="1"/>
  <c r="Q3146" i="1"/>
  <c r="T3146" i="1" s="1"/>
  <c r="Q3147" i="1"/>
  <c r="T3147" i="1" s="1"/>
  <c r="Q3148" i="1"/>
  <c r="T3148" i="1" s="1"/>
  <c r="Q3149" i="1"/>
  <c r="T3149" i="1" s="1"/>
  <c r="Q3150" i="1"/>
  <c r="T3150" i="1" s="1"/>
  <c r="Q3151" i="1"/>
  <c r="T3151" i="1" s="1"/>
  <c r="Q3152" i="1"/>
  <c r="T3152" i="1" s="1"/>
  <c r="Q3153" i="1"/>
  <c r="T3153" i="1" s="1"/>
  <c r="Q3154" i="1"/>
  <c r="T3154" i="1" s="1"/>
  <c r="Q3155" i="1"/>
  <c r="T3155" i="1" s="1"/>
  <c r="Q3156" i="1"/>
  <c r="T3156" i="1" s="1"/>
  <c r="Q3157" i="1"/>
  <c r="T3157" i="1" s="1"/>
  <c r="Q3158" i="1"/>
  <c r="T3158" i="1" s="1"/>
  <c r="Q3159" i="1"/>
  <c r="T3159" i="1" s="1"/>
  <c r="Q3160" i="1"/>
  <c r="T3160" i="1" s="1"/>
  <c r="Q3161" i="1"/>
  <c r="T3161" i="1" s="1"/>
  <c r="Q3162" i="1"/>
  <c r="T3162" i="1" s="1"/>
  <c r="Q3163" i="1"/>
  <c r="T3163" i="1" s="1"/>
  <c r="Q3164" i="1"/>
  <c r="T3164" i="1" s="1"/>
  <c r="Q3165" i="1"/>
  <c r="T3165" i="1" s="1"/>
  <c r="Q3166" i="1"/>
  <c r="T3166" i="1" s="1"/>
  <c r="Q3167" i="1"/>
  <c r="T3167" i="1" s="1"/>
  <c r="Q3168" i="1"/>
  <c r="T3168" i="1" s="1"/>
  <c r="Q3169" i="1"/>
  <c r="T3169" i="1" s="1"/>
  <c r="Q3170" i="1"/>
  <c r="T3170" i="1" s="1"/>
  <c r="Q3171" i="1"/>
  <c r="T3171" i="1" s="1"/>
  <c r="Q3172" i="1"/>
  <c r="T3172" i="1" s="1"/>
  <c r="Q3173" i="1"/>
  <c r="T3173" i="1" s="1"/>
  <c r="Q3174" i="1"/>
  <c r="T3174" i="1" s="1"/>
  <c r="Q3175" i="1"/>
  <c r="T3175" i="1" s="1"/>
  <c r="Q3176" i="1"/>
  <c r="T3176" i="1" s="1"/>
  <c r="Q3177" i="1"/>
  <c r="T3177" i="1" s="1"/>
  <c r="Q3178" i="1"/>
  <c r="T3178" i="1" s="1"/>
  <c r="Q3179" i="1"/>
  <c r="T3179" i="1" s="1"/>
  <c r="Q3180" i="1"/>
  <c r="T3180" i="1" s="1"/>
  <c r="Q3181" i="1"/>
  <c r="T3181" i="1" s="1"/>
  <c r="Q3182" i="1"/>
  <c r="T3182" i="1" s="1"/>
  <c r="Q3183" i="1"/>
  <c r="T3183" i="1" s="1"/>
  <c r="Q3184" i="1"/>
  <c r="T3184" i="1" s="1"/>
  <c r="Q3185" i="1"/>
  <c r="T3185" i="1" s="1"/>
  <c r="Q3186" i="1"/>
  <c r="T3186" i="1" s="1"/>
  <c r="Q3187" i="1"/>
  <c r="T3187" i="1" s="1"/>
  <c r="Q3188" i="1"/>
  <c r="T3188" i="1" s="1"/>
  <c r="Q3189" i="1"/>
  <c r="T3189" i="1" s="1"/>
  <c r="Q3190" i="1"/>
  <c r="T3190" i="1" s="1"/>
  <c r="Q3191" i="1"/>
  <c r="T3191" i="1" s="1"/>
  <c r="Q3192" i="1"/>
  <c r="T3192" i="1" s="1"/>
  <c r="Q3193" i="1"/>
  <c r="T3193" i="1" s="1"/>
  <c r="Q3194" i="1"/>
  <c r="T3194" i="1" s="1"/>
  <c r="Q3195" i="1"/>
  <c r="T3195" i="1" s="1"/>
  <c r="Q3196" i="1"/>
  <c r="T3196" i="1" s="1"/>
  <c r="Q3197" i="1"/>
  <c r="T3197" i="1" s="1"/>
  <c r="Q3198" i="1"/>
  <c r="T3198" i="1" s="1"/>
  <c r="Q3199" i="1"/>
  <c r="T3199" i="1" s="1"/>
  <c r="Q3200" i="1"/>
  <c r="T3200" i="1" s="1"/>
  <c r="Q3201" i="1"/>
  <c r="T3201" i="1" s="1"/>
  <c r="Q3202" i="1"/>
  <c r="T3202" i="1" s="1"/>
  <c r="Q3203" i="1"/>
  <c r="T3203" i="1" s="1"/>
  <c r="Q3204" i="1"/>
  <c r="T3204" i="1" s="1"/>
  <c r="Q3205" i="1"/>
  <c r="T3205" i="1" s="1"/>
  <c r="Q3206" i="1"/>
  <c r="T3206" i="1" s="1"/>
  <c r="Q3207" i="1"/>
  <c r="T3207" i="1" s="1"/>
  <c r="Q3208" i="1"/>
  <c r="T3208" i="1" s="1"/>
  <c r="Q3209" i="1"/>
  <c r="T3209" i="1" s="1"/>
  <c r="Q3210" i="1"/>
  <c r="T3210" i="1" s="1"/>
  <c r="Q3211" i="1"/>
  <c r="T3211" i="1" s="1"/>
  <c r="Q3212" i="1"/>
  <c r="T3212" i="1" s="1"/>
  <c r="Q3213" i="1"/>
  <c r="T3213" i="1" s="1"/>
  <c r="Q3214" i="1"/>
  <c r="T3214" i="1" s="1"/>
  <c r="Q3215" i="1"/>
  <c r="T3215" i="1" s="1"/>
  <c r="Q3216" i="1"/>
  <c r="T3216" i="1" s="1"/>
  <c r="Q3217" i="1"/>
  <c r="T3217" i="1" s="1"/>
  <c r="Q3218" i="1"/>
  <c r="T3218" i="1" s="1"/>
  <c r="Q3219" i="1"/>
  <c r="T3219" i="1" s="1"/>
  <c r="Q3220" i="1"/>
  <c r="T3220" i="1" s="1"/>
  <c r="Q3221" i="1"/>
  <c r="T3221" i="1" s="1"/>
  <c r="Q3222" i="1"/>
  <c r="T3222" i="1" s="1"/>
  <c r="Q3223" i="1"/>
  <c r="T3223" i="1" s="1"/>
  <c r="Q3224" i="1"/>
  <c r="T3224" i="1" s="1"/>
  <c r="Q3225" i="1"/>
  <c r="T3225" i="1" s="1"/>
  <c r="Q3226" i="1"/>
  <c r="T3226" i="1" s="1"/>
  <c r="Q3227" i="1"/>
  <c r="T3227" i="1" s="1"/>
  <c r="Q3228" i="1"/>
  <c r="T3228" i="1" s="1"/>
  <c r="Q3229" i="1"/>
  <c r="T3229" i="1" s="1"/>
  <c r="Q3230" i="1"/>
  <c r="T3230" i="1" s="1"/>
  <c r="Q3231" i="1"/>
  <c r="T3231" i="1" s="1"/>
  <c r="Q3232" i="1"/>
  <c r="T3232" i="1" s="1"/>
  <c r="Q3233" i="1"/>
  <c r="T3233" i="1" s="1"/>
  <c r="Q3234" i="1"/>
  <c r="T3234" i="1" s="1"/>
  <c r="Q3235" i="1"/>
  <c r="T3235" i="1" s="1"/>
  <c r="Q3236" i="1"/>
  <c r="T3236" i="1" s="1"/>
  <c r="Q3237" i="1"/>
  <c r="T3237" i="1" s="1"/>
  <c r="Q3238" i="1"/>
  <c r="T3238" i="1" s="1"/>
  <c r="Q3239" i="1"/>
  <c r="T3239" i="1" s="1"/>
  <c r="Q3240" i="1"/>
  <c r="T3240" i="1" s="1"/>
  <c r="Q3241" i="1"/>
  <c r="T3241" i="1" s="1"/>
  <c r="Q3242" i="1"/>
  <c r="T3242" i="1" s="1"/>
  <c r="Q3243" i="1"/>
  <c r="T3243" i="1" s="1"/>
  <c r="Q3244" i="1"/>
  <c r="T3244" i="1" s="1"/>
  <c r="Q3245" i="1"/>
  <c r="T3245" i="1" s="1"/>
  <c r="Q3246" i="1"/>
  <c r="T3246" i="1" s="1"/>
  <c r="Q3247" i="1"/>
  <c r="T3247" i="1" s="1"/>
  <c r="Q3248" i="1"/>
  <c r="T3248" i="1" s="1"/>
  <c r="Q3249" i="1"/>
  <c r="T3249" i="1" s="1"/>
  <c r="Q3250" i="1"/>
  <c r="T3250" i="1" s="1"/>
  <c r="Q3251" i="1"/>
  <c r="T3251" i="1" s="1"/>
  <c r="Q3252" i="1"/>
  <c r="T3252" i="1" s="1"/>
  <c r="Q3253" i="1"/>
  <c r="T3253" i="1" s="1"/>
  <c r="Q3254" i="1"/>
  <c r="T3254" i="1" s="1"/>
  <c r="Q3255" i="1"/>
  <c r="T3255" i="1" s="1"/>
  <c r="Q3256" i="1"/>
  <c r="T3256" i="1" s="1"/>
  <c r="Q3257" i="1"/>
  <c r="T3257" i="1" s="1"/>
  <c r="Q3258" i="1"/>
  <c r="T3258" i="1" s="1"/>
  <c r="Q3259" i="1"/>
  <c r="T3259" i="1" s="1"/>
  <c r="Q3260" i="1"/>
  <c r="T3260" i="1" s="1"/>
  <c r="Q3261" i="1"/>
  <c r="T3261" i="1" s="1"/>
  <c r="Q3262" i="1"/>
  <c r="T3262" i="1" s="1"/>
  <c r="Q3263" i="1"/>
  <c r="T3263" i="1" s="1"/>
  <c r="Q3264" i="1"/>
  <c r="T3264" i="1" s="1"/>
  <c r="Q3265" i="1"/>
  <c r="T3265" i="1" s="1"/>
  <c r="Q3266" i="1"/>
  <c r="T3266" i="1" s="1"/>
  <c r="Q3267" i="1"/>
  <c r="T3267" i="1" s="1"/>
  <c r="Q3268" i="1"/>
  <c r="T3268" i="1" s="1"/>
  <c r="Q3269" i="1"/>
  <c r="T3269" i="1" s="1"/>
  <c r="Q3270" i="1"/>
  <c r="T3270" i="1" s="1"/>
  <c r="Q3271" i="1"/>
  <c r="T3271" i="1" s="1"/>
  <c r="Q3272" i="1"/>
  <c r="T3272" i="1" s="1"/>
  <c r="Q3273" i="1"/>
  <c r="T3273" i="1" s="1"/>
  <c r="Q3274" i="1"/>
  <c r="T3274" i="1" s="1"/>
  <c r="Q3275" i="1"/>
  <c r="T3275" i="1" s="1"/>
  <c r="Q3276" i="1"/>
  <c r="T3276" i="1" s="1"/>
  <c r="Q3277" i="1"/>
  <c r="T3277" i="1" s="1"/>
  <c r="Q3278" i="1"/>
  <c r="T3278" i="1" s="1"/>
  <c r="Q3279" i="1"/>
  <c r="T3279" i="1" s="1"/>
  <c r="Q3280" i="1"/>
  <c r="T3280" i="1" s="1"/>
  <c r="Q3281" i="1"/>
  <c r="T3281" i="1" s="1"/>
  <c r="Q3282" i="1"/>
  <c r="T3282" i="1" s="1"/>
  <c r="Q3283" i="1"/>
  <c r="T3283" i="1" s="1"/>
  <c r="Q3284" i="1"/>
  <c r="T3284" i="1" s="1"/>
  <c r="Q3285" i="1"/>
  <c r="T3285" i="1" s="1"/>
  <c r="Q3286" i="1"/>
  <c r="T3286" i="1" s="1"/>
  <c r="Q3287" i="1"/>
  <c r="T3287" i="1" s="1"/>
  <c r="Q3288" i="1"/>
  <c r="T3288" i="1" s="1"/>
  <c r="Q3289" i="1"/>
  <c r="T3289" i="1" s="1"/>
  <c r="Q3290" i="1"/>
  <c r="T3290" i="1" s="1"/>
  <c r="Q3291" i="1"/>
  <c r="T3291" i="1" s="1"/>
  <c r="Q3292" i="1"/>
  <c r="T3292" i="1" s="1"/>
  <c r="Q3293" i="1"/>
  <c r="T3293" i="1" s="1"/>
  <c r="Q3294" i="1"/>
  <c r="T3294" i="1" s="1"/>
  <c r="Q3295" i="1"/>
  <c r="T3295" i="1" s="1"/>
  <c r="Q3296" i="1"/>
  <c r="T3296" i="1" s="1"/>
  <c r="Q3297" i="1"/>
  <c r="T3297" i="1" s="1"/>
  <c r="Q3298" i="1"/>
  <c r="T3298" i="1" s="1"/>
  <c r="Q3299" i="1"/>
  <c r="T3299" i="1" s="1"/>
  <c r="Q3300" i="1"/>
  <c r="T3300" i="1" s="1"/>
  <c r="Q3301" i="1"/>
  <c r="T3301" i="1" s="1"/>
  <c r="Q3302" i="1"/>
  <c r="T3302" i="1" s="1"/>
  <c r="Q3303" i="1"/>
  <c r="T3303" i="1" s="1"/>
  <c r="Q3304" i="1"/>
  <c r="T3304" i="1" s="1"/>
  <c r="Q3305" i="1"/>
  <c r="T3305" i="1" s="1"/>
  <c r="Q3306" i="1"/>
  <c r="T3306" i="1" s="1"/>
  <c r="Q3307" i="1"/>
  <c r="T3307" i="1" s="1"/>
  <c r="Q3308" i="1"/>
  <c r="T3308" i="1" s="1"/>
  <c r="Q3309" i="1"/>
  <c r="T3309" i="1" s="1"/>
  <c r="Q3310" i="1"/>
  <c r="T3310" i="1" s="1"/>
  <c r="Q3311" i="1"/>
  <c r="T3311" i="1" s="1"/>
  <c r="Q3312" i="1"/>
  <c r="T3312" i="1" s="1"/>
  <c r="Q3313" i="1"/>
  <c r="T3313" i="1" s="1"/>
  <c r="Q3314" i="1"/>
  <c r="T3314" i="1" s="1"/>
  <c r="Q3315" i="1"/>
  <c r="T3315" i="1" s="1"/>
  <c r="Q3316" i="1"/>
  <c r="T3316" i="1" s="1"/>
  <c r="Q3317" i="1"/>
  <c r="T3317" i="1" s="1"/>
  <c r="Q3318" i="1"/>
  <c r="T3318" i="1" s="1"/>
  <c r="Q3319" i="1"/>
  <c r="T3319" i="1" s="1"/>
  <c r="Q3320" i="1"/>
  <c r="T3320" i="1" s="1"/>
  <c r="Q3321" i="1"/>
  <c r="T3321" i="1" s="1"/>
  <c r="Q3322" i="1"/>
  <c r="T3322" i="1" s="1"/>
  <c r="Q3323" i="1"/>
  <c r="T3323" i="1" s="1"/>
  <c r="Q3324" i="1"/>
  <c r="T3324" i="1" s="1"/>
  <c r="Q3325" i="1"/>
  <c r="T3325" i="1" s="1"/>
  <c r="Q3326" i="1"/>
  <c r="T3326" i="1" s="1"/>
  <c r="Q3327" i="1"/>
  <c r="T3327" i="1" s="1"/>
  <c r="Q3328" i="1"/>
  <c r="T3328" i="1" s="1"/>
  <c r="Q3329" i="1"/>
  <c r="T3329" i="1" s="1"/>
  <c r="Q3330" i="1"/>
  <c r="T3330" i="1" s="1"/>
  <c r="Q3331" i="1"/>
  <c r="T3331" i="1" s="1"/>
  <c r="Q3332" i="1"/>
  <c r="T3332" i="1" s="1"/>
  <c r="Q3333" i="1"/>
  <c r="T3333" i="1" s="1"/>
  <c r="Q3334" i="1"/>
  <c r="T3334" i="1" s="1"/>
  <c r="Q3335" i="1"/>
  <c r="T3335" i="1" s="1"/>
  <c r="Q3336" i="1"/>
  <c r="T3336" i="1" s="1"/>
  <c r="Q3337" i="1"/>
  <c r="T3337" i="1" s="1"/>
  <c r="Q3338" i="1"/>
  <c r="T3338" i="1" s="1"/>
  <c r="Q3339" i="1"/>
  <c r="T3339" i="1" s="1"/>
  <c r="Q3340" i="1"/>
  <c r="T3340" i="1" s="1"/>
  <c r="Q3341" i="1"/>
  <c r="T3341" i="1" s="1"/>
  <c r="Q3342" i="1"/>
  <c r="T3342" i="1" s="1"/>
  <c r="Q3343" i="1"/>
  <c r="T3343" i="1" s="1"/>
  <c r="Q3344" i="1"/>
  <c r="T3344" i="1" s="1"/>
  <c r="Q3345" i="1"/>
  <c r="T3345" i="1" s="1"/>
  <c r="Q3346" i="1"/>
  <c r="T3346" i="1" s="1"/>
  <c r="Q3347" i="1"/>
  <c r="T3347" i="1" s="1"/>
  <c r="Q3348" i="1"/>
  <c r="T3348" i="1" s="1"/>
  <c r="Q3349" i="1"/>
  <c r="T3349" i="1" s="1"/>
  <c r="Q3350" i="1"/>
  <c r="T3350" i="1" s="1"/>
  <c r="Q3351" i="1"/>
  <c r="T3351" i="1" s="1"/>
  <c r="Q3352" i="1"/>
  <c r="T3352" i="1" s="1"/>
  <c r="Q3353" i="1"/>
  <c r="T3353" i="1" s="1"/>
  <c r="Q3354" i="1"/>
  <c r="T3354" i="1" s="1"/>
  <c r="Q3355" i="1"/>
  <c r="T3355" i="1" s="1"/>
  <c r="Q3356" i="1"/>
  <c r="T3356" i="1" s="1"/>
  <c r="Q3357" i="1"/>
  <c r="T3357" i="1" s="1"/>
  <c r="Q3358" i="1"/>
  <c r="T3358" i="1" s="1"/>
  <c r="Q3359" i="1"/>
  <c r="T3359" i="1" s="1"/>
  <c r="Q3360" i="1"/>
  <c r="T3360" i="1" s="1"/>
  <c r="Q3361" i="1"/>
  <c r="T3361" i="1" s="1"/>
  <c r="Q3362" i="1"/>
  <c r="T3362" i="1" s="1"/>
  <c r="Q3363" i="1"/>
  <c r="T3363" i="1" s="1"/>
  <c r="Q3364" i="1"/>
  <c r="T3364" i="1" s="1"/>
  <c r="Q3365" i="1"/>
  <c r="T3365" i="1" s="1"/>
  <c r="Q3366" i="1"/>
  <c r="T3366" i="1" s="1"/>
  <c r="Q3367" i="1"/>
  <c r="T3367" i="1" s="1"/>
  <c r="Q3368" i="1"/>
  <c r="T3368" i="1" s="1"/>
  <c r="Q3369" i="1"/>
  <c r="T3369" i="1" s="1"/>
  <c r="Q3370" i="1"/>
  <c r="T3370" i="1" s="1"/>
  <c r="Q3371" i="1"/>
  <c r="T3371" i="1" s="1"/>
  <c r="Q3372" i="1"/>
  <c r="T3372" i="1" s="1"/>
  <c r="Q3373" i="1"/>
  <c r="T3373" i="1" s="1"/>
  <c r="Q3374" i="1"/>
  <c r="T3374" i="1" s="1"/>
  <c r="Q3375" i="1"/>
  <c r="T3375" i="1" s="1"/>
  <c r="Q3376" i="1"/>
  <c r="T3376" i="1" s="1"/>
  <c r="Q3377" i="1"/>
  <c r="T3377" i="1" s="1"/>
  <c r="Q3378" i="1"/>
  <c r="T3378" i="1" s="1"/>
  <c r="Q3379" i="1"/>
  <c r="T3379" i="1" s="1"/>
  <c r="Q3380" i="1"/>
  <c r="T3380" i="1" s="1"/>
  <c r="Q3381" i="1"/>
  <c r="T3381" i="1" s="1"/>
  <c r="Q3382" i="1"/>
  <c r="T3382" i="1" s="1"/>
  <c r="Q3383" i="1"/>
  <c r="T3383" i="1" s="1"/>
  <c r="Q3384" i="1"/>
  <c r="T3384" i="1" s="1"/>
  <c r="Q3385" i="1"/>
  <c r="T3385" i="1" s="1"/>
  <c r="Q3386" i="1"/>
  <c r="T3386" i="1" s="1"/>
  <c r="Q3387" i="1"/>
  <c r="T3387" i="1" s="1"/>
  <c r="Q3388" i="1"/>
  <c r="T3388" i="1" s="1"/>
  <c r="Q3389" i="1"/>
  <c r="T3389" i="1" s="1"/>
  <c r="Q3390" i="1"/>
  <c r="T3390" i="1" s="1"/>
  <c r="Q3391" i="1"/>
  <c r="T3391" i="1" s="1"/>
  <c r="Q3392" i="1"/>
  <c r="T3392" i="1" s="1"/>
  <c r="Q3393" i="1"/>
  <c r="T3393" i="1" s="1"/>
  <c r="Q3394" i="1"/>
  <c r="T3394" i="1" s="1"/>
  <c r="Q3395" i="1"/>
  <c r="T3395" i="1" s="1"/>
  <c r="Q3396" i="1"/>
  <c r="T3396" i="1" s="1"/>
  <c r="Q3397" i="1"/>
  <c r="T3397" i="1" s="1"/>
  <c r="Q3398" i="1"/>
  <c r="T3398" i="1" s="1"/>
  <c r="Q3399" i="1"/>
  <c r="T3399" i="1" s="1"/>
  <c r="Q3400" i="1"/>
  <c r="T3400" i="1" s="1"/>
  <c r="Q3401" i="1"/>
  <c r="T3401" i="1" s="1"/>
  <c r="Q3402" i="1"/>
  <c r="T3402" i="1" s="1"/>
  <c r="Q3403" i="1"/>
  <c r="T3403" i="1" s="1"/>
  <c r="Q3404" i="1"/>
  <c r="T3404" i="1" s="1"/>
  <c r="Q3405" i="1"/>
  <c r="T3405" i="1" s="1"/>
  <c r="Q3406" i="1"/>
  <c r="T3406" i="1" s="1"/>
  <c r="Q3407" i="1"/>
  <c r="T3407" i="1" s="1"/>
  <c r="Q3408" i="1"/>
  <c r="T3408" i="1" s="1"/>
  <c r="Q3409" i="1"/>
  <c r="T3409" i="1" s="1"/>
  <c r="Q3410" i="1"/>
  <c r="T3410" i="1" s="1"/>
  <c r="Q3411" i="1"/>
  <c r="T3411" i="1" s="1"/>
  <c r="Q3412" i="1"/>
  <c r="T3412" i="1" s="1"/>
  <c r="Q3413" i="1"/>
  <c r="T3413" i="1" s="1"/>
  <c r="Q3414" i="1"/>
  <c r="T3414" i="1" s="1"/>
  <c r="Q3415" i="1"/>
  <c r="T3415" i="1" s="1"/>
  <c r="Q3416" i="1"/>
  <c r="T3416" i="1" s="1"/>
  <c r="Q3417" i="1"/>
  <c r="T3417" i="1" s="1"/>
  <c r="Q3418" i="1"/>
  <c r="T3418" i="1" s="1"/>
  <c r="Q3419" i="1"/>
  <c r="T3419" i="1" s="1"/>
  <c r="Q3420" i="1"/>
  <c r="T3420" i="1" s="1"/>
  <c r="Q3421" i="1"/>
  <c r="T3421" i="1" s="1"/>
  <c r="Q3422" i="1"/>
  <c r="T3422" i="1" s="1"/>
  <c r="Q3423" i="1"/>
  <c r="T3423" i="1" s="1"/>
  <c r="Q3424" i="1"/>
  <c r="T3424" i="1" s="1"/>
  <c r="Q3425" i="1"/>
  <c r="T3425" i="1" s="1"/>
  <c r="Q3426" i="1"/>
  <c r="T3426" i="1" s="1"/>
  <c r="Q3427" i="1"/>
  <c r="T3427" i="1" s="1"/>
  <c r="Q3428" i="1"/>
  <c r="T3428" i="1" s="1"/>
  <c r="Q3429" i="1"/>
  <c r="T3429" i="1" s="1"/>
  <c r="Q3430" i="1"/>
  <c r="T3430" i="1" s="1"/>
  <c r="Q3431" i="1"/>
  <c r="T3431" i="1" s="1"/>
  <c r="Q3432" i="1"/>
  <c r="T3432" i="1" s="1"/>
  <c r="Q3433" i="1"/>
  <c r="T3433" i="1" s="1"/>
  <c r="Q3434" i="1"/>
  <c r="T3434" i="1" s="1"/>
  <c r="Q3435" i="1"/>
  <c r="T3435" i="1" s="1"/>
  <c r="Q3436" i="1"/>
  <c r="T3436" i="1" s="1"/>
  <c r="Q3437" i="1"/>
  <c r="T3437" i="1" s="1"/>
  <c r="Q3438" i="1"/>
  <c r="T3438" i="1" s="1"/>
  <c r="Q3439" i="1"/>
  <c r="T3439" i="1" s="1"/>
  <c r="Q3440" i="1"/>
  <c r="T3440" i="1" s="1"/>
  <c r="Q3441" i="1"/>
  <c r="T3441" i="1" s="1"/>
  <c r="Q3442" i="1"/>
  <c r="T3442" i="1" s="1"/>
  <c r="Q3443" i="1"/>
  <c r="T3443" i="1" s="1"/>
  <c r="Q3444" i="1"/>
  <c r="T3444" i="1" s="1"/>
  <c r="Q3445" i="1"/>
  <c r="T3445" i="1" s="1"/>
  <c r="Q3446" i="1"/>
  <c r="T3446" i="1" s="1"/>
  <c r="Q3447" i="1"/>
  <c r="T3447" i="1" s="1"/>
  <c r="Q3448" i="1"/>
  <c r="T3448" i="1" s="1"/>
  <c r="Q3449" i="1"/>
  <c r="T3449" i="1" s="1"/>
  <c r="Q3450" i="1"/>
  <c r="T3450" i="1" s="1"/>
  <c r="Q3451" i="1"/>
  <c r="T3451" i="1" s="1"/>
  <c r="Q3452" i="1"/>
  <c r="T3452" i="1" s="1"/>
  <c r="Q3453" i="1"/>
  <c r="T3453" i="1" s="1"/>
  <c r="Q3454" i="1"/>
  <c r="T3454" i="1" s="1"/>
  <c r="Q3455" i="1"/>
  <c r="T3455" i="1" s="1"/>
  <c r="Q3456" i="1"/>
  <c r="T3456" i="1" s="1"/>
  <c r="Q3457" i="1"/>
  <c r="T3457" i="1" s="1"/>
  <c r="Q3458" i="1"/>
  <c r="T3458" i="1" s="1"/>
  <c r="Q3459" i="1"/>
  <c r="T3459" i="1" s="1"/>
  <c r="Q3460" i="1"/>
  <c r="T3460" i="1" s="1"/>
  <c r="Q3461" i="1"/>
  <c r="T3461" i="1" s="1"/>
  <c r="Q3462" i="1"/>
  <c r="T3462" i="1" s="1"/>
  <c r="Q3463" i="1"/>
  <c r="T3463" i="1" s="1"/>
  <c r="Q3464" i="1"/>
  <c r="T3464" i="1" s="1"/>
  <c r="Q3465" i="1"/>
  <c r="T3465" i="1" s="1"/>
  <c r="Q3466" i="1"/>
  <c r="T3466" i="1" s="1"/>
  <c r="Q3467" i="1"/>
  <c r="T3467" i="1" s="1"/>
  <c r="Q3468" i="1"/>
  <c r="T3468" i="1" s="1"/>
  <c r="Q3469" i="1"/>
  <c r="T3469" i="1" s="1"/>
  <c r="Q3470" i="1"/>
  <c r="T3470" i="1" s="1"/>
  <c r="Q3471" i="1"/>
  <c r="T3471" i="1" s="1"/>
  <c r="Q3472" i="1"/>
  <c r="T3472" i="1" s="1"/>
  <c r="Q3473" i="1"/>
  <c r="T3473" i="1" s="1"/>
  <c r="Q3474" i="1"/>
  <c r="T3474" i="1" s="1"/>
  <c r="Q3475" i="1"/>
  <c r="T3475" i="1" s="1"/>
  <c r="Q3476" i="1"/>
  <c r="T3476" i="1" s="1"/>
  <c r="Q3477" i="1"/>
  <c r="T3477" i="1" s="1"/>
  <c r="Q3478" i="1"/>
  <c r="T3478" i="1" s="1"/>
  <c r="Q3479" i="1"/>
  <c r="T3479" i="1" s="1"/>
  <c r="Q3480" i="1"/>
  <c r="T3480" i="1" s="1"/>
  <c r="Q3481" i="1"/>
  <c r="T3481" i="1" s="1"/>
  <c r="Q3482" i="1"/>
  <c r="T3482" i="1" s="1"/>
  <c r="Q3483" i="1"/>
  <c r="T3483" i="1" s="1"/>
  <c r="Q3484" i="1"/>
  <c r="T3484" i="1" s="1"/>
  <c r="Q3485" i="1"/>
  <c r="T3485" i="1" s="1"/>
  <c r="Q3486" i="1"/>
  <c r="T3486" i="1" s="1"/>
  <c r="Q3487" i="1"/>
  <c r="T3487" i="1" s="1"/>
  <c r="Q3488" i="1"/>
  <c r="T3488" i="1" s="1"/>
  <c r="Q3489" i="1"/>
  <c r="T3489" i="1" s="1"/>
  <c r="Q3490" i="1"/>
  <c r="T3490" i="1" s="1"/>
  <c r="Q3491" i="1"/>
  <c r="T3491" i="1" s="1"/>
  <c r="Q3492" i="1"/>
  <c r="T3492" i="1" s="1"/>
  <c r="Q3493" i="1"/>
  <c r="T3493" i="1" s="1"/>
  <c r="Q3494" i="1"/>
  <c r="T3494" i="1" s="1"/>
  <c r="Q3495" i="1"/>
  <c r="T3495" i="1" s="1"/>
  <c r="Q3496" i="1"/>
  <c r="T3496" i="1" s="1"/>
  <c r="Q3497" i="1"/>
  <c r="T3497" i="1" s="1"/>
  <c r="Q3498" i="1"/>
  <c r="T3498" i="1" s="1"/>
  <c r="Q3499" i="1"/>
  <c r="T3499" i="1" s="1"/>
  <c r="Q3500" i="1"/>
  <c r="T3500" i="1" s="1"/>
  <c r="Q3501" i="1"/>
  <c r="T3501" i="1" s="1"/>
  <c r="Q3502" i="1"/>
  <c r="T3502" i="1" s="1"/>
  <c r="Q3503" i="1"/>
  <c r="T3503" i="1" s="1"/>
  <c r="Q3504" i="1"/>
  <c r="T3504" i="1" s="1"/>
  <c r="Q3505" i="1"/>
  <c r="T3505" i="1" s="1"/>
  <c r="Q3506" i="1"/>
  <c r="T3506" i="1" s="1"/>
  <c r="Q3507" i="1"/>
  <c r="T3507" i="1" s="1"/>
  <c r="Q3508" i="1"/>
  <c r="T3508" i="1" s="1"/>
  <c r="Q3509" i="1"/>
  <c r="T3509" i="1" s="1"/>
  <c r="Q3510" i="1"/>
  <c r="T3510" i="1" s="1"/>
  <c r="Q3511" i="1"/>
  <c r="T3511" i="1" s="1"/>
  <c r="Q3512" i="1"/>
  <c r="T3512" i="1" s="1"/>
  <c r="Q3513" i="1"/>
  <c r="T3513" i="1" s="1"/>
  <c r="Q3514" i="1"/>
  <c r="T3514" i="1" s="1"/>
  <c r="Q3515" i="1"/>
  <c r="T3515" i="1" s="1"/>
  <c r="Q3516" i="1"/>
  <c r="T3516" i="1" s="1"/>
  <c r="Q3517" i="1"/>
  <c r="T3517" i="1" s="1"/>
  <c r="Q3518" i="1"/>
  <c r="T3518" i="1" s="1"/>
  <c r="Q3519" i="1"/>
  <c r="T3519" i="1" s="1"/>
  <c r="Q3520" i="1"/>
  <c r="T3520" i="1" s="1"/>
  <c r="Q3521" i="1"/>
  <c r="T3521" i="1" s="1"/>
  <c r="Q3522" i="1"/>
  <c r="T3522" i="1" s="1"/>
  <c r="Q3523" i="1"/>
  <c r="T3523" i="1" s="1"/>
  <c r="Q3524" i="1"/>
  <c r="T3524" i="1" s="1"/>
  <c r="Q3525" i="1"/>
  <c r="T3525" i="1" s="1"/>
  <c r="Q3526" i="1"/>
  <c r="T3526" i="1" s="1"/>
  <c r="Q3527" i="1"/>
  <c r="T3527" i="1" s="1"/>
  <c r="Q3528" i="1"/>
  <c r="T3528" i="1" s="1"/>
  <c r="Q3529" i="1"/>
  <c r="T3529" i="1" s="1"/>
  <c r="Q3530" i="1"/>
  <c r="T3530" i="1" s="1"/>
  <c r="Q3531" i="1"/>
  <c r="T3531" i="1" s="1"/>
  <c r="Q3532" i="1"/>
  <c r="T3532" i="1" s="1"/>
  <c r="Q3533" i="1"/>
  <c r="T3533" i="1" s="1"/>
  <c r="Q3534" i="1"/>
  <c r="T3534" i="1" s="1"/>
  <c r="Q3535" i="1"/>
  <c r="T3535" i="1" s="1"/>
  <c r="Q3536" i="1"/>
  <c r="T3536" i="1" s="1"/>
  <c r="Q3537" i="1"/>
  <c r="T3537" i="1" s="1"/>
  <c r="Q3538" i="1"/>
  <c r="T3538" i="1" s="1"/>
  <c r="Q3539" i="1"/>
  <c r="T3539" i="1" s="1"/>
  <c r="Q3540" i="1"/>
  <c r="T3540" i="1" s="1"/>
  <c r="Q3541" i="1"/>
  <c r="T3541" i="1" s="1"/>
  <c r="Q3542" i="1"/>
  <c r="T3542" i="1" s="1"/>
  <c r="Q3543" i="1"/>
  <c r="T3543" i="1" s="1"/>
  <c r="Q3544" i="1"/>
  <c r="T3544" i="1" s="1"/>
  <c r="Q3545" i="1"/>
  <c r="T3545" i="1" s="1"/>
  <c r="Q3546" i="1"/>
  <c r="T3546" i="1" s="1"/>
  <c r="Q3547" i="1"/>
  <c r="T3547" i="1" s="1"/>
  <c r="Q3548" i="1"/>
  <c r="T3548" i="1" s="1"/>
  <c r="Q3549" i="1"/>
  <c r="T3549" i="1" s="1"/>
  <c r="Q3550" i="1"/>
  <c r="T3550" i="1" s="1"/>
  <c r="Q3551" i="1"/>
  <c r="T3551" i="1" s="1"/>
  <c r="Q3552" i="1"/>
  <c r="T3552" i="1" s="1"/>
  <c r="Q3553" i="1"/>
  <c r="T3553" i="1" s="1"/>
  <c r="Q3554" i="1"/>
  <c r="T3554" i="1" s="1"/>
  <c r="Q3555" i="1"/>
  <c r="T3555" i="1" s="1"/>
  <c r="Q3556" i="1"/>
  <c r="T3556" i="1" s="1"/>
  <c r="Q3557" i="1"/>
  <c r="T3557" i="1" s="1"/>
  <c r="Q3558" i="1"/>
  <c r="T3558" i="1" s="1"/>
  <c r="Q3559" i="1"/>
  <c r="T3559" i="1" s="1"/>
  <c r="Q3560" i="1"/>
  <c r="T3560" i="1" s="1"/>
  <c r="Q3561" i="1"/>
  <c r="T3561" i="1" s="1"/>
  <c r="Q3562" i="1"/>
  <c r="T3562" i="1" s="1"/>
  <c r="Q3563" i="1"/>
  <c r="T3563" i="1" s="1"/>
  <c r="Q3564" i="1"/>
  <c r="T3564" i="1" s="1"/>
  <c r="Q3565" i="1"/>
  <c r="T3565" i="1" s="1"/>
  <c r="Q3566" i="1"/>
  <c r="T3566" i="1" s="1"/>
  <c r="Q3567" i="1"/>
  <c r="T3567" i="1" s="1"/>
  <c r="Q3568" i="1"/>
  <c r="T3568" i="1" s="1"/>
  <c r="Q3569" i="1"/>
  <c r="T3569" i="1" s="1"/>
  <c r="Q3570" i="1"/>
  <c r="T3570" i="1" s="1"/>
  <c r="Q3571" i="1"/>
  <c r="T3571" i="1" s="1"/>
  <c r="Q3572" i="1"/>
  <c r="T3572" i="1" s="1"/>
  <c r="Q3573" i="1"/>
  <c r="T3573" i="1" s="1"/>
  <c r="Q3574" i="1"/>
  <c r="T3574" i="1" s="1"/>
  <c r="Q3575" i="1"/>
  <c r="T3575" i="1" s="1"/>
  <c r="Q3576" i="1"/>
  <c r="T3576" i="1" s="1"/>
  <c r="Q3577" i="1"/>
  <c r="T3577" i="1" s="1"/>
  <c r="Q3578" i="1"/>
  <c r="T3578" i="1" s="1"/>
  <c r="Q3579" i="1"/>
  <c r="T3579" i="1" s="1"/>
  <c r="Q3580" i="1"/>
  <c r="T3580" i="1" s="1"/>
  <c r="Q3581" i="1"/>
  <c r="T3581" i="1" s="1"/>
  <c r="Q3582" i="1"/>
  <c r="T3582" i="1" s="1"/>
  <c r="Q3583" i="1"/>
  <c r="T3583" i="1" s="1"/>
  <c r="Q3584" i="1"/>
  <c r="T3584" i="1" s="1"/>
  <c r="Q3585" i="1"/>
  <c r="T3585" i="1" s="1"/>
  <c r="Q3586" i="1"/>
  <c r="T3586" i="1" s="1"/>
  <c r="Q3587" i="1"/>
  <c r="T3587" i="1" s="1"/>
  <c r="Q3588" i="1"/>
  <c r="T3588" i="1" s="1"/>
  <c r="Q3589" i="1"/>
  <c r="T3589" i="1" s="1"/>
  <c r="Q3590" i="1"/>
  <c r="T3590" i="1" s="1"/>
  <c r="Q3591" i="1"/>
  <c r="T3591" i="1" s="1"/>
  <c r="Q3592" i="1"/>
  <c r="T3592" i="1" s="1"/>
  <c r="Q3593" i="1"/>
  <c r="T3593" i="1" s="1"/>
  <c r="Q3594" i="1"/>
  <c r="T3594" i="1" s="1"/>
  <c r="Q3595" i="1"/>
  <c r="T3595" i="1" s="1"/>
  <c r="Q3596" i="1"/>
  <c r="T3596" i="1" s="1"/>
  <c r="Q3597" i="1"/>
  <c r="T3597" i="1" s="1"/>
  <c r="Q3598" i="1"/>
  <c r="T3598" i="1" s="1"/>
  <c r="Q3599" i="1"/>
  <c r="T3599" i="1" s="1"/>
  <c r="Q3600" i="1"/>
  <c r="T3600" i="1" s="1"/>
  <c r="Q3601" i="1"/>
  <c r="T3601" i="1" s="1"/>
  <c r="Q3602" i="1"/>
  <c r="T3602" i="1" s="1"/>
  <c r="Q3603" i="1"/>
  <c r="T3603" i="1" s="1"/>
  <c r="Q3604" i="1"/>
  <c r="T3604" i="1" s="1"/>
  <c r="Q3605" i="1"/>
  <c r="T3605" i="1" s="1"/>
  <c r="Q3606" i="1"/>
  <c r="T3606" i="1" s="1"/>
  <c r="Q3607" i="1"/>
  <c r="T3607" i="1" s="1"/>
  <c r="Q3608" i="1"/>
  <c r="T3608" i="1" s="1"/>
  <c r="Q3609" i="1"/>
  <c r="T3609" i="1" s="1"/>
  <c r="Q3610" i="1"/>
  <c r="T3610" i="1" s="1"/>
  <c r="Q3611" i="1"/>
  <c r="T3611" i="1" s="1"/>
  <c r="Q3612" i="1"/>
  <c r="T3612" i="1" s="1"/>
  <c r="Q3613" i="1"/>
  <c r="T3613" i="1" s="1"/>
  <c r="Q3614" i="1"/>
  <c r="T3614" i="1" s="1"/>
  <c r="Q3615" i="1"/>
  <c r="T3615" i="1" s="1"/>
  <c r="Q3616" i="1"/>
  <c r="T3616" i="1" s="1"/>
  <c r="Q3617" i="1"/>
  <c r="T3617" i="1" s="1"/>
  <c r="Q3618" i="1"/>
  <c r="T3618" i="1" s="1"/>
  <c r="Q3619" i="1"/>
  <c r="T3619" i="1" s="1"/>
  <c r="Q3620" i="1"/>
  <c r="T3620" i="1" s="1"/>
  <c r="Q3621" i="1"/>
  <c r="T3621" i="1" s="1"/>
  <c r="Q3622" i="1"/>
  <c r="T3622" i="1" s="1"/>
  <c r="Q3623" i="1"/>
  <c r="T3623" i="1" s="1"/>
  <c r="Q3624" i="1"/>
  <c r="T3624" i="1" s="1"/>
  <c r="Q3625" i="1"/>
  <c r="T3625" i="1" s="1"/>
  <c r="Q3626" i="1"/>
  <c r="T3626" i="1" s="1"/>
  <c r="Q3627" i="1"/>
  <c r="T3627" i="1" s="1"/>
  <c r="Q3628" i="1"/>
  <c r="T3628" i="1" s="1"/>
  <c r="Q3629" i="1"/>
  <c r="T3629" i="1" s="1"/>
  <c r="Q3630" i="1"/>
  <c r="T3630" i="1" s="1"/>
  <c r="Q3631" i="1"/>
  <c r="T3631" i="1" s="1"/>
  <c r="Q3632" i="1"/>
  <c r="T3632" i="1" s="1"/>
  <c r="Q3633" i="1"/>
  <c r="T3633" i="1" s="1"/>
  <c r="Q3634" i="1"/>
  <c r="T3634" i="1" s="1"/>
  <c r="Q3635" i="1"/>
  <c r="T3635" i="1" s="1"/>
  <c r="Q3636" i="1"/>
  <c r="T3636" i="1" s="1"/>
  <c r="Q3637" i="1"/>
  <c r="T3637" i="1" s="1"/>
  <c r="Q3638" i="1"/>
  <c r="T3638" i="1" s="1"/>
  <c r="Q3639" i="1"/>
  <c r="T3639" i="1" s="1"/>
  <c r="Q3640" i="1"/>
  <c r="T3640" i="1" s="1"/>
  <c r="Q3641" i="1"/>
  <c r="T3641" i="1" s="1"/>
  <c r="Q3642" i="1"/>
  <c r="T3642" i="1" s="1"/>
  <c r="Q3643" i="1"/>
  <c r="T3643" i="1" s="1"/>
  <c r="Q3644" i="1"/>
  <c r="T3644" i="1" s="1"/>
  <c r="Q3645" i="1"/>
  <c r="T3645" i="1" s="1"/>
  <c r="Q3646" i="1"/>
  <c r="T3646" i="1" s="1"/>
  <c r="Q3647" i="1"/>
  <c r="T3647" i="1" s="1"/>
  <c r="Q3648" i="1"/>
  <c r="T3648" i="1" s="1"/>
  <c r="Q3649" i="1"/>
  <c r="T3649" i="1" s="1"/>
  <c r="Q3650" i="1"/>
  <c r="T3650" i="1" s="1"/>
  <c r="Q3651" i="1"/>
  <c r="T3651" i="1" s="1"/>
  <c r="Q3652" i="1"/>
  <c r="T3652" i="1" s="1"/>
  <c r="Q3653" i="1"/>
  <c r="T3653" i="1" s="1"/>
  <c r="Q3654" i="1"/>
  <c r="T3654" i="1" s="1"/>
  <c r="Q3655" i="1"/>
  <c r="T3655" i="1" s="1"/>
  <c r="Q3656" i="1"/>
  <c r="T3656" i="1" s="1"/>
  <c r="Q3657" i="1"/>
  <c r="T3657" i="1" s="1"/>
  <c r="Q3658" i="1"/>
  <c r="T3658" i="1" s="1"/>
  <c r="Q3659" i="1"/>
  <c r="T3659" i="1" s="1"/>
  <c r="Q3660" i="1"/>
  <c r="T3660" i="1" s="1"/>
  <c r="Q3661" i="1"/>
  <c r="T3661" i="1" s="1"/>
  <c r="Q3662" i="1"/>
  <c r="T3662" i="1" s="1"/>
  <c r="Q3663" i="1"/>
  <c r="T3663" i="1" s="1"/>
  <c r="Q3664" i="1"/>
  <c r="T3664" i="1" s="1"/>
  <c r="Q3665" i="1"/>
  <c r="T3665" i="1" s="1"/>
  <c r="Q3666" i="1"/>
  <c r="T3666" i="1" s="1"/>
  <c r="Q3667" i="1"/>
  <c r="T3667" i="1" s="1"/>
  <c r="Q3668" i="1"/>
  <c r="T3668" i="1" s="1"/>
  <c r="Q3669" i="1"/>
  <c r="T3669" i="1" s="1"/>
  <c r="Q3670" i="1"/>
  <c r="T3670" i="1" s="1"/>
  <c r="Q3671" i="1"/>
  <c r="T3671" i="1" s="1"/>
  <c r="Q3672" i="1"/>
  <c r="T3672" i="1" s="1"/>
  <c r="Q3673" i="1"/>
  <c r="T3673" i="1" s="1"/>
  <c r="Q3674" i="1"/>
  <c r="T3674" i="1" s="1"/>
  <c r="Q3675" i="1"/>
  <c r="T3675" i="1" s="1"/>
  <c r="Q3676" i="1"/>
  <c r="T3676" i="1" s="1"/>
  <c r="Q3677" i="1"/>
  <c r="T3677" i="1" s="1"/>
  <c r="Q3678" i="1"/>
  <c r="T3678" i="1" s="1"/>
  <c r="Q3679" i="1"/>
  <c r="T3679" i="1" s="1"/>
  <c r="Q3680" i="1"/>
  <c r="T3680" i="1" s="1"/>
  <c r="Q3681" i="1"/>
  <c r="T3681" i="1" s="1"/>
  <c r="Q3682" i="1"/>
  <c r="T3682" i="1" s="1"/>
  <c r="Q3683" i="1"/>
  <c r="T3683" i="1" s="1"/>
  <c r="Q3684" i="1"/>
  <c r="T3684" i="1" s="1"/>
  <c r="Q3685" i="1"/>
  <c r="T3685" i="1" s="1"/>
  <c r="Q3686" i="1"/>
  <c r="T3686" i="1" s="1"/>
  <c r="Q3687" i="1"/>
  <c r="T3687" i="1" s="1"/>
  <c r="Q3688" i="1"/>
  <c r="T3688" i="1" s="1"/>
  <c r="Q3689" i="1"/>
  <c r="T3689" i="1" s="1"/>
  <c r="Q3690" i="1"/>
  <c r="T3690" i="1" s="1"/>
  <c r="Q3691" i="1"/>
  <c r="T3691" i="1" s="1"/>
  <c r="Q3692" i="1"/>
  <c r="T3692" i="1" s="1"/>
  <c r="Q3693" i="1"/>
  <c r="T3693" i="1" s="1"/>
  <c r="Q3694" i="1"/>
  <c r="T3694" i="1" s="1"/>
  <c r="Q3695" i="1"/>
  <c r="T3695" i="1" s="1"/>
  <c r="Q3696" i="1"/>
  <c r="T3696" i="1" s="1"/>
  <c r="Q3697" i="1"/>
  <c r="T3697" i="1" s="1"/>
  <c r="Q3698" i="1"/>
  <c r="T3698" i="1" s="1"/>
  <c r="Q3699" i="1"/>
  <c r="T3699" i="1" s="1"/>
  <c r="Q3700" i="1"/>
  <c r="T3700" i="1" s="1"/>
  <c r="Q3701" i="1"/>
  <c r="T3701" i="1" s="1"/>
  <c r="Q3702" i="1"/>
  <c r="T3702" i="1" s="1"/>
  <c r="Q3703" i="1"/>
  <c r="T3703" i="1" s="1"/>
  <c r="Q3704" i="1"/>
  <c r="T3704" i="1" s="1"/>
  <c r="Q3705" i="1"/>
  <c r="T3705" i="1" s="1"/>
  <c r="Q3706" i="1"/>
  <c r="T3706" i="1" s="1"/>
  <c r="Q3707" i="1"/>
  <c r="T3707" i="1" s="1"/>
  <c r="Q3708" i="1"/>
  <c r="T3708" i="1" s="1"/>
  <c r="Q3709" i="1"/>
  <c r="T3709" i="1" s="1"/>
  <c r="Q3710" i="1"/>
  <c r="T3710" i="1" s="1"/>
  <c r="Q3711" i="1"/>
  <c r="T3711" i="1" s="1"/>
  <c r="Q3712" i="1"/>
  <c r="T3712" i="1" s="1"/>
  <c r="Q3713" i="1"/>
  <c r="T3713" i="1" s="1"/>
  <c r="Q3714" i="1"/>
  <c r="T3714" i="1" s="1"/>
  <c r="Q3715" i="1"/>
  <c r="T3715" i="1" s="1"/>
  <c r="Q3716" i="1"/>
  <c r="T3716" i="1" s="1"/>
  <c r="Q3717" i="1"/>
  <c r="T3717" i="1" s="1"/>
  <c r="Q3718" i="1"/>
  <c r="T3718" i="1" s="1"/>
  <c r="Q3719" i="1"/>
  <c r="T3719" i="1" s="1"/>
  <c r="Q3720" i="1"/>
  <c r="T3720" i="1" s="1"/>
  <c r="Q3721" i="1"/>
  <c r="T3721" i="1" s="1"/>
  <c r="Q3722" i="1"/>
  <c r="T3722" i="1" s="1"/>
  <c r="Q3723" i="1"/>
  <c r="T3723" i="1" s="1"/>
  <c r="Q3724" i="1"/>
  <c r="T3724" i="1" s="1"/>
  <c r="Q3725" i="1"/>
  <c r="T3725" i="1" s="1"/>
  <c r="Q3726" i="1"/>
  <c r="T3726" i="1" s="1"/>
  <c r="Q3727" i="1"/>
  <c r="T3727" i="1" s="1"/>
  <c r="Q3728" i="1"/>
  <c r="T3728" i="1" s="1"/>
  <c r="Q3729" i="1"/>
  <c r="T3729" i="1" s="1"/>
  <c r="Q3730" i="1"/>
  <c r="T3730" i="1" s="1"/>
  <c r="Q3731" i="1"/>
  <c r="T3731" i="1" s="1"/>
  <c r="Q3732" i="1"/>
  <c r="T3732" i="1" s="1"/>
  <c r="Q3733" i="1"/>
  <c r="T3733" i="1" s="1"/>
  <c r="Q3734" i="1"/>
  <c r="T3734" i="1" s="1"/>
  <c r="Q3735" i="1"/>
  <c r="T3735" i="1" s="1"/>
  <c r="Q3736" i="1"/>
  <c r="T3736" i="1" s="1"/>
  <c r="Q3737" i="1"/>
  <c r="T3737" i="1" s="1"/>
  <c r="Q3738" i="1"/>
  <c r="T3738" i="1" s="1"/>
  <c r="Q3739" i="1"/>
  <c r="T3739" i="1" s="1"/>
  <c r="Q3740" i="1"/>
  <c r="T3740" i="1" s="1"/>
  <c r="Q3741" i="1"/>
  <c r="T3741" i="1" s="1"/>
  <c r="Q3742" i="1"/>
  <c r="T3742" i="1" s="1"/>
  <c r="Q3743" i="1"/>
  <c r="T3743" i="1" s="1"/>
  <c r="Q3744" i="1"/>
  <c r="T3744" i="1" s="1"/>
  <c r="Q3745" i="1"/>
  <c r="T3745" i="1" s="1"/>
  <c r="Q3746" i="1"/>
  <c r="T3746" i="1" s="1"/>
  <c r="Q3747" i="1"/>
  <c r="T3747" i="1" s="1"/>
  <c r="Q3748" i="1"/>
  <c r="T3748" i="1" s="1"/>
  <c r="Q3749" i="1"/>
  <c r="T3749" i="1" s="1"/>
  <c r="Q3750" i="1"/>
  <c r="T3750" i="1" s="1"/>
  <c r="Q3751" i="1"/>
  <c r="T3751" i="1" s="1"/>
  <c r="Q3752" i="1"/>
  <c r="T3752" i="1" s="1"/>
  <c r="Q3753" i="1"/>
  <c r="T3753" i="1" s="1"/>
  <c r="Q3754" i="1"/>
  <c r="T3754" i="1" s="1"/>
  <c r="Q3755" i="1"/>
  <c r="T3755" i="1" s="1"/>
  <c r="Q3756" i="1"/>
  <c r="T3756" i="1" s="1"/>
  <c r="Q3757" i="1"/>
  <c r="T3757" i="1" s="1"/>
  <c r="Q3758" i="1"/>
  <c r="T3758" i="1" s="1"/>
  <c r="Q3759" i="1"/>
  <c r="T3759" i="1" s="1"/>
  <c r="Q3760" i="1"/>
  <c r="T3760" i="1" s="1"/>
  <c r="Q3761" i="1"/>
  <c r="T3761" i="1" s="1"/>
  <c r="Q3762" i="1"/>
  <c r="T3762" i="1" s="1"/>
  <c r="Q3763" i="1"/>
  <c r="T3763" i="1" s="1"/>
  <c r="Q3764" i="1"/>
  <c r="T3764" i="1" s="1"/>
  <c r="Q3765" i="1"/>
  <c r="T3765" i="1" s="1"/>
  <c r="Q3766" i="1"/>
  <c r="T3766" i="1" s="1"/>
  <c r="Q3767" i="1"/>
  <c r="T3767" i="1" s="1"/>
  <c r="Q3768" i="1"/>
  <c r="T3768" i="1" s="1"/>
  <c r="Q3769" i="1"/>
  <c r="T3769" i="1" s="1"/>
  <c r="Q3770" i="1"/>
  <c r="T3770" i="1" s="1"/>
  <c r="Q3771" i="1"/>
  <c r="T3771" i="1" s="1"/>
  <c r="Q3772" i="1"/>
  <c r="T3772" i="1" s="1"/>
  <c r="Q3773" i="1"/>
  <c r="T3773" i="1" s="1"/>
  <c r="Q3774" i="1"/>
  <c r="T3774" i="1" s="1"/>
  <c r="Q3775" i="1"/>
  <c r="T3775" i="1" s="1"/>
  <c r="Q3776" i="1"/>
  <c r="T3776" i="1" s="1"/>
  <c r="Q3777" i="1"/>
  <c r="T3777" i="1" s="1"/>
  <c r="Q3778" i="1"/>
  <c r="T3778" i="1" s="1"/>
  <c r="Q3779" i="1"/>
  <c r="T3779" i="1" s="1"/>
  <c r="Q3780" i="1"/>
  <c r="T3780" i="1" s="1"/>
  <c r="Q3781" i="1"/>
  <c r="T3781" i="1" s="1"/>
  <c r="Q3782" i="1"/>
  <c r="T3782" i="1" s="1"/>
  <c r="Q3783" i="1"/>
  <c r="T3783" i="1" s="1"/>
  <c r="Q3784" i="1"/>
  <c r="T3784" i="1" s="1"/>
  <c r="Q3785" i="1"/>
  <c r="T3785" i="1" s="1"/>
  <c r="Q3786" i="1"/>
  <c r="T3786" i="1" s="1"/>
  <c r="Q3787" i="1"/>
  <c r="T3787" i="1" s="1"/>
  <c r="Q3788" i="1"/>
  <c r="T3788" i="1" s="1"/>
  <c r="Q3789" i="1"/>
  <c r="T3789" i="1" s="1"/>
  <c r="Q3790" i="1"/>
  <c r="T3790" i="1" s="1"/>
  <c r="Q3791" i="1"/>
  <c r="T3791" i="1" s="1"/>
  <c r="Q3792" i="1"/>
  <c r="T3792" i="1" s="1"/>
  <c r="Q3793" i="1"/>
  <c r="T3793" i="1" s="1"/>
  <c r="Q3794" i="1"/>
  <c r="T3794" i="1" s="1"/>
  <c r="Q3795" i="1"/>
  <c r="T3795" i="1" s="1"/>
  <c r="Q3796" i="1"/>
  <c r="T3796" i="1" s="1"/>
  <c r="Q3797" i="1"/>
  <c r="T3797" i="1" s="1"/>
  <c r="Q3798" i="1"/>
  <c r="T3798" i="1" s="1"/>
  <c r="Q3799" i="1"/>
  <c r="T3799" i="1" s="1"/>
  <c r="Q3800" i="1"/>
  <c r="T3800" i="1" s="1"/>
  <c r="Q3801" i="1"/>
  <c r="T3801" i="1" s="1"/>
  <c r="Q3802" i="1"/>
  <c r="T3802" i="1" s="1"/>
  <c r="Q3803" i="1"/>
  <c r="T3803" i="1" s="1"/>
  <c r="Q3804" i="1"/>
  <c r="T3804" i="1" s="1"/>
  <c r="Q3805" i="1"/>
  <c r="T3805" i="1" s="1"/>
  <c r="Q3806" i="1"/>
  <c r="T3806" i="1" s="1"/>
  <c r="Q3807" i="1"/>
  <c r="T3807" i="1" s="1"/>
  <c r="Q3808" i="1"/>
  <c r="T3808" i="1" s="1"/>
  <c r="Q3809" i="1"/>
  <c r="T3809" i="1" s="1"/>
  <c r="Q3810" i="1"/>
  <c r="T3810" i="1" s="1"/>
  <c r="Q3811" i="1"/>
  <c r="T3811" i="1" s="1"/>
  <c r="Q3812" i="1"/>
  <c r="T3812" i="1" s="1"/>
  <c r="Q3813" i="1"/>
  <c r="T3813" i="1" s="1"/>
  <c r="Q3814" i="1"/>
  <c r="T3814" i="1" s="1"/>
  <c r="Q3815" i="1"/>
  <c r="T3815" i="1" s="1"/>
  <c r="Q3816" i="1"/>
  <c r="T3816" i="1" s="1"/>
  <c r="Q3817" i="1"/>
  <c r="T3817" i="1" s="1"/>
  <c r="Q3818" i="1"/>
  <c r="T3818" i="1" s="1"/>
  <c r="Q3819" i="1"/>
  <c r="T3819" i="1" s="1"/>
  <c r="Q3820" i="1"/>
  <c r="T3820" i="1" s="1"/>
  <c r="Q3821" i="1"/>
  <c r="T3821" i="1" s="1"/>
  <c r="Q3822" i="1"/>
  <c r="T3822" i="1" s="1"/>
  <c r="Q3823" i="1"/>
  <c r="T3823" i="1" s="1"/>
  <c r="Q3824" i="1"/>
  <c r="T3824" i="1" s="1"/>
  <c r="Q3825" i="1"/>
  <c r="T3825" i="1" s="1"/>
  <c r="Q3826" i="1"/>
  <c r="T3826" i="1" s="1"/>
  <c r="Q3827" i="1"/>
  <c r="T3827" i="1" s="1"/>
  <c r="Q3828" i="1"/>
  <c r="T3828" i="1" s="1"/>
  <c r="Q3829" i="1"/>
  <c r="T3829" i="1" s="1"/>
  <c r="Q3830" i="1"/>
  <c r="T3830" i="1" s="1"/>
  <c r="Q3831" i="1"/>
  <c r="T3831" i="1" s="1"/>
  <c r="Q3832" i="1"/>
  <c r="T3832" i="1" s="1"/>
  <c r="Q3833" i="1"/>
  <c r="T3833" i="1" s="1"/>
  <c r="Q3834" i="1"/>
  <c r="T3834" i="1" s="1"/>
  <c r="Q3835" i="1"/>
  <c r="T3835" i="1" s="1"/>
  <c r="Q3836" i="1"/>
  <c r="T3836" i="1" s="1"/>
  <c r="Q3837" i="1"/>
  <c r="T3837" i="1" s="1"/>
  <c r="Q3838" i="1"/>
  <c r="T3838" i="1" s="1"/>
  <c r="Q3839" i="1"/>
  <c r="T3839" i="1" s="1"/>
  <c r="Q3840" i="1"/>
  <c r="T3840" i="1" s="1"/>
  <c r="Q3841" i="1"/>
  <c r="T3841" i="1" s="1"/>
  <c r="Q3842" i="1"/>
  <c r="T3842" i="1" s="1"/>
  <c r="Q3843" i="1"/>
  <c r="T3843" i="1" s="1"/>
  <c r="Q3844" i="1"/>
  <c r="T3844" i="1" s="1"/>
  <c r="Q3845" i="1"/>
  <c r="T3845" i="1" s="1"/>
  <c r="Q3846" i="1"/>
  <c r="T3846" i="1" s="1"/>
  <c r="Q3847" i="1"/>
  <c r="T3847" i="1" s="1"/>
  <c r="Q3848" i="1"/>
  <c r="T3848" i="1" s="1"/>
  <c r="Q3849" i="1"/>
  <c r="T3849" i="1" s="1"/>
  <c r="Q3850" i="1"/>
  <c r="T3850" i="1" s="1"/>
  <c r="Q3851" i="1"/>
  <c r="T3851" i="1" s="1"/>
  <c r="Q3852" i="1"/>
  <c r="T3852" i="1" s="1"/>
  <c r="Q3853" i="1"/>
  <c r="T3853" i="1" s="1"/>
  <c r="Q3854" i="1"/>
  <c r="T3854" i="1" s="1"/>
  <c r="Q3855" i="1"/>
  <c r="T3855" i="1" s="1"/>
  <c r="Q3856" i="1"/>
  <c r="T3856" i="1" s="1"/>
  <c r="Q3857" i="1"/>
  <c r="T3857" i="1" s="1"/>
  <c r="Q3858" i="1"/>
  <c r="T3858" i="1" s="1"/>
  <c r="Q3859" i="1"/>
  <c r="T3859" i="1" s="1"/>
  <c r="Q3860" i="1"/>
  <c r="T3860" i="1" s="1"/>
  <c r="Q3861" i="1"/>
  <c r="T3861" i="1" s="1"/>
  <c r="Q3862" i="1"/>
  <c r="T3862" i="1" s="1"/>
  <c r="Q3863" i="1"/>
  <c r="T3863" i="1" s="1"/>
  <c r="Q3864" i="1"/>
  <c r="T3864" i="1" s="1"/>
  <c r="Q3865" i="1"/>
  <c r="T3865" i="1" s="1"/>
  <c r="Q3866" i="1"/>
  <c r="T3866" i="1" s="1"/>
  <c r="Q3867" i="1"/>
  <c r="T3867" i="1" s="1"/>
  <c r="Q3868" i="1"/>
  <c r="T3868" i="1" s="1"/>
  <c r="Q3869" i="1"/>
  <c r="T3869" i="1" s="1"/>
  <c r="Q3870" i="1"/>
  <c r="T3870" i="1" s="1"/>
  <c r="Q3871" i="1"/>
  <c r="T3871" i="1" s="1"/>
  <c r="Q3872" i="1"/>
  <c r="T3872" i="1" s="1"/>
  <c r="Q3873" i="1"/>
  <c r="T3873" i="1" s="1"/>
  <c r="Q3874" i="1"/>
  <c r="T3874" i="1" s="1"/>
  <c r="Q3875" i="1"/>
  <c r="T3875" i="1" s="1"/>
  <c r="Q3876" i="1"/>
  <c r="T3876" i="1" s="1"/>
  <c r="Q3877" i="1"/>
  <c r="T3877" i="1" s="1"/>
  <c r="Q3878" i="1"/>
  <c r="T3878" i="1" s="1"/>
  <c r="Q3879" i="1"/>
  <c r="T3879" i="1" s="1"/>
  <c r="Q3880" i="1"/>
  <c r="T3880" i="1" s="1"/>
  <c r="Q3881" i="1"/>
  <c r="T3881" i="1" s="1"/>
  <c r="Q3882" i="1"/>
  <c r="T3882" i="1" s="1"/>
  <c r="Q3883" i="1"/>
  <c r="T3883" i="1" s="1"/>
  <c r="Q3884" i="1"/>
  <c r="T3884" i="1" s="1"/>
  <c r="Q3885" i="1"/>
  <c r="T3885" i="1" s="1"/>
  <c r="Q3886" i="1"/>
  <c r="T3886" i="1" s="1"/>
  <c r="Q3887" i="1"/>
  <c r="T3887" i="1" s="1"/>
  <c r="Q3888" i="1"/>
  <c r="T3888" i="1" s="1"/>
  <c r="Q3889" i="1"/>
  <c r="T3889" i="1" s="1"/>
  <c r="Q3890" i="1"/>
  <c r="T3890" i="1" s="1"/>
  <c r="Q3891" i="1"/>
  <c r="T3891" i="1" s="1"/>
  <c r="Q3892" i="1"/>
  <c r="T3892" i="1" s="1"/>
  <c r="Q3893" i="1"/>
  <c r="T3893" i="1" s="1"/>
  <c r="Q3894" i="1"/>
  <c r="T3894" i="1" s="1"/>
  <c r="Q3895" i="1"/>
  <c r="T3895" i="1" s="1"/>
  <c r="Q3896" i="1"/>
  <c r="T3896" i="1" s="1"/>
  <c r="Q3897" i="1"/>
  <c r="T3897" i="1" s="1"/>
  <c r="Q3898" i="1"/>
  <c r="T3898" i="1" s="1"/>
  <c r="Q3899" i="1"/>
  <c r="T3899" i="1" s="1"/>
  <c r="Q3900" i="1"/>
  <c r="T3900" i="1" s="1"/>
  <c r="Q3901" i="1"/>
  <c r="T3901" i="1" s="1"/>
  <c r="Q3902" i="1"/>
  <c r="T3902" i="1" s="1"/>
  <c r="Q3903" i="1"/>
  <c r="T3903" i="1" s="1"/>
  <c r="Q3904" i="1"/>
  <c r="T3904" i="1" s="1"/>
  <c r="Q3905" i="1"/>
  <c r="T3905" i="1" s="1"/>
  <c r="Q3906" i="1"/>
  <c r="T3906" i="1" s="1"/>
  <c r="Q3907" i="1"/>
  <c r="T3907" i="1" s="1"/>
  <c r="Q3908" i="1"/>
  <c r="T3908" i="1" s="1"/>
  <c r="Q3909" i="1"/>
  <c r="T3909" i="1" s="1"/>
  <c r="Q3910" i="1"/>
  <c r="T3910" i="1" s="1"/>
  <c r="Q3911" i="1"/>
  <c r="T3911" i="1" s="1"/>
  <c r="Q3912" i="1"/>
  <c r="T3912" i="1" s="1"/>
  <c r="Q3913" i="1"/>
  <c r="T3913" i="1" s="1"/>
  <c r="Q3914" i="1"/>
  <c r="T3914" i="1" s="1"/>
  <c r="Q3915" i="1"/>
  <c r="T3915" i="1" s="1"/>
  <c r="Q3916" i="1"/>
  <c r="T3916" i="1" s="1"/>
  <c r="Q3917" i="1"/>
  <c r="T3917" i="1" s="1"/>
  <c r="Q3918" i="1"/>
  <c r="T3918" i="1" s="1"/>
  <c r="Q3919" i="1"/>
  <c r="T3919" i="1" s="1"/>
  <c r="Q3920" i="1"/>
  <c r="T3920" i="1" s="1"/>
  <c r="Q3921" i="1"/>
  <c r="T3921" i="1" s="1"/>
  <c r="Q3922" i="1"/>
  <c r="T3922" i="1" s="1"/>
  <c r="Q3923" i="1"/>
  <c r="T3923" i="1" s="1"/>
  <c r="Q3924" i="1"/>
  <c r="T3924" i="1" s="1"/>
  <c r="Q3925" i="1"/>
  <c r="T3925" i="1" s="1"/>
  <c r="Q3926" i="1"/>
  <c r="T3926" i="1" s="1"/>
  <c r="Q3927" i="1"/>
  <c r="T3927" i="1" s="1"/>
  <c r="Q3928" i="1"/>
  <c r="T3928" i="1" s="1"/>
  <c r="Q3929" i="1"/>
  <c r="T3929" i="1" s="1"/>
  <c r="Q3930" i="1"/>
  <c r="T3930" i="1" s="1"/>
  <c r="Q3931" i="1"/>
  <c r="T3931" i="1" s="1"/>
  <c r="Q3932" i="1"/>
  <c r="T3932" i="1" s="1"/>
  <c r="Q3933" i="1"/>
  <c r="T3933" i="1" s="1"/>
  <c r="Q3934" i="1"/>
  <c r="T3934" i="1" s="1"/>
  <c r="Q3935" i="1"/>
  <c r="T3935" i="1" s="1"/>
  <c r="Q3936" i="1"/>
  <c r="T3936" i="1" s="1"/>
  <c r="Q3937" i="1"/>
  <c r="T3937" i="1" s="1"/>
  <c r="Q3938" i="1"/>
  <c r="T3938" i="1" s="1"/>
  <c r="Q3939" i="1"/>
  <c r="T3939" i="1" s="1"/>
  <c r="Q3940" i="1"/>
  <c r="T3940" i="1" s="1"/>
  <c r="Q3941" i="1"/>
  <c r="T3941" i="1" s="1"/>
  <c r="Q3942" i="1"/>
  <c r="T3942" i="1" s="1"/>
  <c r="Q3943" i="1"/>
  <c r="T3943" i="1" s="1"/>
  <c r="Q3944" i="1"/>
  <c r="T3944" i="1" s="1"/>
  <c r="Q3945" i="1"/>
  <c r="T3945" i="1" s="1"/>
  <c r="Q3946" i="1"/>
  <c r="T3946" i="1" s="1"/>
  <c r="Q3947" i="1"/>
  <c r="T3947" i="1" s="1"/>
  <c r="Q3948" i="1"/>
  <c r="T3948" i="1" s="1"/>
  <c r="Q3949" i="1"/>
  <c r="T3949" i="1" s="1"/>
  <c r="Q3950" i="1"/>
  <c r="T3950" i="1" s="1"/>
  <c r="Q3951" i="1"/>
  <c r="T3951" i="1" s="1"/>
  <c r="Q3952" i="1"/>
  <c r="T3952" i="1" s="1"/>
  <c r="Q3953" i="1"/>
  <c r="T3953" i="1" s="1"/>
  <c r="Q3954" i="1"/>
  <c r="T3954" i="1" s="1"/>
  <c r="Q3955" i="1"/>
  <c r="T3955" i="1" s="1"/>
  <c r="Q3956" i="1"/>
  <c r="T3956" i="1" s="1"/>
  <c r="Q3957" i="1"/>
  <c r="T3957" i="1" s="1"/>
  <c r="Q3958" i="1"/>
  <c r="T3958" i="1" s="1"/>
  <c r="Q3959" i="1"/>
  <c r="T3959" i="1" s="1"/>
  <c r="Q3960" i="1"/>
  <c r="T3960" i="1" s="1"/>
  <c r="Q3961" i="1"/>
  <c r="T3961" i="1" s="1"/>
  <c r="Q3962" i="1"/>
  <c r="T3962" i="1" s="1"/>
  <c r="Q3963" i="1"/>
  <c r="T3963" i="1" s="1"/>
  <c r="Q3964" i="1"/>
  <c r="T3964" i="1" s="1"/>
  <c r="Q3965" i="1"/>
  <c r="T3965" i="1" s="1"/>
  <c r="Q3966" i="1"/>
  <c r="T3966" i="1" s="1"/>
  <c r="Q3967" i="1"/>
  <c r="T3967" i="1" s="1"/>
  <c r="Q3968" i="1"/>
  <c r="T3968" i="1" s="1"/>
  <c r="Q3969" i="1"/>
  <c r="T3969" i="1" s="1"/>
  <c r="Q3970" i="1"/>
  <c r="T3970" i="1" s="1"/>
  <c r="Q3971" i="1"/>
  <c r="T3971" i="1" s="1"/>
  <c r="Q3972" i="1"/>
  <c r="T3972" i="1" s="1"/>
  <c r="Q3973" i="1"/>
  <c r="T3973" i="1" s="1"/>
  <c r="Q3974" i="1"/>
  <c r="T3974" i="1" s="1"/>
  <c r="Q3975" i="1"/>
  <c r="T3975" i="1" s="1"/>
  <c r="Q3976" i="1"/>
  <c r="T3976" i="1" s="1"/>
  <c r="Q3977" i="1"/>
  <c r="T3977" i="1" s="1"/>
  <c r="Q3978" i="1"/>
  <c r="T3978" i="1" s="1"/>
  <c r="Q3979" i="1"/>
  <c r="T3979" i="1" s="1"/>
  <c r="Q3980" i="1"/>
  <c r="T3980" i="1" s="1"/>
  <c r="Q3981" i="1"/>
  <c r="T3981" i="1" s="1"/>
  <c r="Q3982" i="1"/>
  <c r="T3982" i="1" s="1"/>
  <c r="Q3983" i="1"/>
  <c r="T3983" i="1" s="1"/>
  <c r="Q3984" i="1"/>
  <c r="T3984" i="1" s="1"/>
  <c r="Q3985" i="1"/>
  <c r="T3985" i="1" s="1"/>
  <c r="Q3986" i="1"/>
  <c r="T3986" i="1" s="1"/>
  <c r="Q3987" i="1"/>
  <c r="T3987" i="1" s="1"/>
  <c r="Q3988" i="1"/>
  <c r="T3988" i="1" s="1"/>
  <c r="Q3989" i="1"/>
  <c r="T3989" i="1" s="1"/>
  <c r="Q3990" i="1"/>
  <c r="T3990" i="1" s="1"/>
  <c r="Q3991" i="1"/>
  <c r="T3991" i="1" s="1"/>
  <c r="Q3992" i="1"/>
  <c r="T3992" i="1" s="1"/>
  <c r="Q3993" i="1"/>
  <c r="T3993" i="1" s="1"/>
  <c r="Q3994" i="1"/>
  <c r="T3994" i="1" s="1"/>
  <c r="Q3995" i="1"/>
  <c r="T3995" i="1" s="1"/>
  <c r="Q3996" i="1"/>
  <c r="T3996" i="1" s="1"/>
  <c r="Q3997" i="1"/>
  <c r="T3997" i="1" s="1"/>
  <c r="Q3998" i="1"/>
  <c r="T3998" i="1" s="1"/>
  <c r="Q3999" i="1"/>
  <c r="T3999" i="1" s="1"/>
  <c r="Q4000" i="1"/>
  <c r="T4000" i="1" s="1"/>
  <c r="Q4001" i="1"/>
  <c r="T4001" i="1" s="1"/>
  <c r="Q4002" i="1"/>
  <c r="T4002" i="1" s="1"/>
  <c r="Q4003" i="1"/>
  <c r="T4003" i="1" s="1"/>
  <c r="Q4004" i="1"/>
  <c r="T4004" i="1" s="1"/>
  <c r="Q4005" i="1"/>
  <c r="T4005" i="1" s="1"/>
  <c r="Q4006" i="1"/>
  <c r="T4006" i="1" s="1"/>
  <c r="Q4007" i="1"/>
  <c r="T4007" i="1" s="1"/>
  <c r="Q4008" i="1"/>
  <c r="T4008" i="1" s="1"/>
  <c r="Q4009" i="1"/>
  <c r="T4009" i="1" s="1"/>
  <c r="Q4010" i="1"/>
  <c r="T4010" i="1" s="1"/>
  <c r="Q4011" i="1"/>
  <c r="T4011" i="1" s="1"/>
  <c r="Q4012" i="1"/>
  <c r="T4012" i="1" s="1"/>
  <c r="Q4013" i="1"/>
  <c r="T4013" i="1" s="1"/>
  <c r="Q4014" i="1"/>
  <c r="T4014" i="1" s="1"/>
  <c r="Q4015" i="1"/>
  <c r="T4015" i="1" s="1"/>
  <c r="Q4016" i="1"/>
  <c r="T4016" i="1" s="1"/>
  <c r="Q4017" i="1"/>
  <c r="T4017" i="1" s="1"/>
  <c r="Q4018" i="1"/>
  <c r="T4018" i="1" s="1"/>
  <c r="Q4019" i="1"/>
  <c r="T4019" i="1" s="1"/>
  <c r="Q4020" i="1"/>
  <c r="T4020" i="1" s="1"/>
  <c r="Q4021" i="1"/>
  <c r="T4021" i="1" s="1"/>
  <c r="Q4022" i="1"/>
  <c r="T4022" i="1" s="1"/>
  <c r="Q4023" i="1"/>
  <c r="T4023" i="1" s="1"/>
  <c r="Q4024" i="1"/>
  <c r="T4024" i="1" s="1"/>
  <c r="Q4025" i="1"/>
  <c r="T4025" i="1" s="1"/>
  <c r="Q4026" i="1"/>
  <c r="T4026" i="1" s="1"/>
  <c r="Q4027" i="1"/>
  <c r="T4027" i="1" s="1"/>
  <c r="Q4028" i="1"/>
  <c r="T4028" i="1" s="1"/>
  <c r="Q4029" i="1"/>
  <c r="T4029" i="1" s="1"/>
  <c r="Q4030" i="1"/>
  <c r="T4030" i="1" s="1"/>
  <c r="Q4031" i="1"/>
  <c r="T4031" i="1" s="1"/>
  <c r="Q4032" i="1"/>
  <c r="T4032" i="1" s="1"/>
  <c r="Q4033" i="1"/>
  <c r="T4033" i="1" s="1"/>
  <c r="Q4034" i="1"/>
  <c r="T4034" i="1" s="1"/>
  <c r="Q4035" i="1"/>
  <c r="T4035" i="1" s="1"/>
  <c r="Q4036" i="1"/>
  <c r="T4036" i="1" s="1"/>
  <c r="Q4037" i="1"/>
  <c r="T4037" i="1" s="1"/>
  <c r="Q4038" i="1"/>
  <c r="T4038" i="1" s="1"/>
  <c r="Q4039" i="1"/>
  <c r="T4039" i="1" s="1"/>
  <c r="Q4040" i="1"/>
  <c r="T4040" i="1" s="1"/>
  <c r="Q4041" i="1"/>
  <c r="T4041" i="1" s="1"/>
  <c r="Q4042" i="1"/>
  <c r="T4042" i="1" s="1"/>
  <c r="Q4043" i="1"/>
  <c r="T4043" i="1" s="1"/>
  <c r="Q4044" i="1"/>
  <c r="T4044" i="1" s="1"/>
  <c r="Q4045" i="1"/>
  <c r="T4045" i="1" s="1"/>
  <c r="Q4046" i="1"/>
  <c r="T4046" i="1" s="1"/>
  <c r="Q4047" i="1"/>
  <c r="T4047" i="1" s="1"/>
  <c r="Q4048" i="1"/>
  <c r="T4048" i="1" s="1"/>
  <c r="Q4049" i="1"/>
  <c r="T4049" i="1" s="1"/>
  <c r="Q4050" i="1"/>
  <c r="T4050" i="1" s="1"/>
  <c r="Q4051" i="1"/>
  <c r="T4051" i="1" s="1"/>
  <c r="Q4052" i="1"/>
  <c r="T4052" i="1" s="1"/>
  <c r="Q4053" i="1"/>
  <c r="T4053" i="1" s="1"/>
  <c r="Q4054" i="1"/>
  <c r="T4054" i="1" s="1"/>
  <c r="Q4055" i="1"/>
  <c r="T4055" i="1" s="1"/>
  <c r="Q4056" i="1"/>
  <c r="T4056" i="1" s="1"/>
  <c r="Q4057" i="1"/>
  <c r="T4057" i="1" s="1"/>
  <c r="Q4058" i="1"/>
  <c r="T4058" i="1" s="1"/>
  <c r="Q4059" i="1"/>
  <c r="T4059" i="1" s="1"/>
  <c r="Q4060" i="1"/>
  <c r="T4060" i="1" s="1"/>
  <c r="Q4061" i="1"/>
  <c r="T4061" i="1" s="1"/>
  <c r="Q4062" i="1"/>
  <c r="T4062" i="1" s="1"/>
  <c r="Q4063" i="1"/>
  <c r="T4063" i="1" s="1"/>
  <c r="Q4064" i="1"/>
  <c r="T4064" i="1" s="1"/>
  <c r="Q4065" i="1"/>
  <c r="T4065" i="1" s="1"/>
  <c r="Q4066" i="1"/>
  <c r="T4066" i="1" s="1"/>
  <c r="Q4067" i="1"/>
  <c r="T4067" i="1" s="1"/>
  <c r="Q4068" i="1"/>
  <c r="T4068" i="1" s="1"/>
  <c r="Q4069" i="1"/>
  <c r="T4069" i="1" s="1"/>
  <c r="Q4070" i="1"/>
  <c r="T4070" i="1" s="1"/>
  <c r="Q4071" i="1"/>
  <c r="T4071" i="1" s="1"/>
  <c r="Q4072" i="1"/>
  <c r="T4072" i="1" s="1"/>
  <c r="Q4073" i="1"/>
  <c r="T4073" i="1" s="1"/>
  <c r="Q4074" i="1"/>
  <c r="T4074" i="1" s="1"/>
  <c r="Q4075" i="1"/>
  <c r="T4075" i="1" s="1"/>
  <c r="Q4076" i="1"/>
  <c r="T4076" i="1" s="1"/>
  <c r="Q4077" i="1"/>
  <c r="T4077" i="1" s="1"/>
  <c r="Q4078" i="1"/>
  <c r="T4078" i="1" s="1"/>
  <c r="Q4079" i="1"/>
  <c r="T4079" i="1" s="1"/>
  <c r="Q4080" i="1"/>
  <c r="T4080" i="1" s="1"/>
  <c r="Q4081" i="1"/>
  <c r="T4081" i="1" s="1"/>
  <c r="Q4082" i="1"/>
  <c r="T4082" i="1" s="1"/>
  <c r="Q4083" i="1"/>
  <c r="T4083" i="1" s="1"/>
  <c r="Q4084" i="1"/>
  <c r="T4084" i="1" s="1"/>
  <c r="Q4085" i="1"/>
  <c r="T4085" i="1" s="1"/>
  <c r="Q4086" i="1"/>
  <c r="T4086" i="1" s="1"/>
  <c r="Q4087" i="1"/>
  <c r="T4087" i="1" s="1"/>
  <c r="Q4088" i="1"/>
  <c r="T4088" i="1" s="1"/>
  <c r="Q4089" i="1"/>
  <c r="T4089" i="1" s="1"/>
  <c r="Q4090" i="1"/>
  <c r="T4090" i="1" s="1"/>
  <c r="Q4091" i="1"/>
  <c r="T4091" i="1" s="1"/>
  <c r="Q4092" i="1"/>
  <c r="T4092" i="1" s="1"/>
  <c r="Q4093" i="1"/>
  <c r="T4093" i="1" s="1"/>
  <c r="Q4094" i="1"/>
  <c r="T4094" i="1" s="1"/>
  <c r="Q4095" i="1"/>
  <c r="T4095" i="1" s="1"/>
  <c r="Q4096" i="1"/>
  <c r="T4096" i="1" s="1"/>
  <c r="Q4097" i="1"/>
  <c r="T4097" i="1" s="1"/>
  <c r="Q4098" i="1"/>
  <c r="T4098" i="1" s="1"/>
  <c r="Q4099" i="1"/>
  <c r="T4099" i="1" s="1"/>
  <c r="Q4100" i="1"/>
  <c r="T4100" i="1" s="1"/>
  <c r="Q4101" i="1"/>
  <c r="T4101" i="1" s="1"/>
  <c r="Q4102" i="1"/>
  <c r="T4102" i="1" s="1"/>
  <c r="Q4103" i="1"/>
  <c r="T4103" i="1" s="1"/>
  <c r="Q4104" i="1"/>
  <c r="T4104" i="1" s="1"/>
  <c r="Q4105" i="1"/>
  <c r="T4105" i="1" s="1"/>
  <c r="Q4106" i="1"/>
  <c r="T4106" i="1" s="1"/>
  <c r="Q4107" i="1"/>
  <c r="T4107" i="1" s="1"/>
  <c r="Q4108" i="1"/>
  <c r="T4108" i="1" s="1"/>
  <c r="Q4109" i="1"/>
  <c r="T4109" i="1" s="1"/>
  <c r="Q4110" i="1"/>
  <c r="T4110" i="1" s="1"/>
  <c r="Q4111" i="1"/>
  <c r="T4111" i="1" s="1"/>
  <c r="Q4112" i="1"/>
  <c r="T4112" i="1" s="1"/>
  <c r="Q4113" i="1"/>
  <c r="T4113" i="1" s="1"/>
  <c r="Q4114" i="1"/>
  <c r="T4114" i="1" s="1"/>
  <c r="Q4115" i="1"/>
  <c r="T4115" i="1" s="1"/>
  <c r="R2" i="1"/>
  <c r="S2924" i="1" l="1"/>
  <c r="S2" i="1"/>
  <c r="S4114" i="1"/>
  <c r="S4110" i="1"/>
  <c r="S4106" i="1"/>
  <c r="S4102" i="1"/>
  <c r="S4098" i="1"/>
  <c r="S4094" i="1"/>
  <c r="S4090" i="1"/>
  <c r="S4086" i="1"/>
  <c r="S4082" i="1"/>
  <c r="S4078" i="1"/>
  <c r="S4074" i="1"/>
  <c r="S4070" i="1"/>
  <c r="S4066" i="1"/>
  <c r="S4062" i="1"/>
  <c r="S4058" i="1"/>
  <c r="S4054" i="1"/>
  <c r="S4050" i="1"/>
  <c r="S4046" i="1"/>
  <c r="S4042" i="1"/>
  <c r="S4038" i="1"/>
  <c r="S4034" i="1"/>
  <c r="S4030" i="1"/>
  <c r="S4026" i="1"/>
  <c r="S4022" i="1"/>
  <c r="S4018" i="1"/>
  <c r="S4014" i="1"/>
  <c r="S4010" i="1"/>
  <c r="S4006" i="1"/>
  <c r="S4002" i="1"/>
  <c r="S3998" i="1"/>
  <c r="S3994" i="1"/>
  <c r="S3990" i="1"/>
  <c r="S3986" i="1"/>
  <c r="S3982" i="1"/>
  <c r="S3978" i="1"/>
  <c r="S3974" i="1"/>
  <c r="S3970" i="1"/>
  <c r="S3966" i="1"/>
  <c r="S3962" i="1"/>
  <c r="S3958" i="1"/>
  <c r="S3954" i="1"/>
  <c r="S3950" i="1"/>
  <c r="S3946" i="1"/>
  <c r="S3942" i="1"/>
  <c r="S3938" i="1"/>
  <c r="S3934" i="1"/>
  <c r="S3930" i="1"/>
  <c r="S3926" i="1"/>
  <c r="S3922" i="1"/>
  <c r="S3918" i="1"/>
  <c r="S3914" i="1"/>
  <c r="S3910" i="1"/>
  <c r="S3906" i="1"/>
  <c r="S3902" i="1"/>
  <c r="S3898" i="1"/>
  <c r="S3894" i="1"/>
  <c r="S3890" i="1"/>
  <c r="S3886" i="1"/>
  <c r="S3882" i="1"/>
  <c r="S3878" i="1"/>
  <c r="S3874" i="1"/>
  <c r="S3870" i="1"/>
  <c r="S3866" i="1"/>
  <c r="S3862" i="1"/>
  <c r="S3858" i="1"/>
  <c r="S3854" i="1"/>
  <c r="S3850" i="1"/>
  <c r="S3846" i="1"/>
  <c r="S3842" i="1"/>
  <c r="S3838" i="1"/>
  <c r="S3834" i="1"/>
  <c r="S3830" i="1"/>
  <c r="S3826" i="1"/>
  <c r="S3822" i="1"/>
  <c r="S3818" i="1"/>
  <c r="S3814" i="1"/>
  <c r="S3810" i="1"/>
  <c r="S3806" i="1"/>
  <c r="S3802" i="1"/>
  <c r="S3798" i="1"/>
  <c r="S3794" i="1"/>
  <c r="S3790" i="1"/>
  <c r="S3786" i="1"/>
  <c r="S3782" i="1"/>
  <c r="S3778" i="1"/>
  <c r="S3774" i="1"/>
  <c r="S3770" i="1"/>
  <c r="S3766" i="1"/>
  <c r="S3762" i="1"/>
  <c r="S3758" i="1"/>
  <c r="S3754" i="1"/>
  <c r="S3750" i="1"/>
  <c r="S3746" i="1"/>
  <c r="S3742" i="1"/>
  <c r="S3738" i="1"/>
  <c r="S3734" i="1"/>
  <c r="S3730" i="1"/>
  <c r="S3726" i="1"/>
  <c r="S3722" i="1"/>
  <c r="S3718" i="1"/>
  <c r="S3714" i="1"/>
  <c r="S3710" i="1"/>
  <c r="S3706" i="1"/>
  <c r="S3702" i="1"/>
  <c r="S3698" i="1"/>
  <c r="S3694" i="1"/>
  <c r="S3690" i="1"/>
  <c r="S3686" i="1"/>
  <c r="S3682" i="1"/>
  <c r="S3678" i="1"/>
  <c r="S3674" i="1"/>
  <c r="S3670" i="1"/>
  <c r="S3666" i="1"/>
  <c r="S3662" i="1"/>
  <c r="S3658" i="1"/>
  <c r="S3654" i="1"/>
  <c r="S3650" i="1"/>
  <c r="S3646" i="1"/>
  <c r="S3642" i="1"/>
  <c r="S3638" i="1"/>
  <c r="S3634" i="1"/>
  <c r="S3630" i="1"/>
  <c r="S3626" i="1"/>
  <c r="S3622" i="1"/>
  <c r="S3618" i="1"/>
  <c r="S3614" i="1"/>
  <c r="S3610" i="1"/>
  <c r="S3606" i="1"/>
  <c r="S3602" i="1"/>
  <c r="S3598" i="1"/>
  <c r="S3594" i="1"/>
  <c r="S3590" i="1"/>
  <c r="S3586" i="1"/>
  <c r="S3582" i="1"/>
  <c r="S3578" i="1"/>
  <c r="S3574" i="1"/>
  <c r="S3570" i="1"/>
  <c r="S3566" i="1"/>
  <c r="S3562" i="1"/>
  <c r="S3558" i="1"/>
  <c r="S3554" i="1"/>
  <c r="S3550" i="1"/>
  <c r="S3546" i="1"/>
  <c r="S3542" i="1"/>
  <c r="S3538" i="1"/>
  <c r="S3534" i="1"/>
  <c r="S3530" i="1"/>
  <c r="S3526" i="1"/>
  <c r="S3522" i="1"/>
  <c r="S3518" i="1"/>
  <c r="S3514" i="1"/>
  <c r="S3510" i="1"/>
  <c r="S3506" i="1"/>
  <c r="S3502" i="1"/>
  <c r="S3498" i="1"/>
  <c r="S3494" i="1"/>
  <c r="S3490" i="1"/>
  <c r="S3486" i="1"/>
  <c r="S3482" i="1"/>
  <c r="S3478" i="1"/>
  <c r="S3474" i="1"/>
  <c r="S3470" i="1"/>
  <c r="S3466" i="1"/>
  <c r="S3462" i="1"/>
  <c r="S3458" i="1"/>
  <c r="S3454" i="1"/>
  <c r="S3450" i="1"/>
  <c r="S3446" i="1"/>
  <c r="S3442" i="1"/>
  <c r="S3438" i="1"/>
  <c r="S3434" i="1"/>
  <c r="S3430" i="1"/>
  <c r="S3426" i="1"/>
  <c r="S3422" i="1"/>
  <c r="S3418" i="1"/>
  <c r="S3414" i="1"/>
  <c r="S3410" i="1"/>
  <c r="S3406" i="1"/>
  <c r="S3402" i="1"/>
  <c r="S3398" i="1"/>
  <c r="S3394" i="1"/>
  <c r="S3390" i="1"/>
  <c r="S3386" i="1"/>
  <c r="S3382" i="1"/>
  <c r="S3378" i="1"/>
  <c r="S3374" i="1"/>
  <c r="S3370" i="1"/>
  <c r="S3366" i="1"/>
  <c r="S3362" i="1"/>
  <c r="S3358" i="1"/>
  <c r="S3354" i="1"/>
  <c r="S3350" i="1"/>
  <c r="S3346" i="1"/>
  <c r="S3342" i="1"/>
  <c r="S3338" i="1"/>
  <c r="S3334" i="1"/>
  <c r="S3330" i="1"/>
  <c r="S3326" i="1"/>
  <c r="S3322" i="1"/>
  <c r="S3318" i="1"/>
  <c r="S3314" i="1"/>
  <c r="S3310" i="1"/>
  <c r="S3306" i="1"/>
  <c r="S3302" i="1"/>
  <c r="S3298" i="1"/>
  <c r="S3294" i="1"/>
  <c r="S3290" i="1"/>
  <c r="S3286" i="1"/>
  <c r="S3282" i="1"/>
  <c r="S3278" i="1"/>
  <c r="S3274" i="1"/>
  <c r="S3270" i="1"/>
  <c r="S3266" i="1"/>
  <c r="S3262" i="1"/>
  <c r="S3258" i="1"/>
  <c r="S3254" i="1"/>
  <c r="S3250" i="1"/>
  <c r="S3246" i="1"/>
  <c r="S3242" i="1"/>
  <c r="S3238" i="1"/>
  <c r="S3234" i="1"/>
  <c r="S3230" i="1"/>
  <c r="S3226" i="1"/>
  <c r="S3222" i="1"/>
  <c r="S3218" i="1"/>
  <c r="S3214" i="1"/>
  <c r="S3210" i="1"/>
  <c r="S3206" i="1"/>
  <c r="S3202" i="1"/>
  <c r="S3198" i="1"/>
  <c r="S3194" i="1"/>
  <c r="S3190" i="1"/>
  <c r="S3186" i="1"/>
  <c r="S3182" i="1"/>
  <c r="S3178" i="1"/>
  <c r="S3174" i="1"/>
  <c r="S3170" i="1"/>
  <c r="S3166" i="1"/>
  <c r="S3162" i="1"/>
  <c r="S3158" i="1"/>
  <c r="S3154" i="1"/>
  <c r="S3150" i="1"/>
  <c r="S3146" i="1"/>
  <c r="S3142" i="1"/>
  <c r="S3138" i="1"/>
  <c r="S3134" i="1"/>
  <c r="S3130" i="1"/>
  <c r="S3126" i="1"/>
  <c r="S3122" i="1"/>
  <c r="S3118" i="1"/>
  <c r="S3114" i="1"/>
  <c r="S3110" i="1"/>
  <c r="S3106" i="1"/>
  <c r="S3102" i="1"/>
  <c r="S3098" i="1"/>
  <c r="S3094" i="1"/>
  <c r="S3090" i="1"/>
  <c r="S3086" i="1"/>
  <c r="S3082" i="1"/>
  <c r="S3078" i="1"/>
  <c r="S3074" i="1"/>
  <c r="S3070" i="1"/>
  <c r="S3066" i="1"/>
  <c r="S3062" i="1"/>
  <c r="S3058" i="1"/>
  <c r="S3054" i="1"/>
  <c r="S3050" i="1"/>
  <c r="S3046" i="1"/>
  <c r="S3042" i="1"/>
  <c r="S3038" i="1"/>
  <c r="S3034" i="1"/>
  <c r="S3030" i="1"/>
  <c r="S3026" i="1"/>
  <c r="S3022" i="1"/>
  <c r="S3018" i="1"/>
  <c r="S3014" i="1"/>
  <c r="S3010" i="1"/>
  <c r="S3006" i="1"/>
  <c r="S3002" i="1"/>
  <c r="S2998" i="1"/>
  <c r="S2994" i="1"/>
  <c r="S2990" i="1"/>
  <c r="S2986" i="1"/>
  <c r="S2982" i="1"/>
  <c r="S2978" i="1"/>
  <c r="S2974" i="1"/>
  <c r="S2970" i="1"/>
  <c r="S2966" i="1"/>
  <c r="S2962" i="1"/>
  <c r="S2958" i="1"/>
  <c r="S2954" i="1"/>
  <c r="S2950" i="1"/>
  <c r="S2946" i="1"/>
  <c r="S2942" i="1"/>
  <c r="S2938" i="1"/>
  <c r="S2934" i="1"/>
  <c r="S2930" i="1"/>
  <c r="S2926" i="1"/>
  <c r="S2922" i="1"/>
  <c r="S2918" i="1"/>
  <c r="S2914" i="1"/>
  <c r="S2910" i="1"/>
  <c r="S2906" i="1"/>
  <c r="S2902" i="1"/>
  <c r="S2898" i="1"/>
  <c r="S2894" i="1"/>
  <c r="S2890" i="1"/>
  <c r="S2886" i="1"/>
  <c r="S2882" i="1"/>
  <c r="S2878" i="1"/>
  <c r="S2874" i="1"/>
  <c r="S2870" i="1"/>
  <c r="S2866" i="1"/>
  <c r="S2862" i="1"/>
  <c r="S2858" i="1"/>
  <c r="S2854" i="1"/>
  <c r="S2850" i="1"/>
  <c r="S2846" i="1"/>
  <c r="S2842" i="1"/>
  <c r="S2838" i="1"/>
  <c r="S2834" i="1"/>
  <c r="S2830" i="1"/>
  <c r="S2826" i="1"/>
  <c r="S2822" i="1"/>
  <c r="S2818" i="1"/>
  <c r="S2814" i="1"/>
  <c r="S2810" i="1"/>
  <c r="S2806" i="1"/>
  <c r="S2802" i="1"/>
  <c r="S2798" i="1"/>
  <c r="S2794" i="1"/>
  <c r="S2790" i="1"/>
  <c r="S2786" i="1"/>
  <c r="S2782" i="1"/>
  <c r="S2778" i="1"/>
  <c r="S2774" i="1"/>
  <c r="S2770" i="1"/>
  <c r="S2766" i="1"/>
  <c r="S2762" i="1"/>
  <c r="S2758" i="1"/>
  <c r="S2754" i="1"/>
  <c r="S2750" i="1"/>
  <c r="S2746" i="1"/>
  <c r="S2742" i="1"/>
  <c r="S2738" i="1"/>
  <c r="S2734" i="1"/>
  <c r="S2730" i="1"/>
  <c r="S2726" i="1"/>
  <c r="S2722" i="1"/>
  <c r="S2718" i="1"/>
  <c r="S2714" i="1"/>
  <c r="S2710" i="1"/>
  <c r="S2706" i="1"/>
  <c r="S2702" i="1"/>
  <c r="S2698" i="1"/>
  <c r="S2694" i="1"/>
  <c r="S2690" i="1"/>
  <c r="S2686" i="1"/>
  <c r="S2682" i="1"/>
  <c r="S2678" i="1"/>
  <c r="S2674" i="1"/>
  <c r="S2670" i="1"/>
  <c r="S2666" i="1"/>
  <c r="S2662" i="1"/>
  <c r="S2658" i="1"/>
  <c r="S2654" i="1"/>
  <c r="S2650" i="1"/>
  <c r="S2646" i="1"/>
  <c r="S2642" i="1"/>
  <c r="S2638" i="1"/>
  <c r="S2634" i="1"/>
  <c r="S2630" i="1"/>
  <c r="S2626" i="1"/>
  <c r="S2622" i="1"/>
  <c r="S2618" i="1"/>
  <c r="S2614" i="1"/>
  <c r="S2610" i="1"/>
  <c r="S2606" i="1"/>
  <c r="S2602" i="1"/>
  <c r="S2598" i="1"/>
  <c r="S2594" i="1"/>
  <c r="S2590" i="1"/>
  <c r="S2586" i="1"/>
  <c r="S2582" i="1"/>
  <c r="S2578" i="1"/>
  <c r="S2574" i="1"/>
  <c r="S2570" i="1"/>
  <c r="S2566" i="1"/>
  <c r="S2562" i="1"/>
  <c r="S2558" i="1"/>
  <c r="S2554" i="1"/>
  <c r="S2550" i="1"/>
  <c r="S2546" i="1"/>
  <c r="S2542" i="1"/>
  <c r="S2538" i="1"/>
  <c r="S2534" i="1"/>
  <c r="S2530" i="1"/>
  <c r="S2526" i="1"/>
  <c r="S2522" i="1"/>
  <c r="S2518" i="1"/>
  <c r="S2514" i="1"/>
  <c r="S2510" i="1"/>
  <c r="S2506" i="1"/>
  <c r="S2502" i="1"/>
  <c r="S2498" i="1"/>
  <c r="S2494" i="1"/>
  <c r="S2490" i="1"/>
  <c r="S2486" i="1"/>
  <c r="S2482" i="1"/>
  <c r="S2478" i="1"/>
  <c r="S2474" i="1"/>
  <c r="S2470" i="1"/>
  <c r="S2466" i="1"/>
  <c r="S2462" i="1"/>
  <c r="S2458" i="1"/>
  <c r="S2454" i="1"/>
  <c r="S2450" i="1"/>
  <c r="S2446" i="1"/>
  <c r="S2442" i="1"/>
  <c r="S2438" i="1"/>
  <c r="S2434" i="1"/>
  <c r="S2430" i="1"/>
  <c r="S2426" i="1"/>
  <c r="S2422" i="1"/>
  <c r="S2418" i="1"/>
  <c r="S2414" i="1"/>
  <c r="S2410" i="1"/>
  <c r="S2406" i="1"/>
  <c r="S2402" i="1"/>
  <c r="S2398" i="1"/>
  <c r="S2394" i="1"/>
  <c r="S2390" i="1"/>
  <c r="S2386" i="1"/>
  <c r="S2382" i="1"/>
  <c r="S2378" i="1"/>
  <c r="S2374" i="1"/>
  <c r="S2370" i="1"/>
  <c r="S2366" i="1"/>
  <c r="S2362" i="1"/>
  <c r="S2358" i="1"/>
  <c r="S2354" i="1"/>
  <c r="S2350" i="1"/>
  <c r="S2346" i="1"/>
  <c r="S2342" i="1"/>
  <c r="S2338" i="1"/>
  <c r="S2334" i="1"/>
  <c r="S2330" i="1"/>
  <c r="S2326" i="1"/>
  <c r="S2322" i="1"/>
  <c r="S2318" i="1"/>
  <c r="S2314" i="1"/>
  <c r="S2310" i="1"/>
  <c r="S2306" i="1"/>
  <c r="S2302" i="1"/>
  <c r="S2298" i="1"/>
  <c r="S2294" i="1"/>
  <c r="S2290" i="1"/>
  <c r="S2286" i="1"/>
  <c r="S2282" i="1"/>
  <c r="S2278" i="1"/>
  <c r="S2274" i="1"/>
  <c r="S2270" i="1"/>
  <c r="S2266" i="1"/>
  <c r="S2262" i="1"/>
  <c r="S2258" i="1"/>
  <c r="S2254" i="1"/>
  <c r="S2250" i="1"/>
  <c r="S2246" i="1"/>
  <c r="S2242" i="1"/>
  <c r="S2238" i="1"/>
  <c r="S2234" i="1"/>
  <c r="S2230" i="1"/>
  <c r="S2226" i="1"/>
  <c r="S2222" i="1"/>
  <c r="S2218" i="1"/>
  <c r="S2214" i="1"/>
  <c r="S2210" i="1"/>
  <c r="S2206" i="1"/>
  <c r="S2202" i="1"/>
  <c r="S2198" i="1"/>
  <c r="S2194" i="1"/>
  <c r="S2190" i="1"/>
  <c r="S2186" i="1"/>
  <c r="S2182" i="1"/>
  <c r="S2178" i="1"/>
  <c r="S2174" i="1"/>
  <c r="S2170" i="1"/>
  <c r="S2166" i="1"/>
  <c r="S2162" i="1"/>
  <c r="S2158" i="1"/>
  <c r="S2154" i="1"/>
  <c r="S2150" i="1"/>
  <c r="S2146" i="1"/>
  <c r="S2142" i="1"/>
  <c r="S2138" i="1"/>
  <c r="S2134" i="1"/>
  <c r="S2130" i="1"/>
  <c r="S2126" i="1"/>
  <c r="S2122" i="1"/>
  <c r="S2118" i="1"/>
  <c r="S2114" i="1"/>
  <c r="S2110" i="1"/>
  <c r="S2106" i="1"/>
  <c r="S2102" i="1"/>
  <c r="S2098" i="1"/>
  <c r="S2094" i="1"/>
  <c r="S2090" i="1"/>
  <c r="S2086" i="1"/>
  <c r="S2082" i="1"/>
  <c r="S2078" i="1"/>
  <c r="S2074" i="1"/>
  <c r="S2070" i="1"/>
  <c r="S2066" i="1"/>
  <c r="S2062" i="1"/>
  <c r="S2058" i="1"/>
  <c r="S2054" i="1"/>
  <c r="S2050" i="1"/>
  <c r="S4113" i="1"/>
  <c r="S4109" i="1"/>
  <c r="S4105" i="1"/>
  <c r="S4101" i="1"/>
  <c r="S4097" i="1"/>
  <c r="S4093" i="1"/>
  <c r="S4089" i="1"/>
  <c r="S4085" i="1"/>
  <c r="S4081" i="1"/>
  <c r="S4077" i="1"/>
  <c r="S4073" i="1"/>
  <c r="S4069" i="1"/>
  <c r="S4065" i="1"/>
  <c r="S4061" i="1"/>
  <c r="S4057" i="1"/>
  <c r="S4053" i="1"/>
  <c r="S4049" i="1"/>
  <c r="S4045" i="1"/>
  <c r="S4041" i="1"/>
  <c r="S4037" i="1"/>
  <c r="S4033" i="1"/>
  <c r="S4029" i="1"/>
  <c r="S4025" i="1"/>
  <c r="S4021" i="1"/>
  <c r="S4017" i="1"/>
  <c r="S4013" i="1"/>
  <c r="S4009" i="1"/>
  <c r="S4005" i="1"/>
  <c r="S4001" i="1"/>
  <c r="S3997" i="1"/>
  <c r="S3993" i="1"/>
  <c r="S3989" i="1"/>
  <c r="S3985" i="1"/>
  <c r="S3981" i="1"/>
  <c r="S3977" i="1"/>
  <c r="S3973" i="1"/>
  <c r="S3969" i="1"/>
  <c r="S3965" i="1"/>
  <c r="S3961" i="1"/>
  <c r="S3957" i="1"/>
  <c r="S3953" i="1"/>
  <c r="S3949" i="1"/>
  <c r="S3945" i="1"/>
  <c r="S3941" i="1"/>
  <c r="S3937" i="1"/>
  <c r="S3933" i="1"/>
  <c r="S3929" i="1"/>
  <c r="S3925" i="1"/>
  <c r="S3921" i="1"/>
  <c r="S3917" i="1"/>
  <c r="S3913" i="1"/>
  <c r="S3909" i="1"/>
  <c r="S3905" i="1"/>
  <c r="S3901" i="1"/>
  <c r="S3897" i="1"/>
  <c r="S3893" i="1"/>
  <c r="S3889" i="1"/>
  <c r="S3885" i="1"/>
  <c r="S3881" i="1"/>
  <c r="S3877" i="1"/>
  <c r="S3873" i="1"/>
  <c r="S3869" i="1"/>
  <c r="S3865" i="1"/>
  <c r="S3861" i="1"/>
  <c r="S3857" i="1"/>
  <c r="S3853" i="1"/>
  <c r="S3849" i="1"/>
  <c r="S3845" i="1"/>
  <c r="S3841" i="1"/>
  <c r="S3837" i="1"/>
  <c r="S3833" i="1"/>
  <c r="S3829" i="1"/>
  <c r="S3825" i="1"/>
  <c r="S3821" i="1"/>
  <c r="S3817" i="1"/>
  <c r="S3813" i="1"/>
  <c r="S3809" i="1"/>
  <c r="S3805" i="1"/>
  <c r="S3801" i="1"/>
  <c r="S3797" i="1"/>
  <c r="S3793" i="1"/>
  <c r="S3789" i="1"/>
  <c r="S3785" i="1"/>
  <c r="S3781" i="1"/>
  <c r="S3777" i="1"/>
  <c r="S3773" i="1"/>
  <c r="S3769" i="1"/>
  <c r="S3765" i="1"/>
  <c r="S3761" i="1"/>
  <c r="S3757" i="1"/>
  <c r="S3753" i="1"/>
  <c r="S3749" i="1"/>
  <c r="S3745" i="1"/>
  <c r="S3741" i="1"/>
  <c r="S3737" i="1"/>
  <c r="S3733" i="1"/>
  <c r="S3729" i="1"/>
  <c r="S3725" i="1"/>
  <c r="S3721" i="1"/>
  <c r="S3717" i="1"/>
  <c r="S3713" i="1"/>
  <c r="S3709" i="1"/>
  <c r="S3705" i="1"/>
  <c r="S3701" i="1"/>
  <c r="S3697" i="1"/>
  <c r="S3693" i="1"/>
  <c r="S3689" i="1"/>
  <c r="S3685" i="1"/>
  <c r="S3681" i="1"/>
  <c r="S3677" i="1"/>
  <c r="S3673" i="1"/>
  <c r="S3669" i="1"/>
  <c r="S3665" i="1"/>
  <c r="S3661" i="1"/>
  <c r="S3657" i="1"/>
  <c r="S3653" i="1"/>
  <c r="S3649" i="1"/>
  <c r="S3645" i="1"/>
  <c r="S3641" i="1"/>
  <c r="S3637" i="1"/>
  <c r="S3633" i="1"/>
  <c r="S3629" i="1"/>
  <c r="S3625" i="1"/>
  <c r="S3621" i="1"/>
  <c r="S3617" i="1"/>
  <c r="S3613" i="1"/>
  <c r="S3609" i="1"/>
  <c r="S3605" i="1"/>
  <c r="S3601" i="1"/>
  <c r="S3597" i="1"/>
  <c r="S3593" i="1"/>
  <c r="S3589" i="1"/>
  <c r="S3585" i="1"/>
  <c r="S3581" i="1"/>
  <c r="S3577" i="1"/>
  <c r="S3573" i="1"/>
  <c r="S3569" i="1"/>
  <c r="S3565" i="1"/>
  <c r="S3561" i="1"/>
  <c r="S3557" i="1"/>
  <c r="S3553" i="1"/>
  <c r="S3549" i="1"/>
  <c r="S3545" i="1"/>
  <c r="S3541" i="1"/>
  <c r="S3537" i="1"/>
  <c r="S3533" i="1"/>
  <c r="S3529" i="1"/>
  <c r="S3525" i="1"/>
  <c r="S3521" i="1"/>
  <c r="S3517" i="1"/>
  <c r="S3513" i="1"/>
  <c r="S3509" i="1"/>
  <c r="S3505" i="1"/>
  <c r="S3501" i="1"/>
  <c r="S3497" i="1"/>
  <c r="S3493" i="1"/>
  <c r="S3489" i="1"/>
  <c r="S3485" i="1"/>
  <c r="S3481" i="1"/>
  <c r="S3477" i="1"/>
  <c r="S3473" i="1"/>
  <c r="S3469" i="1"/>
  <c r="S3465" i="1"/>
  <c r="S3461" i="1"/>
  <c r="S3457" i="1"/>
  <c r="S3453" i="1"/>
  <c r="S3449" i="1"/>
  <c r="S3445" i="1"/>
  <c r="S3441" i="1"/>
  <c r="S3437" i="1"/>
  <c r="S3433" i="1"/>
  <c r="S3429" i="1"/>
  <c r="S3425" i="1"/>
  <c r="S3421" i="1"/>
  <c r="S3417" i="1"/>
  <c r="S3413" i="1"/>
  <c r="S3409" i="1"/>
  <c r="S3405" i="1"/>
  <c r="S3401" i="1"/>
  <c r="S3397" i="1"/>
  <c r="S3393" i="1"/>
  <c r="S3389" i="1"/>
  <c r="S3385" i="1"/>
  <c r="S3381" i="1"/>
  <c r="S3377" i="1"/>
  <c r="S3373" i="1"/>
  <c r="S3369" i="1"/>
  <c r="S3365" i="1"/>
  <c r="S3361" i="1"/>
  <c r="S3357" i="1"/>
  <c r="S3353" i="1"/>
  <c r="S3349" i="1"/>
  <c r="S3345" i="1"/>
  <c r="S3341" i="1"/>
  <c r="S3337" i="1"/>
  <c r="S3333" i="1"/>
  <c r="S3329" i="1"/>
  <c r="S3325" i="1"/>
  <c r="S3321" i="1"/>
  <c r="S3317" i="1"/>
  <c r="S3313" i="1"/>
  <c r="S3309" i="1"/>
  <c r="S3305" i="1"/>
  <c r="S3301" i="1"/>
  <c r="S3297" i="1"/>
  <c r="S3293" i="1"/>
  <c r="S3289" i="1"/>
  <c r="S3285" i="1"/>
  <c r="S3281" i="1"/>
  <c r="S3277" i="1"/>
  <c r="S3273" i="1"/>
  <c r="S3269" i="1"/>
  <c r="S3265" i="1"/>
  <c r="S3261" i="1"/>
  <c r="S3257" i="1"/>
  <c r="S3253" i="1"/>
  <c r="S3249" i="1"/>
  <c r="S3245" i="1"/>
  <c r="S3241" i="1"/>
  <c r="S3237" i="1"/>
  <c r="S3233" i="1"/>
  <c r="S3229" i="1"/>
  <c r="S3225" i="1"/>
  <c r="S3221" i="1"/>
  <c r="S3217" i="1"/>
  <c r="S3213" i="1"/>
  <c r="S3209" i="1"/>
  <c r="S3205" i="1"/>
  <c r="S3201" i="1"/>
  <c r="S3197" i="1"/>
  <c r="S3193" i="1"/>
  <c r="S3189" i="1"/>
  <c r="S3185" i="1"/>
  <c r="S3181" i="1"/>
  <c r="S3177" i="1"/>
  <c r="S3173" i="1"/>
  <c r="S3169" i="1"/>
  <c r="S3165" i="1"/>
  <c r="S3161" i="1"/>
  <c r="S3157" i="1"/>
  <c r="S3153" i="1"/>
  <c r="S3149" i="1"/>
  <c r="S3145" i="1"/>
  <c r="S3141" i="1"/>
  <c r="S3137" i="1"/>
  <c r="S3133" i="1"/>
  <c r="S3129" i="1"/>
  <c r="S3125" i="1"/>
  <c r="S3121" i="1"/>
  <c r="S3117" i="1"/>
  <c r="S3113" i="1"/>
  <c r="S3109" i="1"/>
  <c r="S3105" i="1"/>
  <c r="S3101" i="1"/>
  <c r="S3097" i="1"/>
  <c r="S3093" i="1"/>
  <c r="S3089" i="1"/>
  <c r="S3085" i="1"/>
  <c r="S3081" i="1"/>
  <c r="S3077" i="1"/>
  <c r="S3073" i="1"/>
  <c r="S3069" i="1"/>
  <c r="S3065" i="1"/>
  <c r="S3061" i="1"/>
  <c r="S3057" i="1"/>
  <c r="S3053" i="1"/>
  <c r="S3049" i="1"/>
  <c r="S3045" i="1"/>
  <c r="S3041" i="1"/>
  <c r="S3037" i="1"/>
  <c r="S3033" i="1"/>
  <c r="S3029" i="1"/>
  <c r="S3025" i="1"/>
  <c r="S3021" i="1"/>
  <c r="S3017" i="1"/>
  <c r="S3013" i="1"/>
  <c r="S3009" i="1"/>
  <c r="S3005" i="1"/>
  <c r="S3001" i="1"/>
  <c r="S2997" i="1"/>
  <c r="S2993" i="1"/>
  <c r="S2989" i="1"/>
  <c r="S2985" i="1"/>
  <c r="S2981" i="1"/>
  <c r="S2977" i="1"/>
  <c r="S2973" i="1"/>
  <c r="S2969" i="1"/>
  <c r="S2965" i="1"/>
  <c r="S2961" i="1"/>
  <c r="S2957" i="1"/>
  <c r="S2953" i="1"/>
  <c r="S2949" i="1"/>
  <c r="S2945" i="1"/>
  <c r="S2941" i="1"/>
  <c r="S2937" i="1"/>
  <c r="S2933" i="1"/>
  <c r="S2929" i="1"/>
  <c r="S2925" i="1"/>
  <c r="S2921" i="1"/>
  <c r="S2917" i="1"/>
  <c r="S2913" i="1"/>
  <c r="S2909" i="1"/>
  <c r="S2905" i="1"/>
  <c r="S2901" i="1"/>
  <c r="S2897" i="1"/>
  <c r="S2893" i="1"/>
  <c r="S2889" i="1"/>
  <c r="S2885" i="1"/>
  <c r="S2881" i="1"/>
  <c r="S2877" i="1"/>
  <c r="S2873" i="1"/>
  <c r="S2869" i="1"/>
  <c r="S2865" i="1"/>
  <c r="S2861" i="1"/>
  <c r="S2857" i="1"/>
  <c r="S2853" i="1"/>
  <c r="S2849" i="1"/>
  <c r="S2845" i="1"/>
  <c r="S2841" i="1"/>
  <c r="S2837" i="1"/>
  <c r="S2833" i="1"/>
  <c r="S2829" i="1"/>
  <c r="S2825" i="1"/>
  <c r="S2821" i="1"/>
  <c r="S2817" i="1"/>
  <c r="S2813" i="1"/>
  <c r="S2809" i="1"/>
  <c r="S2805" i="1"/>
  <c r="S2801" i="1"/>
  <c r="S2797" i="1"/>
  <c r="S2793" i="1"/>
  <c r="S2789" i="1"/>
  <c r="S2785" i="1"/>
  <c r="S2781" i="1"/>
  <c r="S2777" i="1"/>
  <c r="S2773" i="1"/>
  <c r="S2769" i="1"/>
  <c r="S2765" i="1"/>
  <c r="S2761" i="1"/>
  <c r="S2757" i="1"/>
  <c r="S2753" i="1"/>
  <c r="S2749" i="1"/>
  <c r="S2745" i="1"/>
  <c r="S2741" i="1"/>
  <c r="S2737" i="1"/>
  <c r="S2733" i="1"/>
  <c r="S2729" i="1"/>
  <c r="S2725" i="1"/>
  <c r="S2721" i="1"/>
  <c r="S2717" i="1"/>
  <c r="S2713" i="1"/>
  <c r="S2709" i="1"/>
  <c r="S2705" i="1"/>
  <c r="S2701" i="1"/>
  <c r="S2697" i="1"/>
  <c r="S2693" i="1"/>
  <c r="S2689" i="1"/>
  <c r="S2685" i="1"/>
  <c r="S2681" i="1"/>
  <c r="S2677" i="1"/>
  <c r="S2673" i="1"/>
  <c r="S2669" i="1"/>
  <c r="S2665" i="1"/>
  <c r="S2661" i="1"/>
  <c r="S2657" i="1"/>
  <c r="S2653" i="1"/>
  <c r="S2649" i="1"/>
  <c r="S2645" i="1"/>
  <c r="S2641" i="1"/>
  <c r="S2637" i="1"/>
  <c r="S2633" i="1"/>
  <c r="S2629" i="1"/>
  <c r="S2625" i="1"/>
  <c r="S2621" i="1"/>
  <c r="S2617" i="1"/>
  <c r="S2613" i="1"/>
  <c r="S2609" i="1"/>
  <c r="S2605" i="1"/>
  <c r="S2601" i="1"/>
  <c r="S2597" i="1"/>
  <c r="S2593" i="1"/>
  <c r="S2589" i="1"/>
  <c r="S2585" i="1"/>
  <c r="S2581" i="1"/>
  <c r="S2577" i="1"/>
  <c r="S2573" i="1"/>
  <c r="S2569" i="1"/>
  <c r="S2565" i="1"/>
  <c r="S2561" i="1"/>
  <c r="S2557" i="1"/>
  <c r="S2553" i="1"/>
  <c r="S2549" i="1"/>
  <c r="S2545" i="1"/>
  <c r="S2541" i="1"/>
  <c r="S2537" i="1"/>
  <c r="S2533" i="1"/>
  <c r="S2529" i="1"/>
  <c r="S2525" i="1"/>
  <c r="S2521" i="1"/>
  <c r="S2517" i="1"/>
  <c r="S2513" i="1"/>
  <c r="S2509" i="1"/>
  <c r="S2505" i="1"/>
  <c r="S2501" i="1"/>
  <c r="S2497" i="1"/>
  <c r="S2493" i="1"/>
  <c r="S2489" i="1"/>
  <c r="S2485" i="1"/>
  <c r="S2481" i="1"/>
  <c r="S2477" i="1"/>
  <c r="S2473" i="1"/>
  <c r="S2469" i="1"/>
  <c r="S2465" i="1"/>
  <c r="S2461" i="1"/>
  <c r="S2457" i="1"/>
  <c r="S2453" i="1"/>
  <c r="S2449" i="1"/>
  <c r="S2445" i="1"/>
  <c r="S2441" i="1"/>
  <c r="S2437" i="1"/>
  <c r="S2433" i="1"/>
  <c r="S2429" i="1"/>
  <c r="S2425" i="1"/>
  <c r="S2421" i="1"/>
  <c r="S2417" i="1"/>
  <c r="S2413" i="1"/>
  <c r="S2409" i="1"/>
  <c r="S2405" i="1"/>
  <c r="S2401" i="1"/>
  <c r="S2397" i="1"/>
  <c r="S2393" i="1"/>
  <c r="S2389" i="1"/>
  <c r="S2385" i="1"/>
  <c r="S2381" i="1"/>
  <c r="S2377" i="1"/>
  <c r="S2373" i="1"/>
  <c r="S2369" i="1"/>
  <c r="S2365" i="1"/>
  <c r="S2361" i="1"/>
  <c r="S2357" i="1"/>
  <c r="S2353" i="1"/>
  <c r="S2349" i="1"/>
  <c r="S2345" i="1"/>
  <c r="S2341" i="1"/>
  <c r="S2337" i="1"/>
  <c r="S2333" i="1"/>
  <c r="S2329" i="1"/>
  <c r="S2325" i="1"/>
  <c r="S2321" i="1"/>
  <c r="S2317" i="1"/>
  <c r="S2313" i="1"/>
  <c r="S2309" i="1"/>
  <c r="S2305" i="1"/>
  <c r="S2301" i="1"/>
  <c r="S2297" i="1"/>
  <c r="S2293" i="1"/>
  <c r="S4112" i="1"/>
  <c r="S4108" i="1"/>
  <c r="S4104" i="1"/>
  <c r="S4100" i="1"/>
  <c r="S4096" i="1"/>
  <c r="S4092" i="1"/>
  <c r="S4088" i="1"/>
  <c r="S4084" i="1"/>
  <c r="S4080" i="1"/>
  <c r="S4076" i="1"/>
  <c r="S4072" i="1"/>
  <c r="S4068" i="1"/>
  <c r="S4064" i="1"/>
  <c r="S4060" i="1"/>
  <c r="S4056" i="1"/>
  <c r="S4052" i="1"/>
  <c r="S4048" i="1"/>
  <c r="S4044" i="1"/>
  <c r="S4040" i="1"/>
  <c r="S4036" i="1"/>
  <c r="S4032" i="1"/>
  <c r="S4028" i="1"/>
  <c r="S4024" i="1"/>
  <c r="S4020" i="1"/>
  <c r="S4016" i="1"/>
  <c r="S4012" i="1"/>
  <c r="S4008" i="1"/>
  <c r="S4004" i="1"/>
  <c r="S4000" i="1"/>
  <c r="S3996" i="1"/>
  <c r="S3992" i="1"/>
  <c r="S3988" i="1"/>
  <c r="S3984" i="1"/>
  <c r="S3980" i="1"/>
  <c r="S3976" i="1"/>
  <c r="S3972" i="1"/>
  <c r="S3968" i="1"/>
  <c r="S3964" i="1"/>
  <c r="S3960" i="1"/>
  <c r="S3956" i="1"/>
  <c r="S3952" i="1"/>
  <c r="S3948" i="1"/>
  <c r="S3944" i="1"/>
  <c r="S3940" i="1"/>
  <c r="S3936" i="1"/>
  <c r="S3932" i="1"/>
  <c r="S3928" i="1"/>
  <c r="S3924" i="1"/>
  <c r="S3920" i="1"/>
  <c r="S3916" i="1"/>
  <c r="S3912" i="1"/>
  <c r="S3908" i="1"/>
  <c r="S3904" i="1"/>
  <c r="S3900" i="1"/>
  <c r="S3896" i="1"/>
  <c r="S3892" i="1"/>
  <c r="S3888" i="1"/>
  <c r="S3884" i="1"/>
  <c r="S3880" i="1"/>
  <c r="S3876" i="1"/>
  <c r="S3872" i="1"/>
  <c r="S3868" i="1"/>
  <c r="S3864" i="1"/>
  <c r="S3860" i="1"/>
  <c r="S3856" i="1"/>
  <c r="S3852" i="1"/>
  <c r="S3848" i="1"/>
  <c r="S3844" i="1"/>
  <c r="S3840" i="1"/>
  <c r="S3836" i="1"/>
  <c r="S3832" i="1"/>
  <c r="S3828" i="1"/>
  <c r="S3824" i="1"/>
  <c r="S3820" i="1"/>
  <c r="S3816" i="1"/>
  <c r="S3812" i="1"/>
  <c r="S3808" i="1"/>
  <c r="S3804" i="1"/>
  <c r="S3800" i="1"/>
  <c r="S3796" i="1"/>
  <c r="S3792" i="1"/>
  <c r="S3788" i="1"/>
  <c r="S3784" i="1"/>
  <c r="S3780" i="1"/>
  <c r="S3776" i="1"/>
  <c r="S3772" i="1"/>
  <c r="S3768" i="1"/>
  <c r="S3764" i="1"/>
  <c r="S3760" i="1"/>
  <c r="S3756" i="1"/>
  <c r="S3752" i="1"/>
  <c r="S3748" i="1"/>
  <c r="S3744" i="1"/>
  <c r="S3740" i="1"/>
  <c r="S3736" i="1"/>
  <c r="S3732" i="1"/>
  <c r="S3728" i="1"/>
  <c r="S3724" i="1"/>
  <c r="S3720" i="1"/>
  <c r="S3716" i="1"/>
  <c r="S3712" i="1"/>
  <c r="S3708" i="1"/>
  <c r="S3704" i="1"/>
  <c r="S3700" i="1"/>
  <c r="S3696" i="1"/>
  <c r="S3692" i="1"/>
  <c r="S3688" i="1"/>
  <c r="S3684" i="1"/>
  <c r="S3680" i="1"/>
  <c r="S3676" i="1"/>
  <c r="S3672" i="1"/>
  <c r="S3668" i="1"/>
  <c r="S3664" i="1"/>
  <c r="S3660" i="1"/>
  <c r="S3656" i="1"/>
  <c r="S3652" i="1"/>
  <c r="S3648" i="1"/>
  <c r="S3644" i="1"/>
  <c r="S3640" i="1"/>
  <c r="S3636" i="1"/>
  <c r="S3632" i="1"/>
  <c r="S3628" i="1"/>
  <c r="S3624" i="1"/>
  <c r="S3620" i="1"/>
  <c r="S3616" i="1"/>
  <c r="S3612" i="1"/>
  <c r="S3608" i="1"/>
  <c r="S3604" i="1"/>
  <c r="S3600" i="1"/>
  <c r="S3596" i="1"/>
  <c r="S3592" i="1"/>
  <c r="S3588" i="1"/>
  <c r="S3584" i="1"/>
  <c r="S3580" i="1"/>
  <c r="S3576" i="1"/>
  <c r="S3572" i="1"/>
  <c r="S3568" i="1"/>
  <c r="S3564" i="1"/>
  <c r="S3560" i="1"/>
  <c r="S3556" i="1"/>
  <c r="S3552" i="1"/>
  <c r="S3548" i="1"/>
  <c r="S3544" i="1"/>
  <c r="S3540" i="1"/>
  <c r="S3536" i="1"/>
  <c r="S3532" i="1"/>
  <c r="S3528" i="1"/>
  <c r="S3524" i="1"/>
  <c r="S3520" i="1"/>
  <c r="S3516" i="1"/>
  <c r="S3512" i="1"/>
  <c r="S3508" i="1"/>
  <c r="S3504" i="1"/>
  <c r="S3500" i="1"/>
  <c r="S3496" i="1"/>
  <c r="S3492" i="1"/>
  <c r="S3488" i="1"/>
  <c r="S3484" i="1"/>
  <c r="S3480" i="1"/>
  <c r="S3476" i="1"/>
  <c r="S3472" i="1"/>
  <c r="S3468" i="1"/>
  <c r="S3464" i="1"/>
  <c r="S3460" i="1"/>
  <c r="S3456" i="1"/>
  <c r="S3452" i="1"/>
  <c r="S3448" i="1"/>
  <c r="S3444" i="1"/>
  <c r="S3440" i="1"/>
  <c r="S3436" i="1"/>
  <c r="S3432" i="1"/>
  <c r="S3428" i="1"/>
  <c r="S3424" i="1"/>
  <c r="S3420" i="1"/>
  <c r="S3416" i="1"/>
  <c r="S3412" i="1"/>
  <c r="S3408" i="1"/>
  <c r="S3404" i="1"/>
  <c r="S3400" i="1"/>
  <c r="S3396" i="1"/>
  <c r="S3392" i="1"/>
  <c r="S3388" i="1"/>
  <c r="S3384" i="1"/>
  <c r="S3380" i="1"/>
  <c r="S3376" i="1"/>
  <c r="S3372" i="1"/>
  <c r="S3368" i="1"/>
  <c r="S3364" i="1"/>
  <c r="S3360" i="1"/>
  <c r="S3356" i="1"/>
  <c r="S3352" i="1"/>
  <c r="S3348" i="1"/>
  <c r="S3344" i="1"/>
  <c r="S3340" i="1"/>
  <c r="S3336" i="1"/>
  <c r="S3332" i="1"/>
  <c r="S3328" i="1"/>
  <c r="S3324" i="1"/>
  <c r="S3320" i="1"/>
  <c r="S3316" i="1"/>
  <c r="S3312" i="1"/>
  <c r="S3308" i="1"/>
  <c r="S3304" i="1"/>
  <c r="S3300" i="1"/>
  <c r="S3296" i="1"/>
  <c r="S3292" i="1"/>
  <c r="S3288" i="1"/>
  <c r="S3284" i="1"/>
  <c r="S3280" i="1"/>
  <c r="S3276" i="1"/>
  <c r="S3272" i="1"/>
  <c r="S3268" i="1"/>
  <c r="S3264" i="1"/>
  <c r="S3260" i="1"/>
  <c r="S3256" i="1"/>
  <c r="S3252" i="1"/>
  <c r="S3248" i="1"/>
  <c r="S3244" i="1"/>
  <c r="S3240" i="1"/>
  <c r="S3236" i="1"/>
  <c r="S3232" i="1"/>
  <c r="S3228" i="1"/>
  <c r="S3224" i="1"/>
  <c r="S3220" i="1"/>
  <c r="S3216" i="1"/>
  <c r="S3212" i="1"/>
  <c r="S3208" i="1"/>
  <c r="S3204" i="1"/>
  <c r="S3200" i="1"/>
  <c r="S3196" i="1"/>
  <c r="S3192" i="1"/>
  <c r="S3188" i="1"/>
  <c r="S3184" i="1"/>
  <c r="S3180" i="1"/>
  <c r="S3176" i="1"/>
  <c r="S3172" i="1"/>
  <c r="S3168" i="1"/>
  <c r="S3164" i="1"/>
  <c r="S3160" i="1"/>
  <c r="S3156" i="1"/>
  <c r="S3152" i="1"/>
  <c r="S3148" i="1"/>
  <c r="S3144" i="1"/>
  <c r="S3140" i="1"/>
  <c r="S3136" i="1"/>
  <c r="S3132" i="1"/>
  <c r="S3128" i="1"/>
  <c r="S3124" i="1"/>
  <c r="S3120" i="1"/>
  <c r="S3116" i="1"/>
  <c r="S3112" i="1"/>
  <c r="S3108" i="1"/>
  <c r="S3104" i="1"/>
  <c r="S3100" i="1"/>
  <c r="S3096" i="1"/>
  <c r="S3092" i="1"/>
  <c r="S3088" i="1"/>
  <c r="S3084" i="1"/>
  <c r="S3080" i="1"/>
  <c r="S3076" i="1"/>
  <c r="S3072" i="1"/>
  <c r="S3068" i="1"/>
  <c r="S3064" i="1"/>
  <c r="S3060" i="1"/>
  <c r="S3056" i="1"/>
  <c r="S3052" i="1"/>
  <c r="S3048" i="1"/>
  <c r="S3044" i="1"/>
  <c r="S3040" i="1"/>
  <c r="S3036" i="1"/>
  <c r="S3032" i="1"/>
  <c r="S3028" i="1"/>
  <c r="S3024" i="1"/>
  <c r="S3020" i="1"/>
  <c r="S3016" i="1"/>
  <c r="S3012" i="1"/>
  <c r="S3008" i="1"/>
  <c r="S3004" i="1"/>
  <c r="S3000" i="1"/>
  <c r="S2996" i="1"/>
  <c r="S2992" i="1"/>
  <c r="S2988" i="1"/>
  <c r="S2984" i="1"/>
  <c r="S2980" i="1"/>
  <c r="S2976" i="1"/>
  <c r="S2972" i="1"/>
  <c r="S2968" i="1"/>
  <c r="S2964" i="1"/>
  <c r="S2960" i="1"/>
  <c r="S2956" i="1"/>
  <c r="S2952" i="1"/>
  <c r="S2948" i="1"/>
  <c r="S2944" i="1"/>
  <c r="S2940" i="1"/>
  <c r="S2936" i="1"/>
  <c r="S2932" i="1"/>
  <c r="S2928" i="1"/>
  <c r="S2920" i="1"/>
  <c r="S2916" i="1"/>
  <c r="S2912" i="1"/>
  <c r="S2908" i="1"/>
  <c r="S2904" i="1"/>
  <c r="S2900" i="1"/>
  <c r="S2896" i="1"/>
  <c r="S2892" i="1"/>
  <c r="S2888" i="1"/>
  <c r="S2884" i="1"/>
  <c r="S2880" i="1"/>
  <c r="S2876" i="1"/>
  <c r="S2872" i="1"/>
  <c r="S2868" i="1"/>
  <c r="S2864" i="1"/>
  <c r="S2860" i="1"/>
  <c r="S2856" i="1"/>
  <c r="S2852" i="1"/>
  <c r="S2848" i="1"/>
  <c r="S2844" i="1"/>
  <c r="S2840" i="1"/>
  <c r="S2836" i="1"/>
  <c r="S2832" i="1"/>
  <c r="S2828" i="1"/>
  <c r="S2824" i="1"/>
  <c r="S2820" i="1"/>
  <c r="S2816" i="1"/>
  <c r="S2812" i="1"/>
  <c r="S2808" i="1"/>
  <c r="S2804" i="1"/>
  <c r="S2800" i="1"/>
  <c r="S2796" i="1"/>
  <c r="S2792" i="1"/>
  <c r="S2788" i="1"/>
  <c r="S2784" i="1"/>
  <c r="S2780" i="1"/>
  <c r="S2776" i="1"/>
  <c r="S2772" i="1"/>
  <c r="S2768" i="1"/>
  <c r="S2764" i="1"/>
  <c r="S2760" i="1"/>
  <c r="S2756" i="1"/>
  <c r="S2752" i="1"/>
  <c r="S2748" i="1"/>
  <c r="S2744" i="1"/>
  <c r="S2740" i="1"/>
  <c r="S2736" i="1"/>
  <c r="S2732" i="1"/>
  <c r="S2728" i="1"/>
  <c r="S2724" i="1"/>
  <c r="S2720" i="1"/>
  <c r="S2716" i="1"/>
  <c r="S2712" i="1"/>
  <c r="S2708" i="1"/>
  <c r="S2704" i="1"/>
  <c r="S2700" i="1"/>
  <c r="S2696" i="1"/>
  <c r="S2692" i="1"/>
  <c r="S2688" i="1"/>
  <c r="S2684" i="1"/>
  <c r="S2680" i="1"/>
  <c r="S2676" i="1"/>
  <c r="S2672" i="1"/>
  <c r="S2668" i="1"/>
  <c r="S2664" i="1"/>
  <c r="S2660" i="1"/>
  <c r="S2656" i="1"/>
  <c r="S2652" i="1"/>
  <c r="S2648" i="1"/>
  <c r="S2644" i="1"/>
  <c r="S2640" i="1"/>
  <c r="S2636" i="1"/>
  <c r="S2632" i="1"/>
  <c r="S2628" i="1"/>
  <c r="S2624" i="1"/>
  <c r="S2620" i="1"/>
  <c r="S2616" i="1"/>
  <c r="S2612" i="1"/>
  <c r="S2608" i="1"/>
  <c r="S2604" i="1"/>
  <c r="S2600" i="1"/>
  <c r="S2596" i="1"/>
  <c r="S2592" i="1"/>
  <c r="S2588" i="1"/>
  <c r="S2584" i="1"/>
  <c r="S2580" i="1"/>
  <c r="S2576" i="1"/>
  <c r="S2572" i="1"/>
  <c r="S2568" i="1"/>
  <c r="S2564" i="1"/>
  <c r="S2560" i="1"/>
  <c r="S2556" i="1"/>
  <c r="S2552" i="1"/>
  <c r="S2548" i="1"/>
  <c r="S2544" i="1"/>
  <c r="S2540" i="1"/>
  <c r="S2536" i="1"/>
  <c r="S2532" i="1"/>
  <c r="S2528" i="1"/>
  <c r="S2524" i="1"/>
  <c r="S2520" i="1"/>
  <c r="S2516" i="1"/>
  <c r="S2512" i="1"/>
  <c r="S2508" i="1"/>
  <c r="S2504" i="1"/>
  <c r="S2500" i="1"/>
  <c r="S2496" i="1"/>
  <c r="S2492" i="1"/>
  <c r="S2488" i="1"/>
  <c r="S2484" i="1"/>
  <c r="S2480" i="1"/>
  <c r="S2476" i="1"/>
  <c r="S2472" i="1"/>
  <c r="S2468" i="1"/>
  <c r="S2464" i="1"/>
  <c r="S2460" i="1"/>
  <c r="S2456" i="1"/>
  <c r="S2452" i="1"/>
  <c r="S2448" i="1"/>
  <c r="S2444" i="1"/>
  <c r="S2440" i="1"/>
  <c r="S2436" i="1"/>
  <c r="S2432" i="1"/>
  <c r="S2428" i="1"/>
  <c r="S2424" i="1"/>
  <c r="S2420" i="1"/>
  <c r="S2416" i="1"/>
  <c r="S2412" i="1"/>
  <c r="S2408" i="1"/>
  <c r="S2404" i="1"/>
  <c r="S2400" i="1"/>
  <c r="S2396" i="1"/>
  <c r="S2392" i="1"/>
  <c r="S2388" i="1"/>
  <c r="S2384" i="1"/>
  <c r="S2380" i="1"/>
  <c r="S2376" i="1"/>
  <c r="S2372" i="1"/>
  <c r="S2368" i="1"/>
  <c r="S2364" i="1"/>
  <c r="S2360" i="1"/>
  <c r="S2356" i="1"/>
  <c r="S2352" i="1"/>
  <c r="S2348" i="1"/>
  <c r="S2344" i="1"/>
  <c r="S2340" i="1"/>
  <c r="S2336" i="1"/>
  <c r="S2332" i="1"/>
  <c r="S2328" i="1"/>
  <c r="S2324" i="1"/>
  <c r="S2320" i="1"/>
  <c r="S2316" i="1"/>
  <c r="S2312" i="1"/>
  <c r="S2308" i="1"/>
  <c r="S2304" i="1"/>
  <c r="S2300" i="1"/>
  <c r="S2296" i="1"/>
  <c r="S2292" i="1"/>
  <c r="S2288" i="1"/>
  <c r="S2284" i="1"/>
  <c r="S2280" i="1"/>
  <c r="S2276" i="1"/>
  <c r="S2272" i="1"/>
  <c r="S2268" i="1"/>
  <c r="S2264" i="1"/>
  <c r="S2260" i="1"/>
  <c r="S2256" i="1"/>
  <c r="S2252" i="1"/>
  <c r="S2248" i="1"/>
  <c r="S2244" i="1"/>
  <c r="S2240" i="1"/>
  <c r="S2236" i="1"/>
  <c r="S2232" i="1"/>
  <c r="S2228" i="1"/>
  <c r="S2224" i="1"/>
  <c r="S2220" i="1"/>
  <c r="S2216" i="1"/>
  <c r="S2212" i="1"/>
  <c r="S2208" i="1"/>
  <c r="S2204" i="1"/>
  <c r="S2200" i="1"/>
  <c r="S2196" i="1"/>
  <c r="S2192" i="1"/>
  <c r="S2188" i="1"/>
  <c r="S2184" i="1"/>
  <c r="S2180" i="1"/>
  <c r="S4115" i="1"/>
  <c r="S4111" i="1"/>
  <c r="S4107" i="1"/>
  <c r="S4103" i="1"/>
  <c r="S4099" i="1"/>
  <c r="S4095" i="1"/>
  <c r="S4091" i="1"/>
  <c r="S4087" i="1"/>
  <c r="S4083" i="1"/>
  <c r="S4079" i="1"/>
  <c r="S4075" i="1"/>
  <c r="S4071" i="1"/>
  <c r="S4067" i="1"/>
  <c r="S4063" i="1"/>
  <c r="S4059" i="1"/>
  <c r="S4055" i="1"/>
  <c r="S4051" i="1"/>
  <c r="S4047" i="1"/>
  <c r="S4043" i="1"/>
  <c r="S4039" i="1"/>
  <c r="S4035" i="1"/>
  <c r="S4031" i="1"/>
  <c r="S4027" i="1"/>
  <c r="S4023" i="1"/>
  <c r="S4019" i="1"/>
  <c r="S4015" i="1"/>
  <c r="S4011" i="1"/>
  <c r="S4007" i="1"/>
  <c r="S4003" i="1"/>
  <c r="S3999" i="1"/>
  <c r="S3995" i="1"/>
  <c r="S3991" i="1"/>
  <c r="S3987" i="1"/>
  <c r="S3983" i="1"/>
  <c r="S3979" i="1"/>
  <c r="S3975" i="1"/>
  <c r="S3971" i="1"/>
  <c r="S3967" i="1"/>
  <c r="S3963" i="1"/>
  <c r="S3959" i="1"/>
  <c r="S3955" i="1"/>
  <c r="S3951" i="1"/>
  <c r="S3947" i="1"/>
  <c r="S3943" i="1"/>
  <c r="S3939" i="1"/>
  <c r="S3935" i="1"/>
  <c r="S3931" i="1"/>
  <c r="S3927" i="1"/>
  <c r="S3923" i="1"/>
  <c r="S3919" i="1"/>
  <c r="S3915" i="1"/>
  <c r="S3911" i="1"/>
  <c r="S3907" i="1"/>
  <c r="S3903" i="1"/>
  <c r="S3899" i="1"/>
  <c r="S3895" i="1"/>
  <c r="S3891" i="1"/>
  <c r="S3887" i="1"/>
  <c r="S3883" i="1"/>
  <c r="S3879" i="1"/>
  <c r="S3875" i="1"/>
  <c r="S3871" i="1"/>
  <c r="S3867" i="1"/>
  <c r="S3863" i="1"/>
  <c r="S3859" i="1"/>
  <c r="S3855" i="1"/>
  <c r="S3851" i="1"/>
  <c r="S3847" i="1"/>
  <c r="S3843" i="1"/>
  <c r="S3839" i="1"/>
  <c r="S3835" i="1"/>
  <c r="S3831" i="1"/>
  <c r="S3827" i="1"/>
  <c r="S3823" i="1"/>
  <c r="S3819" i="1"/>
  <c r="S3815" i="1"/>
  <c r="S3811" i="1"/>
  <c r="S3807" i="1"/>
  <c r="S3803" i="1"/>
  <c r="S3799" i="1"/>
  <c r="S3795" i="1"/>
  <c r="S3791" i="1"/>
  <c r="S3787" i="1"/>
  <c r="S3783" i="1"/>
  <c r="S3779" i="1"/>
  <c r="S3775" i="1"/>
  <c r="S3771" i="1"/>
  <c r="S3767" i="1"/>
  <c r="S3763" i="1"/>
  <c r="S3759" i="1"/>
  <c r="S3755" i="1"/>
  <c r="S3751" i="1"/>
  <c r="S3747" i="1"/>
  <c r="S3743" i="1"/>
  <c r="S3739" i="1"/>
  <c r="S3735" i="1"/>
  <c r="S3731" i="1"/>
  <c r="S3727" i="1"/>
  <c r="S3723" i="1"/>
  <c r="S3719" i="1"/>
  <c r="S3715" i="1"/>
  <c r="S3711" i="1"/>
  <c r="S3707" i="1"/>
  <c r="S3703" i="1"/>
  <c r="S3699" i="1"/>
  <c r="S3695" i="1"/>
  <c r="S3691" i="1"/>
  <c r="S3687" i="1"/>
  <c r="S3683" i="1"/>
  <c r="S3679" i="1"/>
  <c r="S3675" i="1"/>
  <c r="S3671" i="1"/>
  <c r="S3667" i="1"/>
  <c r="S3663" i="1"/>
  <c r="S3659" i="1"/>
  <c r="S3655" i="1"/>
  <c r="S3651" i="1"/>
  <c r="S3647" i="1"/>
  <c r="S3643" i="1"/>
  <c r="S3639" i="1"/>
  <c r="S3635" i="1"/>
  <c r="S3631" i="1"/>
  <c r="S3627" i="1"/>
  <c r="S3623" i="1"/>
  <c r="S3619" i="1"/>
  <c r="S3615" i="1"/>
  <c r="S3611" i="1"/>
  <c r="S3607" i="1"/>
  <c r="S3603" i="1"/>
  <c r="S3599" i="1"/>
  <c r="S3595" i="1"/>
  <c r="S3591" i="1"/>
  <c r="S3587" i="1"/>
  <c r="S3583" i="1"/>
  <c r="S3579" i="1"/>
  <c r="S3575" i="1"/>
  <c r="S3571" i="1"/>
  <c r="S3567" i="1"/>
  <c r="S3563" i="1"/>
  <c r="S3559" i="1"/>
  <c r="S3555" i="1"/>
  <c r="S3551" i="1"/>
  <c r="S3547" i="1"/>
  <c r="S3543" i="1"/>
  <c r="S3539" i="1"/>
  <c r="S3535" i="1"/>
  <c r="S3531" i="1"/>
  <c r="S3527" i="1"/>
  <c r="S3523" i="1"/>
  <c r="S3519" i="1"/>
  <c r="S3515" i="1"/>
  <c r="S3511" i="1"/>
  <c r="S3507" i="1"/>
  <c r="S3503" i="1"/>
  <c r="S3499" i="1"/>
  <c r="S3495" i="1"/>
  <c r="S3491" i="1"/>
  <c r="S3487" i="1"/>
  <c r="S3483" i="1"/>
  <c r="S3479" i="1"/>
  <c r="S3475" i="1"/>
  <c r="S3471" i="1"/>
  <c r="S3467" i="1"/>
  <c r="S3463" i="1"/>
  <c r="S3459" i="1"/>
  <c r="S3455" i="1"/>
  <c r="S3451" i="1"/>
  <c r="S3447" i="1"/>
  <c r="S3443" i="1"/>
  <c r="S3439" i="1"/>
  <c r="S3435" i="1"/>
  <c r="S3431" i="1"/>
  <c r="S3427" i="1"/>
  <c r="S3423" i="1"/>
  <c r="S3419" i="1"/>
  <c r="S3415" i="1"/>
  <c r="S3411" i="1"/>
  <c r="S3407" i="1"/>
  <c r="S3403" i="1"/>
  <c r="S3399" i="1"/>
  <c r="S3395" i="1"/>
  <c r="S3391" i="1"/>
  <c r="S3387" i="1"/>
  <c r="S3383" i="1"/>
  <c r="S3379" i="1"/>
  <c r="S3375" i="1"/>
  <c r="S3371" i="1"/>
  <c r="S3367" i="1"/>
  <c r="S3363" i="1"/>
  <c r="S3359" i="1"/>
  <c r="S3355" i="1"/>
  <c r="S3351" i="1"/>
  <c r="S3347" i="1"/>
  <c r="S3343" i="1"/>
  <c r="S3339" i="1"/>
  <c r="S3335" i="1"/>
  <c r="S3331" i="1"/>
  <c r="S3327" i="1"/>
  <c r="S3323" i="1"/>
  <c r="S3319" i="1"/>
  <c r="S3315" i="1"/>
  <c r="S3311" i="1"/>
  <c r="S3307" i="1"/>
  <c r="S3303" i="1"/>
  <c r="S3299" i="1"/>
  <c r="S3295" i="1"/>
  <c r="S3291" i="1"/>
  <c r="S3287" i="1"/>
  <c r="S3283" i="1"/>
  <c r="S3279" i="1"/>
  <c r="S3275" i="1"/>
  <c r="S3271" i="1"/>
  <c r="S3267" i="1"/>
  <c r="S3263" i="1"/>
  <c r="S3259" i="1"/>
  <c r="S3255" i="1"/>
  <c r="S3251" i="1"/>
  <c r="S3247" i="1"/>
  <c r="S3243" i="1"/>
  <c r="S3239" i="1"/>
  <c r="S3235" i="1"/>
  <c r="S3231" i="1"/>
  <c r="S3227" i="1"/>
  <c r="S3223" i="1"/>
  <c r="S3219" i="1"/>
  <c r="S3215" i="1"/>
  <c r="S3211" i="1"/>
  <c r="S3207" i="1"/>
  <c r="S3203" i="1"/>
  <c r="S3199" i="1"/>
  <c r="S3195" i="1"/>
  <c r="S3191" i="1"/>
  <c r="S3187" i="1"/>
  <c r="S3183" i="1"/>
  <c r="S3179" i="1"/>
  <c r="S3175" i="1"/>
  <c r="S3171" i="1"/>
  <c r="S3167" i="1"/>
  <c r="S3163" i="1"/>
  <c r="S3159" i="1"/>
  <c r="S3155" i="1"/>
  <c r="S3151" i="1"/>
  <c r="S3147" i="1"/>
  <c r="S3143" i="1"/>
  <c r="S3139" i="1"/>
  <c r="S3135" i="1"/>
  <c r="S3131" i="1"/>
  <c r="S3127" i="1"/>
  <c r="S3123" i="1"/>
  <c r="S3119" i="1"/>
  <c r="S3115" i="1"/>
  <c r="S3111" i="1"/>
  <c r="S3107" i="1"/>
  <c r="S3103" i="1"/>
  <c r="S3099" i="1"/>
  <c r="S3095" i="1"/>
  <c r="S3091" i="1"/>
  <c r="S3087" i="1"/>
  <c r="S3083" i="1"/>
  <c r="S3079" i="1"/>
  <c r="S3075" i="1"/>
  <c r="S3071" i="1"/>
  <c r="S3067" i="1"/>
  <c r="S3063" i="1"/>
  <c r="S3059" i="1"/>
  <c r="S3055" i="1"/>
  <c r="S3051" i="1"/>
  <c r="S3047" i="1"/>
  <c r="S3043" i="1"/>
  <c r="S3039" i="1"/>
  <c r="S3035" i="1"/>
  <c r="S3031" i="1"/>
  <c r="S3027" i="1"/>
  <c r="S3023" i="1"/>
  <c r="S3019" i="1"/>
  <c r="S3015" i="1"/>
  <c r="S3011" i="1"/>
  <c r="S3007" i="1"/>
  <c r="S3003" i="1"/>
  <c r="S2999" i="1"/>
  <c r="S2995" i="1"/>
  <c r="S2991" i="1"/>
  <c r="S2987" i="1"/>
  <c r="S2983" i="1"/>
  <c r="S2979" i="1"/>
  <c r="S2975" i="1"/>
  <c r="S2971" i="1"/>
  <c r="S2967" i="1"/>
  <c r="S2963" i="1"/>
  <c r="S2959" i="1"/>
  <c r="S2955" i="1"/>
  <c r="S2951" i="1"/>
  <c r="S2947" i="1"/>
  <c r="S2943" i="1"/>
  <c r="S2939" i="1"/>
  <c r="S2935" i="1"/>
  <c r="S2931" i="1"/>
  <c r="S2927" i="1"/>
  <c r="S2923" i="1"/>
  <c r="S2919" i="1"/>
  <c r="S2915" i="1"/>
  <c r="S2911" i="1"/>
  <c r="S2907" i="1"/>
  <c r="S2903" i="1"/>
  <c r="S2899" i="1"/>
  <c r="S2895" i="1"/>
  <c r="S2891" i="1"/>
  <c r="S2887" i="1"/>
  <c r="S2883" i="1"/>
  <c r="S2879" i="1"/>
  <c r="S2875" i="1"/>
  <c r="S2871" i="1"/>
  <c r="S2867" i="1"/>
  <c r="S2863" i="1"/>
  <c r="S2859" i="1"/>
  <c r="S2855" i="1"/>
  <c r="S2851" i="1"/>
  <c r="S2847" i="1"/>
  <c r="S2843" i="1"/>
  <c r="S2839" i="1"/>
  <c r="S2835" i="1"/>
  <c r="S2831" i="1"/>
  <c r="S2827" i="1"/>
  <c r="S2823" i="1"/>
  <c r="S2819" i="1"/>
  <c r="S2815" i="1"/>
  <c r="S2811" i="1"/>
  <c r="S2807" i="1"/>
  <c r="S2803" i="1"/>
  <c r="S2799" i="1"/>
  <c r="S2795" i="1"/>
  <c r="S2791" i="1"/>
  <c r="S2787" i="1"/>
  <c r="S2783" i="1"/>
  <c r="S2779" i="1"/>
  <c r="S2775" i="1"/>
  <c r="S2771" i="1"/>
  <c r="S2767" i="1"/>
  <c r="S2763" i="1"/>
  <c r="S2759" i="1"/>
  <c r="S2755" i="1"/>
  <c r="S2751" i="1"/>
  <c r="S2747" i="1"/>
  <c r="S2743" i="1"/>
  <c r="S2739" i="1"/>
  <c r="S2735" i="1"/>
  <c r="S2731" i="1"/>
  <c r="S2727" i="1"/>
  <c r="S2723" i="1"/>
  <c r="S2719" i="1"/>
  <c r="S2715" i="1"/>
  <c r="S2711" i="1"/>
  <c r="S2707" i="1"/>
  <c r="S2703" i="1"/>
  <c r="S2699" i="1"/>
  <c r="S2695" i="1"/>
  <c r="S2691" i="1"/>
  <c r="S2687" i="1"/>
  <c r="S2683" i="1"/>
  <c r="S2679" i="1"/>
  <c r="S2675" i="1"/>
  <c r="S2671" i="1"/>
  <c r="S2667" i="1"/>
  <c r="S2663" i="1"/>
  <c r="S2659" i="1"/>
  <c r="S2655" i="1"/>
  <c r="S2651" i="1"/>
  <c r="S2647" i="1"/>
  <c r="S2643" i="1"/>
  <c r="S2639" i="1"/>
  <c r="S2635" i="1"/>
  <c r="S2631" i="1"/>
  <c r="S2627" i="1"/>
  <c r="S2623" i="1"/>
  <c r="S2619" i="1"/>
  <c r="S2615" i="1"/>
  <c r="S2611" i="1"/>
  <c r="S2607" i="1"/>
  <c r="S2603" i="1"/>
  <c r="S2599" i="1"/>
  <c r="S2595" i="1"/>
  <c r="S2591" i="1"/>
  <c r="S2587" i="1"/>
  <c r="S2583" i="1"/>
  <c r="S2579" i="1"/>
  <c r="S2575" i="1"/>
  <c r="S2571" i="1"/>
  <c r="S2567" i="1"/>
  <c r="S2563" i="1"/>
  <c r="S2559" i="1"/>
  <c r="S2555" i="1"/>
  <c r="S2551" i="1"/>
  <c r="S2547" i="1"/>
  <c r="S2543" i="1"/>
  <c r="S2539" i="1"/>
  <c r="S2535" i="1"/>
  <c r="S2531" i="1"/>
  <c r="S2527" i="1"/>
  <c r="S2523" i="1"/>
  <c r="S2519" i="1"/>
  <c r="S2515" i="1"/>
  <c r="S2511" i="1"/>
  <c r="S2507" i="1"/>
  <c r="S2503" i="1"/>
  <c r="S2499" i="1"/>
  <c r="S2495" i="1"/>
  <c r="S2491" i="1"/>
  <c r="S2487" i="1"/>
  <c r="S2483" i="1"/>
  <c r="S2479" i="1"/>
  <c r="S2475" i="1"/>
  <c r="S2471" i="1"/>
  <c r="S2467" i="1"/>
  <c r="S2463" i="1"/>
  <c r="S2459" i="1"/>
  <c r="S2455" i="1"/>
  <c r="S2451" i="1"/>
  <c r="S2447" i="1"/>
  <c r="S2443" i="1"/>
  <c r="S2439" i="1"/>
  <c r="S2435" i="1"/>
  <c r="S2431" i="1"/>
  <c r="S2427" i="1"/>
  <c r="S2423" i="1"/>
  <c r="S2419" i="1"/>
  <c r="S2415" i="1"/>
  <c r="S2411" i="1"/>
  <c r="S2407" i="1"/>
  <c r="S2403" i="1"/>
  <c r="S2399" i="1"/>
  <c r="S2395" i="1"/>
  <c r="S2391" i="1"/>
  <c r="S2387" i="1"/>
  <c r="S2383" i="1"/>
  <c r="S2379" i="1"/>
  <c r="S2375" i="1"/>
  <c r="S2371" i="1"/>
  <c r="S2367" i="1"/>
  <c r="S2363" i="1"/>
  <c r="S2359" i="1"/>
  <c r="S2355" i="1"/>
  <c r="S2351" i="1"/>
  <c r="S2347" i="1"/>
  <c r="S2343" i="1"/>
  <c r="S2339" i="1"/>
  <c r="S2335" i="1"/>
  <c r="S2331" i="1"/>
  <c r="S2327" i="1"/>
  <c r="S2323" i="1"/>
  <c r="S2319" i="1"/>
  <c r="S2315" i="1"/>
  <c r="S2311" i="1"/>
  <c r="S2307" i="1"/>
  <c r="S2303" i="1"/>
  <c r="S2299" i="1"/>
  <c r="S2295" i="1"/>
  <c r="S2291" i="1"/>
  <c r="S2287" i="1"/>
  <c r="S2283" i="1"/>
  <c r="S2279" i="1"/>
  <c r="S2275" i="1"/>
  <c r="S2271" i="1"/>
  <c r="S2267" i="1"/>
  <c r="S2263" i="1"/>
  <c r="S2259" i="1"/>
  <c r="S2255" i="1"/>
  <c r="S2251" i="1"/>
  <c r="S2247" i="1"/>
  <c r="S2243" i="1"/>
  <c r="S2239" i="1"/>
  <c r="S2235" i="1"/>
  <c r="S2231" i="1"/>
  <c r="S2227" i="1"/>
  <c r="S2223" i="1"/>
  <c r="S2219" i="1"/>
  <c r="S2215" i="1"/>
  <c r="S2211" i="1"/>
  <c r="S2207" i="1"/>
  <c r="S2203" i="1"/>
  <c r="S2199" i="1"/>
  <c r="S2195" i="1"/>
  <c r="S2191" i="1"/>
  <c r="S2187" i="1"/>
  <c r="S2183" i="1"/>
  <c r="S2179" i="1"/>
  <c r="S2175" i="1"/>
  <c r="S2171" i="1"/>
  <c r="S2167" i="1"/>
  <c r="S2163" i="1"/>
  <c r="S2159" i="1"/>
  <c r="S2155" i="1"/>
  <c r="S2151" i="1"/>
  <c r="S2147" i="1"/>
  <c r="S2143" i="1"/>
  <c r="S2139" i="1"/>
  <c r="S2135" i="1"/>
  <c r="S2131" i="1"/>
  <c r="S2127" i="1"/>
  <c r="S2123" i="1"/>
  <c r="S2119" i="1"/>
  <c r="S2115" i="1"/>
  <c r="S2111" i="1"/>
  <c r="S2107" i="1"/>
  <c r="S2103" i="1"/>
  <c r="S2099" i="1"/>
  <c r="S2095" i="1"/>
  <c r="S2091" i="1"/>
  <c r="S2087" i="1"/>
  <c r="S2083" i="1"/>
  <c r="S2079" i="1"/>
  <c r="S2075" i="1"/>
  <c r="S2071" i="1"/>
  <c r="S2067" i="1"/>
  <c r="S2063" i="1"/>
  <c r="S2059" i="1"/>
  <c r="S2055" i="1"/>
  <c r="S2051" i="1"/>
  <c r="S2047" i="1"/>
  <c r="S2043" i="1"/>
  <c r="S2046" i="1"/>
  <c r="S2042" i="1"/>
  <c r="S2038" i="1"/>
  <c r="S2034" i="1"/>
  <c r="S2030" i="1"/>
  <c r="S2026" i="1"/>
  <c r="S2022" i="1"/>
  <c r="S2018" i="1"/>
  <c r="S2014" i="1"/>
  <c r="S2010" i="1"/>
  <c r="S2006" i="1"/>
  <c r="S2002" i="1"/>
  <c r="S1998" i="1"/>
  <c r="S1994" i="1"/>
  <c r="S1990" i="1"/>
  <c r="S1986" i="1"/>
  <c r="S1982" i="1"/>
  <c r="S1978" i="1"/>
  <c r="S1974" i="1"/>
  <c r="S1970" i="1"/>
  <c r="S1966" i="1"/>
  <c r="S1962" i="1"/>
  <c r="S1958" i="1"/>
  <c r="S1954" i="1"/>
  <c r="S1950" i="1"/>
  <c r="S1946" i="1"/>
  <c r="S1942" i="1"/>
  <c r="S1938" i="1"/>
  <c r="S1934" i="1"/>
  <c r="S1930" i="1"/>
  <c r="S1926" i="1"/>
  <c r="S1922" i="1"/>
  <c r="S1918" i="1"/>
  <c r="S1914" i="1"/>
  <c r="S1910" i="1"/>
  <c r="S1906" i="1"/>
  <c r="S1902" i="1"/>
  <c r="S1898" i="1"/>
  <c r="S1894" i="1"/>
  <c r="S1890" i="1"/>
  <c r="S1886" i="1"/>
  <c r="S1882" i="1"/>
  <c r="S1878" i="1"/>
  <c r="S1874" i="1"/>
  <c r="S1870" i="1"/>
  <c r="S1866" i="1"/>
  <c r="S1862" i="1"/>
  <c r="S1858" i="1"/>
  <c r="S1854" i="1"/>
  <c r="S1850" i="1"/>
  <c r="S1846" i="1"/>
  <c r="S1842" i="1"/>
  <c r="S1838" i="1"/>
  <c r="S1834" i="1"/>
  <c r="S1830" i="1"/>
  <c r="S1826" i="1"/>
  <c r="S1822" i="1"/>
  <c r="S1818" i="1"/>
  <c r="S1814" i="1"/>
  <c r="S1810" i="1"/>
  <c r="S1806" i="1"/>
  <c r="S1802" i="1"/>
  <c r="S1798" i="1"/>
  <c r="S1794" i="1"/>
  <c r="S1790" i="1"/>
  <c r="S1786" i="1"/>
  <c r="S1782" i="1"/>
  <c r="S1778" i="1"/>
  <c r="S1774" i="1"/>
  <c r="S1770" i="1"/>
  <c r="S1766" i="1"/>
  <c r="S1762" i="1"/>
  <c r="S1758" i="1"/>
  <c r="S1754" i="1"/>
  <c r="S1750" i="1"/>
  <c r="S1746" i="1"/>
  <c r="S1742" i="1"/>
  <c r="S1738" i="1"/>
  <c r="S1734" i="1"/>
  <c r="S1730" i="1"/>
  <c r="S1726" i="1"/>
  <c r="S1722" i="1"/>
  <c r="S1718" i="1"/>
  <c r="S1714" i="1"/>
  <c r="S1710" i="1"/>
  <c r="S1706" i="1"/>
  <c r="S1702" i="1"/>
  <c r="S1698" i="1"/>
  <c r="S1694" i="1"/>
  <c r="S1690" i="1"/>
  <c r="S1686" i="1"/>
  <c r="S1682" i="1"/>
  <c r="S1678" i="1"/>
  <c r="S1674" i="1"/>
  <c r="S1670" i="1"/>
  <c r="S1666" i="1"/>
  <c r="S1662" i="1"/>
  <c r="S1658" i="1"/>
  <c r="S1654" i="1"/>
  <c r="S1650" i="1"/>
  <c r="S1646" i="1"/>
  <c r="S1642" i="1"/>
  <c r="S1638" i="1"/>
  <c r="S1634" i="1"/>
  <c r="S1630" i="1"/>
  <c r="S1626" i="1"/>
  <c r="S1622" i="1"/>
  <c r="S1618" i="1"/>
  <c r="S1614" i="1"/>
  <c r="S1610" i="1"/>
  <c r="S1606" i="1"/>
  <c r="S1602" i="1"/>
  <c r="S1598" i="1"/>
  <c r="S1594" i="1"/>
  <c r="S1590" i="1"/>
  <c r="S1586" i="1"/>
  <c r="S1582" i="1"/>
  <c r="S1578" i="1"/>
  <c r="S1574" i="1"/>
  <c r="S1570" i="1"/>
  <c r="S1566" i="1"/>
  <c r="S1562" i="1"/>
  <c r="S1558" i="1"/>
  <c r="S1554" i="1"/>
  <c r="S1550" i="1"/>
  <c r="S1546" i="1"/>
  <c r="S1542" i="1"/>
  <c r="S1538" i="1"/>
  <c r="S1534" i="1"/>
  <c r="S1530" i="1"/>
  <c r="S1526" i="1"/>
  <c r="S1522" i="1"/>
  <c r="S1518" i="1"/>
  <c r="S1514" i="1"/>
  <c r="S1510" i="1"/>
  <c r="S1506" i="1"/>
  <c r="S1502" i="1"/>
  <c r="S1498" i="1"/>
  <c r="S1494" i="1"/>
  <c r="S1490" i="1"/>
  <c r="S1486" i="1"/>
  <c r="S1482" i="1"/>
  <c r="S1478" i="1"/>
  <c r="S1474" i="1"/>
  <c r="S1470" i="1"/>
  <c r="S1466" i="1"/>
  <c r="S1462" i="1"/>
  <c r="S1458" i="1"/>
  <c r="S1454" i="1"/>
  <c r="S1450" i="1"/>
  <c r="S1446" i="1"/>
  <c r="S1442" i="1"/>
  <c r="S1438" i="1"/>
  <c r="S1434" i="1"/>
  <c r="S1430" i="1"/>
  <c r="S1426" i="1"/>
  <c r="S1422" i="1"/>
  <c r="S1418" i="1"/>
  <c r="S1414" i="1"/>
  <c r="S1410" i="1"/>
  <c r="S1406" i="1"/>
  <c r="S1402" i="1"/>
  <c r="S1398" i="1"/>
  <c r="S1394" i="1"/>
  <c r="S1390" i="1"/>
  <c r="S1386" i="1"/>
  <c r="S1382" i="1"/>
  <c r="S1378" i="1"/>
  <c r="S1374" i="1"/>
  <c r="S1370" i="1"/>
  <c r="S1366" i="1"/>
  <c r="S1362" i="1"/>
  <c r="S1358" i="1"/>
  <c r="S1354" i="1"/>
  <c r="S1350" i="1"/>
  <c r="S1346" i="1"/>
  <c r="S1342" i="1"/>
  <c r="S1338" i="1"/>
  <c r="S1334" i="1"/>
  <c r="S1330" i="1"/>
  <c r="S1326" i="1"/>
  <c r="S1322" i="1"/>
  <c r="S1318" i="1"/>
  <c r="S1314" i="1"/>
  <c r="S1310" i="1"/>
  <c r="S1306" i="1"/>
  <c r="S1302" i="1"/>
  <c r="S1298" i="1"/>
  <c r="S1294" i="1"/>
  <c r="S1290" i="1"/>
  <c r="S1286" i="1"/>
  <c r="S1282" i="1"/>
  <c r="S1278" i="1"/>
  <c r="S1274" i="1"/>
  <c r="S1270" i="1"/>
  <c r="S1266" i="1"/>
  <c r="S1262" i="1"/>
  <c r="S1258" i="1"/>
  <c r="S1254" i="1"/>
  <c r="S1250" i="1"/>
  <c r="S1246" i="1"/>
  <c r="S1242" i="1"/>
  <c r="S1238" i="1"/>
  <c r="S1234" i="1"/>
  <c r="S1230" i="1"/>
  <c r="S1226" i="1"/>
  <c r="S1222" i="1"/>
  <c r="S1218" i="1"/>
  <c r="S1214" i="1"/>
  <c r="S1210" i="1"/>
  <c r="S1206" i="1"/>
  <c r="S1202" i="1"/>
  <c r="S1198" i="1"/>
  <c r="S1194" i="1"/>
  <c r="S1190" i="1"/>
  <c r="S1186" i="1"/>
  <c r="S1182" i="1"/>
  <c r="S1178" i="1"/>
  <c r="S1174" i="1"/>
  <c r="S1170" i="1"/>
  <c r="S1166" i="1"/>
  <c r="S1162" i="1"/>
  <c r="S1158" i="1"/>
  <c r="S1154" i="1"/>
  <c r="S1150" i="1"/>
  <c r="S1146" i="1"/>
  <c r="S1142" i="1"/>
  <c r="S1138" i="1"/>
  <c r="S1134" i="1"/>
  <c r="S1130" i="1"/>
  <c r="S1126" i="1"/>
  <c r="S1122" i="1"/>
  <c r="S1118" i="1"/>
  <c r="S1114" i="1"/>
  <c r="S1110" i="1"/>
  <c r="S1106" i="1"/>
  <c r="S1102" i="1"/>
  <c r="S1098" i="1"/>
  <c r="S1094" i="1"/>
  <c r="S1090" i="1"/>
  <c r="S1086" i="1"/>
  <c r="S1082" i="1"/>
  <c r="S1078" i="1"/>
  <c r="S1074" i="1"/>
  <c r="S1070" i="1"/>
  <c r="S1066" i="1"/>
  <c r="S1062" i="1"/>
  <c r="S1058" i="1"/>
  <c r="S1054" i="1"/>
  <c r="S1050" i="1"/>
  <c r="S1046" i="1"/>
  <c r="S1042" i="1"/>
  <c r="S1038" i="1"/>
  <c r="S1034" i="1"/>
  <c r="S1030" i="1"/>
  <c r="S1026" i="1"/>
  <c r="S1022" i="1"/>
  <c r="S1018" i="1"/>
  <c r="S1014" i="1"/>
  <c r="S1010" i="1"/>
  <c r="S1006" i="1"/>
  <c r="S1002" i="1"/>
  <c r="S998" i="1"/>
  <c r="S994" i="1"/>
  <c r="S990" i="1"/>
  <c r="S986" i="1"/>
  <c r="S982" i="1"/>
  <c r="S978" i="1"/>
  <c r="S974" i="1"/>
  <c r="S970" i="1"/>
  <c r="S966" i="1"/>
  <c r="S962" i="1"/>
  <c r="S958" i="1"/>
  <c r="S954" i="1"/>
  <c r="S950" i="1"/>
  <c r="S946" i="1"/>
  <c r="S942" i="1"/>
  <c r="S938" i="1"/>
  <c r="S934" i="1"/>
  <c r="S930" i="1"/>
  <c r="S926" i="1"/>
  <c r="S922" i="1"/>
  <c r="S918" i="1"/>
  <c r="S914" i="1"/>
  <c r="S910" i="1"/>
  <c r="S906" i="1"/>
  <c r="S902" i="1"/>
  <c r="S898" i="1"/>
  <c r="S894" i="1"/>
  <c r="S890" i="1"/>
  <c r="S886" i="1"/>
  <c r="S882" i="1"/>
  <c r="S878" i="1"/>
  <c r="S874" i="1"/>
  <c r="S870" i="1"/>
  <c r="S866" i="1"/>
  <c r="S862" i="1"/>
  <c r="S858" i="1"/>
  <c r="S854" i="1"/>
  <c r="S850" i="1"/>
  <c r="S846" i="1"/>
  <c r="S842" i="1"/>
  <c r="S838" i="1"/>
  <c r="S834" i="1"/>
  <c r="S830" i="1"/>
  <c r="S826" i="1"/>
  <c r="S822" i="1"/>
  <c r="S818" i="1"/>
  <c r="S814" i="1"/>
  <c r="S810" i="1"/>
  <c r="S806" i="1"/>
  <c r="S802" i="1"/>
  <c r="S798" i="1"/>
  <c r="S794" i="1"/>
  <c r="S790" i="1"/>
  <c r="S786" i="1"/>
  <c r="S782" i="1"/>
  <c r="S778" i="1"/>
  <c r="S774" i="1"/>
  <c r="S770" i="1"/>
  <c r="S766" i="1"/>
  <c r="S762" i="1"/>
  <c r="S758" i="1"/>
  <c r="S754" i="1"/>
  <c r="S750" i="1"/>
  <c r="S746" i="1"/>
  <c r="S742" i="1"/>
  <c r="S738" i="1"/>
  <c r="S734" i="1"/>
  <c r="S730" i="1"/>
  <c r="S726" i="1"/>
  <c r="S722" i="1"/>
  <c r="S718" i="1"/>
  <c r="S714" i="1"/>
  <c r="S710" i="1"/>
  <c r="S706" i="1"/>
  <c r="S702" i="1"/>
  <c r="S698" i="1"/>
  <c r="S694" i="1"/>
  <c r="S690" i="1"/>
  <c r="S686" i="1"/>
  <c r="S2289" i="1"/>
  <c r="S2285" i="1"/>
  <c r="S2281" i="1"/>
  <c r="S2277" i="1"/>
  <c r="S2273" i="1"/>
  <c r="S2269" i="1"/>
  <c r="S2265" i="1"/>
  <c r="S2261" i="1"/>
  <c r="S2257" i="1"/>
  <c r="S2253" i="1"/>
  <c r="S2249" i="1"/>
  <c r="S2245" i="1"/>
  <c r="S2241" i="1"/>
  <c r="S2237" i="1"/>
  <c r="S2233" i="1"/>
  <c r="S2229" i="1"/>
  <c r="S2225" i="1"/>
  <c r="S2221" i="1"/>
  <c r="S2217" i="1"/>
  <c r="S2213" i="1"/>
  <c r="S2209" i="1"/>
  <c r="S2205" i="1"/>
  <c r="S2201" i="1"/>
  <c r="S2197" i="1"/>
  <c r="S2193" i="1"/>
  <c r="S2189" i="1"/>
  <c r="S2185" i="1"/>
  <c r="S2181" i="1"/>
  <c r="S2177" i="1"/>
  <c r="S2173" i="1"/>
  <c r="S2169" i="1"/>
  <c r="S2165" i="1"/>
  <c r="S2161" i="1"/>
  <c r="S2157" i="1"/>
  <c r="S2153" i="1"/>
  <c r="S2149" i="1"/>
  <c r="S2145" i="1"/>
  <c r="S2141" i="1"/>
  <c r="S2137" i="1"/>
  <c r="S2133" i="1"/>
  <c r="S2129" i="1"/>
  <c r="S2125" i="1"/>
  <c r="S2121" i="1"/>
  <c r="S2117" i="1"/>
  <c r="S2113" i="1"/>
  <c r="S2109" i="1"/>
  <c r="S2105" i="1"/>
  <c r="S2101" i="1"/>
  <c r="S2097" i="1"/>
  <c r="S2093" i="1"/>
  <c r="S2089" i="1"/>
  <c r="S2085" i="1"/>
  <c r="S2081" i="1"/>
  <c r="S2077" i="1"/>
  <c r="S2073" i="1"/>
  <c r="S2069" i="1"/>
  <c r="S2065" i="1"/>
  <c r="S2061" i="1"/>
  <c r="S2057" i="1"/>
  <c r="S2053" i="1"/>
  <c r="S2049" i="1"/>
  <c r="S2045" i="1"/>
  <c r="S2041" i="1"/>
  <c r="S2037" i="1"/>
  <c r="S2033" i="1"/>
  <c r="S2029" i="1"/>
  <c r="S2025" i="1"/>
  <c r="S2021" i="1"/>
  <c r="S2017" i="1"/>
  <c r="S2013" i="1"/>
  <c r="S2009" i="1"/>
  <c r="S2005" i="1"/>
  <c r="S2001" i="1"/>
  <c r="S1997" i="1"/>
  <c r="S1993" i="1"/>
  <c r="S1989" i="1"/>
  <c r="S1985" i="1"/>
  <c r="S1981" i="1"/>
  <c r="S1977" i="1"/>
  <c r="S1973" i="1"/>
  <c r="S1969" i="1"/>
  <c r="S1965" i="1"/>
  <c r="S1961" i="1"/>
  <c r="S1957" i="1"/>
  <c r="S1953" i="1"/>
  <c r="S1949" i="1"/>
  <c r="S1945" i="1"/>
  <c r="S1941" i="1"/>
  <c r="S1937" i="1"/>
  <c r="S1933" i="1"/>
  <c r="S1929" i="1"/>
  <c r="S1925" i="1"/>
  <c r="S1921" i="1"/>
  <c r="S1917" i="1"/>
  <c r="S1913" i="1"/>
  <c r="S1909" i="1"/>
  <c r="S1905" i="1"/>
  <c r="S1901" i="1"/>
  <c r="S1897" i="1"/>
  <c r="S1893" i="1"/>
  <c r="S1889" i="1"/>
  <c r="S1885" i="1"/>
  <c r="S1881" i="1"/>
  <c r="S1877" i="1"/>
  <c r="S1873" i="1"/>
  <c r="S1869" i="1"/>
  <c r="S1865" i="1"/>
  <c r="S1861" i="1"/>
  <c r="S1857" i="1"/>
  <c r="S1853" i="1"/>
  <c r="S1849" i="1"/>
  <c r="S1845" i="1"/>
  <c r="S1841" i="1"/>
  <c r="S1837" i="1"/>
  <c r="S1833" i="1"/>
  <c r="S1829" i="1"/>
  <c r="S1825" i="1"/>
  <c r="S1821" i="1"/>
  <c r="S1817" i="1"/>
  <c r="S1813" i="1"/>
  <c r="S1809" i="1"/>
  <c r="S1805" i="1"/>
  <c r="S1801" i="1"/>
  <c r="S1797" i="1"/>
  <c r="S1793" i="1"/>
  <c r="S1789" i="1"/>
  <c r="S1785" i="1"/>
  <c r="S1781" i="1"/>
  <c r="S1777" i="1"/>
  <c r="S1773" i="1"/>
  <c r="S1769" i="1"/>
  <c r="S1765" i="1"/>
  <c r="S1761" i="1"/>
  <c r="S1757" i="1"/>
  <c r="S1753" i="1"/>
  <c r="S1749" i="1"/>
  <c r="S1745" i="1"/>
  <c r="S1741" i="1"/>
  <c r="S1737" i="1"/>
  <c r="S1733" i="1"/>
  <c r="S1729" i="1"/>
  <c r="S1725" i="1"/>
  <c r="S1721" i="1"/>
  <c r="S1717" i="1"/>
  <c r="S1713" i="1"/>
  <c r="S1709" i="1"/>
  <c r="S1705" i="1"/>
  <c r="S1701" i="1"/>
  <c r="S1697" i="1"/>
  <c r="S1693" i="1"/>
  <c r="S1689" i="1"/>
  <c r="S1685" i="1"/>
  <c r="S1681" i="1"/>
  <c r="S1677" i="1"/>
  <c r="S1673" i="1"/>
  <c r="S1669" i="1"/>
  <c r="S1665" i="1"/>
  <c r="S1661" i="1"/>
  <c r="S1657" i="1"/>
  <c r="S1653" i="1"/>
  <c r="S1649" i="1"/>
  <c r="S1645" i="1"/>
  <c r="S1641" i="1"/>
  <c r="S1637" i="1"/>
  <c r="S1633" i="1"/>
  <c r="S1629" i="1"/>
  <c r="S1625" i="1"/>
  <c r="S1621" i="1"/>
  <c r="S1617" i="1"/>
  <c r="S1613" i="1"/>
  <c r="S1609" i="1"/>
  <c r="S1605" i="1"/>
  <c r="S1601" i="1"/>
  <c r="S1597" i="1"/>
  <c r="S1593" i="1"/>
  <c r="S1589" i="1"/>
  <c r="S1585" i="1"/>
  <c r="S1581" i="1"/>
  <c r="S1577" i="1"/>
  <c r="S1573" i="1"/>
  <c r="S1569" i="1"/>
  <c r="S1565" i="1"/>
  <c r="S1561" i="1"/>
  <c r="S1557" i="1"/>
  <c r="S1553" i="1"/>
  <c r="S1549" i="1"/>
  <c r="S1545" i="1"/>
  <c r="S1541" i="1"/>
  <c r="S1537" i="1"/>
  <c r="S1533" i="1"/>
  <c r="S1529" i="1"/>
  <c r="S1525" i="1"/>
  <c r="S1521" i="1"/>
  <c r="S1517" i="1"/>
  <c r="S1513" i="1"/>
  <c r="S1509" i="1"/>
  <c r="S1505" i="1"/>
  <c r="S1501" i="1"/>
  <c r="S1497" i="1"/>
  <c r="S1493" i="1"/>
  <c r="S1489" i="1"/>
  <c r="S1485" i="1"/>
  <c r="S1481" i="1"/>
  <c r="S1477" i="1"/>
  <c r="S1473" i="1"/>
  <c r="S1469" i="1"/>
  <c r="S1465" i="1"/>
  <c r="S1461" i="1"/>
  <c r="S1457" i="1"/>
  <c r="S1453" i="1"/>
  <c r="S1449" i="1"/>
  <c r="S1445" i="1"/>
  <c r="S1441" i="1"/>
  <c r="S1437" i="1"/>
  <c r="S1433" i="1"/>
  <c r="S1429" i="1"/>
  <c r="S1425" i="1"/>
  <c r="S1421" i="1"/>
  <c r="S1417" i="1"/>
  <c r="S1413" i="1"/>
  <c r="S1409" i="1"/>
  <c r="S1405" i="1"/>
  <c r="S1401" i="1"/>
  <c r="S1397" i="1"/>
  <c r="S1393" i="1"/>
  <c r="S1389" i="1"/>
  <c r="S1385" i="1"/>
  <c r="S1381" i="1"/>
  <c r="S1377" i="1"/>
  <c r="S1373" i="1"/>
  <c r="S1369" i="1"/>
  <c r="S1365" i="1"/>
  <c r="S1361" i="1"/>
  <c r="S1357" i="1"/>
  <c r="S1353" i="1"/>
  <c r="S1349" i="1"/>
  <c r="S1345" i="1"/>
  <c r="S1341" i="1"/>
  <c r="S1337" i="1"/>
  <c r="S1333" i="1"/>
  <c r="S1329" i="1"/>
  <c r="S1325" i="1"/>
  <c r="S1321" i="1"/>
  <c r="S1317" i="1"/>
  <c r="S1313" i="1"/>
  <c r="S1309" i="1"/>
  <c r="S1305" i="1"/>
  <c r="S1301" i="1"/>
  <c r="S1297" i="1"/>
  <c r="S1293" i="1"/>
  <c r="S1289" i="1"/>
  <c r="S1285" i="1"/>
  <c r="S1281" i="1"/>
  <c r="S1277" i="1"/>
  <c r="S1273" i="1"/>
  <c r="S1269" i="1"/>
  <c r="S1265" i="1"/>
  <c r="S1261" i="1"/>
  <c r="S1257" i="1"/>
  <c r="S1253" i="1"/>
  <c r="S1249" i="1"/>
  <c r="S1245" i="1"/>
  <c r="S1241" i="1"/>
  <c r="S1237" i="1"/>
  <c r="S1233" i="1"/>
  <c r="S1229" i="1"/>
  <c r="S1225" i="1"/>
  <c r="S1221" i="1"/>
  <c r="S1217" i="1"/>
  <c r="S1213" i="1"/>
  <c r="S1209" i="1"/>
  <c r="S1205" i="1"/>
  <c r="S1201" i="1"/>
  <c r="S1197" i="1"/>
  <c r="S1193" i="1"/>
  <c r="S1189" i="1"/>
  <c r="S1185" i="1"/>
  <c r="S1181" i="1"/>
  <c r="S1177" i="1"/>
  <c r="S1173" i="1"/>
  <c r="S1169" i="1"/>
  <c r="S1165" i="1"/>
  <c r="S1161" i="1"/>
  <c r="S1157" i="1"/>
  <c r="S1153" i="1"/>
  <c r="S1149" i="1"/>
  <c r="S1145" i="1"/>
  <c r="S1141" i="1"/>
  <c r="S1137" i="1"/>
  <c r="S1133" i="1"/>
  <c r="S1129" i="1"/>
  <c r="S1125" i="1"/>
  <c r="S1121" i="1"/>
  <c r="S1117" i="1"/>
  <c r="S1113" i="1"/>
  <c r="S1109" i="1"/>
  <c r="S1105" i="1"/>
  <c r="S1101" i="1"/>
  <c r="S1097" i="1"/>
  <c r="S1093" i="1"/>
  <c r="S1089" i="1"/>
  <c r="S1085" i="1"/>
  <c r="S1081" i="1"/>
  <c r="S1077" i="1"/>
  <c r="S1073" i="1"/>
  <c r="S1069" i="1"/>
  <c r="S1065" i="1"/>
  <c r="S1061" i="1"/>
  <c r="S1057" i="1"/>
  <c r="S1053" i="1"/>
  <c r="S1049" i="1"/>
  <c r="S1045" i="1"/>
  <c r="S1041" i="1"/>
  <c r="S1037" i="1"/>
  <c r="S1033" i="1"/>
  <c r="S1029" i="1"/>
  <c r="S1025" i="1"/>
  <c r="S1021" i="1"/>
  <c r="S1017" i="1"/>
  <c r="S1013" i="1"/>
  <c r="S1009" i="1"/>
  <c r="S1005" i="1"/>
  <c r="S1001" i="1"/>
  <c r="S997" i="1"/>
  <c r="S993" i="1"/>
  <c r="S989" i="1"/>
  <c r="S985" i="1"/>
  <c r="S981" i="1"/>
  <c r="S977" i="1"/>
  <c r="S973" i="1"/>
  <c r="S969" i="1"/>
  <c r="S965" i="1"/>
  <c r="S961" i="1"/>
  <c r="S957" i="1"/>
  <c r="S953" i="1"/>
  <c r="S949" i="1"/>
  <c r="S945" i="1"/>
  <c r="S941" i="1"/>
  <c r="S937" i="1"/>
  <c r="S933" i="1"/>
  <c r="S929" i="1"/>
  <c r="S925" i="1"/>
  <c r="S921" i="1"/>
  <c r="S917" i="1"/>
  <c r="S913" i="1"/>
  <c r="S909" i="1"/>
  <c r="S905" i="1"/>
  <c r="S901" i="1"/>
  <c r="S897" i="1"/>
  <c r="S893" i="1"/>
  <c r="S889" i="1"/>
  <c r="S885" i="1"/>
  <c r="S881" i="1"/>
  <c r="S877" i="1"/>
  <c r="S873" i="1"/>
  <c r="S869" i="1"/>
  <c r="S865" i="1"/>
  <c r="S861" i="1"/>
  <c r="S857" i="1"/>
  <c r="S853" i="1"/>
  <c r="S849" i="1"/>
  <c r="S845" i="1"/>
  <c r="S841" i="1"/>
  <c r="S837" i="1"/>
  <c r="S833" i="1"/>
  <c r="S829" i="1"/>
  <c r="S825" i="1"/>
  <c r="S821" i="1"/>
  <c r="S817" i="1"/>
  <c r="S813" i="1"/>
  <c r="S809" i="1"/>
  <c r="S805" i="1"/>
  <c r="S801" i="1"/>
  <c r="S797" i="1"/>
  <c r="S793" i="1"/>
  <c r="S789" i="1"/>
  <c r="S785" i="1"/>
  <c r="S781" i="1"/>
  <c r="S777" i="1"/>
  <c r="S773" i="1"/>
  <c r="S769" i="1"/>
  <c r="S765" i="1"/>
  <c r="S761" i="1"/>
  <c r="S757" i="1"/>
  <c r="S753" i="1"/>
  <c r="S749" i="1"/>
  <c r="S2176" i="1"/>
  <c r="S2172" i="1"/>
  <c r="S2168" i="1"/>
  <c r="S2164" i="1"/>
  <c r="S2160" i="1"/>
  <c r="S2156" i="1"/>
  <c r="S2152" i="1"/>
  <c r="S2148" i="1"/>
  <c r="S2144" i="1"/>
  <c r="S2140" i="1"/>
  <c r="S2136" i="1"/>
  <c r="S2132" i="1"/>
  <c r="S2128" i="1"/>
  <c r="S2124" i="1"/>
  <c r="S2120" i="1"/>
  <c r="S2116" i="1"/>
  <c r="S2112" i="1"/>
  <c r="S2108" i="1"/>
  <c r="S2104" i="1"/>
  <c r="S2100" i="1"/>
  <c r="S2096" i="1"/>
  <c r="S2092" i="1"/>
  <c r="S2088" i="1"/>
  <c r="S2084" i="1"/>
  <c r="S2080" i="1"/>
  <c r="S2076" i="1"/>
  <c r="S2072" i="1"/>
  <c r="S2068" i="1"/>
  <c r="S2064" i="1"/>
  <c r="S2060" i="1"/>
  <c r="S2056" i="1"/>
  <c r="S2052" i="1"/>
  <c r="S2048" i="1"/>
  <c r="S2044" i="1"/>
  <c r="S2040" i="1"/>
  <c r="S2036" i="1"/>
  <c r="S2032" i="1"/>
  <c r="S2028" i="1"/>
  <c r="S2024" i="1"/>
  <c r="S2020" i="1"/>
  <c r="S2016" i="1"/>
  <c r="S2012" i="1"/>
  <c r="S2008" i="1"/>
  <c r="S2004" i="1"/>
  <c r="S2000" i="1"/>
  <c r="S1996" i="1"/>
  <c r="S1992" i="1"/>
  <c r="S1988" i="1"/>
  <c r="S1984" i="1"/>
  <c r="S1980" i="1"/>
  <c r="S1976" i="1"/>
  <c r="S1972" i="1"/>
  <c r="S1968" i="1"/>
  <c r="S1964" i="1"/>
  <c r="S1960" i="1"/>
  <c r="S1956" i="1"/>
  <c r="S1952" i="1"/>
  <c r="S1948" i="1"/>
  <c r="S1944" i="1"/>
  <c r="S1940" i="1"/>
  <c r="S1936" i="1"/>
  <c r="S1932" i="1"/>
  <c r="S1928" i="1"/>
  <c r="S1924" i="1"/>
  <c r="S1920" i="1"/>
  <c r="S1916" i="1"/>
  <c r="S1912" i="1"/>
  <c r="S1908" i="1"/>
  <c r="S1904" i="1"/>
  <c r="S1900" i="1"/>
  <c r="S1896" i="1"/>
  <c r="S1892" i="1"/>
  <c r="S1888" i="1"/>
  <c r="S1884" i="1"/>
  <c r="S1880" i="1"/>
  <c r="S1876" i="1"/>
  <c r="S1872" i="1"/>
  <c r="S1868" i="1"/>
  <c r="S1864" i="1"/>
  <c r="S1860" i="1"/>
  <c r="S1856" i="1"/>
  <c r="S1852" i="1"/>
  <c r="S1848" i="1"/>
  <c r="S1844" i="1"/>
  <c r="S1840" i="1"/>
  <c r="S1836" i="1"/>
  <c r="S1832" i="1"/>
  <c r="S1828" i="1"/>
  <c r="S1824" i="1"/>
  <c r="S1820" i="1"/>
  <c r="S1816" i="1"/>
  <c r="S1812" i="1"/>
  <c r="S1808" i="1"/>
  <c r="S1804" i="1"/>
  <c r="S1800" i="1"/>
  <c r="S1796" i="1"/>
  <c r="S1792" i="1"/>
  <c r="S1788" i="1"/>
  <c r="S1784" i="1"/>
  <c r="S1780" i="1"/>
  <c r="S1776" i="1"/>
  <c r="S1772" i="1"/>
  <c r="S1768" i="1"/>
  <c r="S1764" i="1"/>
  <c r="S1760" i="1"/>
  <c r="S1756" i="1"/>
  <c r="S1752" i="1"/>
  <c r="S1748" i="1"/>
  <c r="S1744" i="1"/>
  <c r="S1740" i="1"/>
  <c r="S1736" i="1"/>
  <c r="S1732" i="1"/>
  <c r="S1728" i="1"/>
  <c r="S1724" i="1"/>
  <c r="S1720" i="1"/>
  <c r="S1716" i="1"/>
  <c r="S1712" i="1"/>
  <c r="S1708" i="1"/>
  <c r="S1704" i="1"/>
  <c r="S1700" i="1"/>
  <c r="S1696" i="1"/>
  <c r="S1692" i="1"/>
  <c r="S1688" i="1"/>
  <c r="S1684" i="1"/>
  <c r="S1680" i="1"/>
  <c r="S1676" i="1"/>
  <c r="S1672" i="1"/>
  <c r="S1668" i="1"/>
  <c r="S1664" i="1"/>
  <c r="S1660" i="1"/>
  <c r="S1656" i="1"/>
  <c r="S1652" i="1"/>
  <c r="S1648" i="1"/>
  <c r="S1644" i="1"/>
  <c r="S1640" i="1"/>
  <c r="S1636" i="1"/>
  <c r="S1632" i="1"/>
  <c r="S1628" i="1"/>
  <c r="S1624" i="1"/>
  <c r="S1620" i="1"/>
  <c r="S1616" i="1"/>
  <c r="S1612" i="1"/>
  <c r="S1608" i="1"/>
  <c r="S1604" i="1"/>
  <c r="S1600" i="1"/>
  <c r="S1596" i="1"/>
  <c r="S1592" i="1"/>
  <c r="S1588" i="1"/>
  <c r="S1584" i="1"/>
  <c r="S1580" i="1"/>
  <c r="S1576" i="1"/>
  <c r="S1572" i="1"/>
  <c r="S1568" i="1"/>
  <c r="S1564" i="1"/>
  <c r="S1560" i="1"/>
  <c r="S1556" i="1"/>
  <c r="S1552" i="1"/>
  <c r="S1548" i="1"/>
  <c r="S1544" i="1"/>
  <c r="S1540" i="1"/>
  <c r="S1536" i="1"/>
  <c r="S1532" i="1"/>
  <c r="S1528" i="1"/>
  <c r="S1524" i="1"/>
  <c r="S1520" i="1"/>
  <c r="S1516" i="1"/>
  <c r="S1512" i="1"/>
  <c r="S1508" i="1"/>
  <c r="S1504" i="1"/>
  <c r="S1500" i="1"/>
  <c r="S1496" i="1"/>
  <c r="S1492" i="1"/>
  <c r="S1488" i="1"/>
  <c r="S1484" i="1"/>
  <c r="S1480" i="1"/>
  <c r="S1476" i="1"/>
  <c r="S1472" i="1"/>
  <c r="S1468" i="1"/>
  <c r="S1464" i="1"/>
  <c r="S1460" i="1"/>
  <c r="S1456" i="1"/>
  <c r="S1452" i="1"/>
  <c r="S1448" i="1"/>
  <c r="S1444" i="1"/>
  <c r="S1440" i="1"/>
  <c r="S1436" i="1"/>
  <c r="S1432" i="1"/>
  <c r="S1428" i="1"/>
  <c r="S1424" i="1"/>
  <c r="S1420" i="1"/>
  <c r="S1416" i="1"/>
  <c r="S1412" i="1"/>
  <c r="S1408" i="1"/>
  <c r="S1404" i="1"/>
  <c r="S1400" i="1"/>
  <c r="S1396" i="1"/>
  <c r="S1392" i="1"/>
  <c r="S1388" i="1"/>
  <c r="S1384" i="1"/>
  <c r="S1380" i="1"/>
  <c r="S1376" i="1"/>
  <c r="S1372" i="1"/>
  <c r="S1368" i="1"/>
  <c r="S1364" i="1"/>
  <c r="S1360" i="1"/>
  <c r="S1356" i="1"/>
  <c r="S1352" i="1"/>
  <c r="S1348" i="1"/>
  <c r="S1344" i="1"/>
  <c r="S1340" i="1"/>
  <c r="S1336" i="1"/>
  <c r="S1332" i="1"/>
  <c r="S1328" i="1"/>
  <c r="S1324" i="1"/>
  <c r="S1320" i="1"/>
  <c r="S1316" i="1"/>
  <c r="S1312" i="1"/>
  <c r="S1308" i="1"/>
  <c r="S1304" i="1"/>
  <c r="S1300" i="1"/>
  <c r="S1296" i="1"/>
  <c r="S1292" i="1"/>
  <c r="S1288" i="1"/>
  <c r="S1284" i="1"/>
  <c r="S1280" i="1"/>
  <c r="S1276" i="1"/>
  <c r="S1272" i="1"/>
  <c r="S1268" i="1"/>
  <c r="S1264" i="1"/>
  <c r="S1260" i="1"/>
  <c r="S1256" i="1"/>
  <c r="S1252" i="1"/>
  <c r="S1248" i="1"/>
  <c r="S1244" i="1"/>
  <c r="S1240" i="1"/>
  <c r="S1236" i="1"/>
  <c r="S1232" i="1"/>
  <c r="S1228" i="1"/>
  <c r="S1224" i="1"/>
  <c r="S1220" i="1"/>
  <c r="S1216" i="1"/>
  <c r="S1212" i="1"/>
  <c r="S1208" i="1"/>
  <c r="S1204" i="1"/>
  <c r="S1200" i="1"/>
  <c r="S1196" i="1"/>
  <c r="S1192" i="1"/>
  <c r="S1188" i="1"/>
  <c r="S1184" i="1"/>
  <c r="S1180" i="1"/>
  <c r="S1176" i="1"/>
  <c r="S1172" i="1"/>
  <c r="S1168" i="1"/>
  <c r="S1164" i="1"/>
  <c r="S1160" i="1"/>
  <c r="S1156" i="1"/>
  <c r="S1152" i="1"/>
  <c r="S1148" i="1"/>
  <c r="S1144" i="1"/>
  <c r="S1140" i="1"/>
  <c r="S1136" i="1"/>
  <c r="S1132" i="1"/>
  <c r="S1128" i="1"/>
  <c r="S1124" i="1"/>
  <c r="S1120" i="1"/>
  <c r="S1116" i="1"/>
  <c r="S1112" i="1"/>
  <c r="S1108" i="1"/>
  <c r="S1104" i="1"/>
  <c r="S1100" i="1"/>
  <c r="S1096" i="1"/>
  <c r="S1092" i="1"/>
  <c r="S1088" i="1"/>
  <c r="S1084" i="1"/>
  <c r="S1080" i="1"/>
  <c r="S1076" i="1"/>
  <c r="S1072" i="1"/>
  <c r="S1068" i="1"/>
  <c r="S1064" i="1"/>
  <c r="S1060" i="1"/>
  <c r="S1056" i="1"/>
  <c r="S1052" i="1"/>
  <c r="S1048" i="1"/>
  <c r="S1044" i="1"/>
  <c r="S1040" i="1"/>
  <c r="S1036" i="1"/>
  <c r="S1032" i="1"/>
  <c r="S1028" i="1"/>
  <c r="S1024" i="1"/>
  <c r="S1020" i="1"/>
  <c r="S1016" i="1"/>
  <c r="S1012" i="1"/>
  <c r="S1008" i="1"/>
  <c r="S1004" i="1"/>
  <c r="S1000" i="1"/>
  <c r="S996" i="1"/>
  <c r="S992" i="1"/>
  <c r="S988" i="1"/>
  <c r="S984" i="1"/>
  <c r="S980" i="1"/>
  <c r="S976" i="1"/>
  <c r="S972" i="1"/>
  <c r="S968" i="1"/>
  <c r="S964" i="1"/>
  <c r="S960" i="1"/>
  <c r="S956" i="1"/>
  <c r="S952" i="1"/>
  <c r="S948" i="1"/>
  <c r="S944" i="1"/>
  <c r="S940" i="1"/>
  <c r="S936" i="1"/>
  <c r="S932" i="1"/>
  <c r="S928" i="1"/>
  <c r="S924" i="1"/>
  <c r="S920" i="1"/>
  <c r="S916" i="1"/>
  <c r="S912" i="1"/>
  <c r="S908" i="1"/>
  <c r="S904" i="1"/>
  <c r="S900" i="1"/>
  <c r="S896" i="1"/>
  <c r="S892" i="1"/>
  <c r="S888" i="1"/>
  <c r="S884" i="1"/>
  <c r="S880" i="1"/>
  <c r="S876" i="1"/>
  <c r="S872" i="1"/>
  <c r="S868" i="1"/>
  <c r="S864" i="1"/>
  <c r="S860" i="1"/>
  <c r="S856" i="1"/>
  <c r="S852" i="1"/>
  <c r="S848" i="1"/>
  <c r="S844" i="1"/>
  <c r="S840" i="1"/>
  <c r="S836" i="1"/>
  <c r="S832" i="1"/>
  <c r="S828" i="1"/>
  <c r="S824" i="1"/>
  <c r="S820" i="1"/>
  <c r="S816" i="1"/>
  <c r="S812" i="1"/>
  <c r="S808" i="1"/>
  <c r="S804" i="1"/>
  <c r="S800" i="1"/>
  <c r="S796" i="1"/>
  <c r="S792" i="1"/>
  <c r="S788" i="1"/>
  <c r="S784" i="1"/>
  <c r="S780" i="1"/>
  <c r="S776" i="1"/>
  <c r="S772" i="1"/>
  <c r="S768" i="1"/>
  <c r="S764" i="1"/>
  <c r="S760" i="1"/>
  <c r="S756" i="1"/>
  <c r="S752" i="1"/>
  <c r="S748" i="1"/>
  <c r="S744" i="1"/>
  <c r="S740" i="1"/>
  <c r="S736" i="1"/>
  <c r="S732" i="1"/>
  <c r="S728" i="1"/>
  <c r="S724" i="1"/>
  <c r="S720" i="1"/>
  <c r="S716" i="1"/>
  <c r="S712" i="1"/>
  <c r="S708" i="1"/>
  <c r="S704" i="1"/>
  <c r="S700" i="1"/>
  <c r="S696" i="1"/>
  <c r="S692" i="1"/>
  <c r="S688" i="1"/>
  <c r="S684" i="1"/>
  <c r="S680" i="1"/>
  <c r="S676" i="1"/>
  <c r="S672" i="1"/>
  <c r="S668" i="1"/>
  <c r="S664" i="1"/>
  <c r="S2039" i="1"/>
  <c r="S2035" i="1"/>
  <c r="S2031" i="1"/>
  <c r="S2027" i="1"/>
  <c r="S2023" i="1"/>
  <c r="S2019" i="1"/>
  <c r="S2015" i="1"/>
  <c r="S2011" i="1"/>
  <c r="S2007" i="1"/>
  <c r="S2003" i="1"/>
  <c r="S1999" i="1"/>
  <c r="S1995" i="1"/>
  <c r="S1991" i="1"/>
  <c r="S1987" i="1"/>
  <c r="S1983" i="1"/>
  <c r="S1979" i="1"/>
  <c r="S1975" i="1"/>
  <c r="S1971" i="1"/>
  <c r="S1967" i="1"/>
  <c r="S1963" i="1"/>
  <c r="S1959" i="1"/>
  <c r="S1955" i="1"/>
  <c r="S1951" i="1"/>
  <c r="S1947" i="1"/>
  <c r="S1943" i="1"/>
  <c r="S1939" i="1"/>
  <c r="S1935" i="1"/>
  <c r="S1931" i="1"/>
  <c r="S1927" i="1"/>
  <c r="S1923" i="1"/>
  <c r="S1919" i="1"/>
  <c r="S1915" i="1"/>
  <c r="S1911" i="1"/>
  <c r="S1907" i="1"/>
  <c r="S1903" i="1"/>
  <c r="S1899" i="1"/>
  <c r="S1895" i="1"/>
  <c r="S1891" i="1"/>
  <c r="S1887" i="1"/>
  <c r="S1883" i="1"/>
  <c r="S1879" i="1"/>
  <c r="S1875" i="1"/>
  <c r="S1871" i="1"/>
  <c r="S1867" i="1"/>
  <c r="S1863" i="1"/>
  <c r="S1859" i="1"/>
  <c r="S1855" i="1"/>
  <c r="S1851" i="1"/>
  <c r="S1847" i="1"/>
  <c r="S1843" i="1"/>
  <c r="S1839" i="1"/>
  <c r="S1835" i="1"/>
  <c r="S1831" i="1"/>
  <c r="S1827" i="1"/>
  <c r="S1823" i="1"/>
  <c r="S1819" i="1"/>
  <c r="S1815" i="1"/>
  <c r="S1811" i="1"/>
  <c r="S1807" i="1"/>
  <c r="S1803" i="1"/>
  <c r="S1799" i="1"/>
  <c r="S1795" i="1"/>
  <c r="S1791" i="1"/>
  <c r="S1787" i="1"/>
  <c r="S1783" i="1"/>
  <c r="S1779" i="1"/>
  <c r="S1775" i="1"/>
  <c r="S1771" i="1"/>
  <c r="S1767" i="1"/>
  <c r="S1763" i="1"/>
  <c r="S1759" i="1"/>
  <c r="S1755" i="1"/>
  <c r="S1751" i="1"/>
  <c r="S1747" i="1"/>
  <c r="S1743" i="1"/>
  <c r="S1739" i="1"/>
  <c r="S1735" i="1"/>
  <c r="S1731" i="1"/>
  <c r="S1727" i="1"/>
  <c r="S1723" i="1"/>
  <c r="S1719" i="1"/>
  <c r="S1715" i="1"/>
  <c r="S1711" i="1"/>
  <c r="S1707" i="1"/>
  <c r="S1703" i="1"/>
  <c r="S1699" i="1"/>
  <c r="S1695" i="1"/>
  <c r="S1691" i="1"/>
  <c r="S1687" i="1"/>
  <c r="S1683" i="1"/>
  <c r="S1679" i="1"/>
  <c r="S1675" i="1"/>
  <c r="S1671" i="1"/>
  <c r="S1667" i="1"/>
  <c r="S1663" i="1"/>
  <c r="S1659" i="1"/>
  <c r="S1655" i="1"/>
  <c r="S1651" i="1"/>
  <c r="S1647" i="1"/>
  <c r="S1643" i="1"/>
  <c r="S1639" i="1"/>
  <c r="S1635" i="1"/>
  <c r="S1631" i="1"/>
  <c r="S1627" i="1"/>
  <c r="S1623" i="1"/>
  <c r="S1619" i="1"/>
  <c r="S1615" i="1"/>
  <c r="S1611" i="1"/>
  <c r="S1607" i="1"/>
  <c r="S1603" i="1"/>
  <c r="S1599" i="1"/>
  <c r="S1595" i="1"/>
  <c r="S1591" i="1"/>
  <c r="S1587" i="1"/>
  <c r="S1583" i="1"/>
  <c r="S1579" i="1"/>
  <c r="S1575" i="1"/>
  <c r="S1571" i="1"/>
  <c r="S1567" i="1"/>
  <c r="S1563" i="1"/>
  <c r="S1559" i="1"/>
  <c r="S1555" i="1"/>
  <c r="S1551" i="1"/>
  <c r="S1547" i="1"/>
  <c r="S1543" i="1"/>
  <c r="S1539" i="1"/>
  <c r="S1535" i="1"/>
  <c r="S1531" i="1"/>
  <c r="S1527" i="1"/>
  <c r="S1523" i="1"/>
  <c r="S1519" i="1"/>
  <c r="S1515" i="1"/>
  <c r="S1511" i="1"/>
  <c r="S1507" i="1"/>
  <c r="S1503" i="1"/>
  <c r="S1499" i="1"/>
  <c r="S1495" i="1"/>
  <c r="S1491" i="1"/>
  <c r="S1487" i="1"/>
  <c r="S1483" i="1"/>
  <c r="S1479" i="1"/>
  <c r="S1475" i="1"/>
  <c r="S1471" i="1"/>
  <c r="S1467" i="1"/>
  <c r="S1463" i="1"/>
  <c r="S1459" i="1"/>
  <c r="S1455" i="1"/>
  <c r="S1451" i="1"/>
  <c r="S1447" i="1"/>
  <c r="S1443" i="1"/>
  <c r="S1439" i="1"/>
  <c r="S1435" i="1"/>
  <c r="S1431" i="1"/>
  <c r="S1427" i="1"/>
  <c r="S1423" i="1"/>
  <c r="S1419" i="1"/>
  <c r="S1415" i="1"/>
  <c r="S1411" i="1"/>
  <c r="S1407" i="1"/>
  <c r="S1403" i="1"/>
  <c r="S1399" i="1"/>
  <c r="S1395" i="1"/>
  <c r="S1391" i="1"/>
  <c r="S1387" i="1"/>
  <c r="S1383" i="1"/>
  <c r="S1379" i="1"/>
  <c r="S1375" i="1"/>
  <c r="S1371" i="1"/>
  <c r="S1367" i="1"/>
  <c r="S1363" i="1"/>
  <c r="S1359" i="1"/>
  <c r="S1355" i="1"/>
  <c r="S1351" i="1"/>
  <c r="S1347" i="1"/>
  <c r="S1343" i="1"/>
  <c r="S1339" i="1"/>
  <c r="S1335" i="1"/>
  <c r="S1331" i="1"/>
  <c r="S1327" i="1"/>
  <c r="S1323" i="1"/>
  <c r="S1319" i="1"/>
  <c r="S1315" i="1"/>
  <c r="S1311" i="1"/>
  <c r="S1307" i="1"/>
  <c r="S1303" i="1"/>
  <c r="S1299" i="1"/>
  <c r="S1295" i="1"/>
  <c r="S1291" i="1"/>
  <c r="S1287" i="1"/>
  <c r="S1283" i="1"/>
  <c r="S1279" i="1"/>
  <c r="S1275" i="1"/>
  <c r="S1271" i="1"/>
  <c r="S1267" i="1"/>
  <c r="S1263" i="1"/>
  <c r="S1259" i="1"/>
  <c r="S1255" i="1"/>
  <c r="S1251" i="1"/>
  <c r="S1247" i="1"/>
  <c r="S1243" i="1"/>
  <c r="S1239" i="1"/>
  <c r="S1235" i="1"/>
  <c r="S1231" i="1"/>
  <c r="S1227" i="1"/>
  <c r="S1223" i="1"/>
  <c r="S1219" i="1"/>
  <c r="S1215" i="1"/>
  <c r="S1211" i="1"/>
  <c r="S1207" i="1"/>
  <c r="S1203" i="1"/>
  <c r="S1199" i="1"/>
  <c r="S1195" i="1"/>
  <c r="S1191" i="1"/>
  <c r="S1187" i="1"/>
  <c r="S1183" i="1"/>
  <c r="S1179" i="1"/>
  <c r="S1175" i="1"/>
  <c r="S1171" i="1"/>
  <c r="S1167" i="1"/>
  <c r="S1163" i="1"/>
  <c r="S1159" i="1"/>
  <c r="S1155" i="1"/>
  <c r="S1151" i="1"/>
  <c r="S1147" i="1"/>
  <c r="S1143" i="1"/>
  <c r="S1139" i="1"/>
  <c r="S1135" i="1"/>
  <c r="S1131" i="1"/>
  <c r="S1127" i="1"/>
  <c r="S1123" i="1"/>
  <c r="S1119" i="1"/>
  <c r="S1115" i="1"/>
  <c r="S1111" i="1"/>
  <c r="S1107" i="1"/>
  <c r="S1103" i="1"/>
  <c r="S1099" i="1"/>
  <c r="S1095" i="1"/>
  <c r="S1091" i="1"/>
  <c r="S1087" i="1"/>
  <c r="S1083" i="1"/>
  <c r="S1079" i="1"/>
  <c r="S1075" i="1"/>
  <c r="S1071" i="1"/>
  <c r="S1067" i="1"/>
  <c r="S1063" i="1"/>
  <c r="S1059" i="1"/>
  <c r="S1055" i="1"/>
  <c r="S1051" i="1"/>
  <c r="S1047" i="1"/>
  <c r="S1043" i="1"/>
  <c r="S1039" i="1"/>
  <c r="S1035" i="1"/>
  <c r="S1031" i="1"/>
  <c r="S1027" i="1"/>
  <c r="S1023" i="1"/>
  <c r="S1019" i="1"/>
  <c r="S1015" i="1"/>
  <c r="S1011" i="1"/>
  <c r="S1007" i="1"/>
  <c r="S1003" i="1"/>
  <c r="S999" i="1"/>
  <c r="S995" i="1"/>
  <c r="S991" i="1"/>
  <c r="S987" i="1"/>
  <c r="S983" i="1"/>
  <c r="S979" i="1"/>
  <c r="S975" i="1"/>
  <c r="S971" i="1"/>
  <c r="S967" i="1"/>
  <c r="S963" i="1"/>
  <c r="S959" i="1"/>
  <c r="S955" i="1"/>
  <c r="S951" i="1"/>
  <c r="S947" i="1"/>
  <c r="S943" i="1"/>
  <c r="S939" i="1"/>
  <c r="S935" i="1"/>
  <c r="S931" i="1"/>
  <c r="S927" i="1"/>
  <c r="S923" i="1"/>
  <c r="S919" i="1"/>
  <c r="S915" i="1"/>
  <c r="S911" i="1"/>
  <c r="S907" i="1"/>
  <c r="S903" i="1"/>
  <c r="S899" i="1"/>
  <c r="S895" i="1"/>
  <c r="S891" i="1"/>
  <c r="S887" i="1"/>
  <c r="S883" i="1"/>
  <c r="S879" i="1"/>
  <c r="S875" i="1"/>
  <c r="S871" i="1"/>
  <c r="S867" i="1"/>
  <c r="S863" i="1"/>
  <c r="S859" i="1"/>
  <c r="S855" i="1"/>
  <c r="S851" i="1"/>
  <c r="S847" i="1"/>
  <c r="S843" i="1"/>
  <c r="S839" i="1"/>
  <c r="S835" i="1"/>
  <c r="S831" i="1"/>
  <c r="S827" i="1"/>
  <c r="S823" i="1"/>
  <c r="S819" i="1"/>
  <c r="S815" i="1"/>
  <c r="S811" i="1"/>
  <c r="S807" i="1"/>
  <c r="S803" i="1"/>
  <c r="S799" i="1"/>
  <c r="S795" i="1"/>
  <c r="S791" i="1"/>
  <c r="S787" i="1"/>
  <c r="S783" i="1"/>
  <c r="S779" i="1"/>
  <c r="S775" i="1"/>
  <c r="S771" i="1"/>
  <c r="S767" i="1"/>
  <c r="S763" i="1"/>
  <c r="S759" i="1"/>
  <c r="S755" i="1"/>
  <c r="S751" i="1"/>
  <c r="S747" i="1"/>
  <c r="S743" i="1"/>
  <c r="S739" i="1"/>
  <c r="S735" i="1"/>
  <c r="S731" i="1"/>
  <c r="S727" i="1"/>
  <c r="S723" i="1"/>
  <c r="S719" i="1"/>
  <c r="S715" i="1"/>
  <c r="S711" i="1"/>
  <c r="S707" i="1"/>
  <c r="S703" i="1"/>
  <c r="S699" i="1"/>
  <c r="S695" i="1"/>
  <c r="S691" i="1"/>
  <c r="S687" i="1"/>
  <c r="S683" i="1"/>
  <c r="S679" i="1"/>
  <c r="S675" i="1"/>
  <c r="S671" i="1"/>
  <c r="S667" i="1"/>
  <c r="S663" i="1"/>
  <c r="S659" i="1"/>
  <c r="S655" i="1"/>
  <c r="S651" i="1"/>
  <c r="S647" i="1"/>
  <c r="S643" i="1"/>
  <c r="S639" i="1"/>
  <c r="S682" i="1"/>
  <c r="S678" i="1"/>
  <c r="S674" i="1"/>
  <c r="S670" i="1"/>
  <c r="S666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S546" i="1"/>
  <c r="S542" i="1"/>
  <c r="S538" i="1"/>
  <c r="S534" i="1"/>
  <c r="S530" i="1"/>
  <c r="S526" i="1"/>
  <c r="S522" i="1"/>
  <c r="S518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6" i="1"/>
  <c r="S745" i="1"/>
  <c r="S741" i="1"/>
  <c r="S737" i="1"/>
  <c r="S733" i="1"/>
  <c r="S729" i="1"/>
  <c r="S725" i="1"/>
  <c r="S721" i="1"/>
  <c r="S717" i="1"/>
  <c r="S713" i="1"/>
  <c r="S709" i="1"/>
  <c r="S705" i="1"/>
  <c r="S701" i="1"/>
  <c r="S697" i="1"/>
  <c r="S693" i="1"/>
  <c r="S689" i="1"/>
  <c r="S685" i="1"/>
  <c r="S681" i="1"/>
  <c r="S677" i="1"/>
  <c r="S673" i="1"/>
  <c r="S669" i="1"/>
  <c r="S665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S545" i="1"/>
  <c r="S541" i="1"/>
  <c r="S537" i="1"/>
  <c r="S533" i="1"/>
  <c r="S529" i="1"/>
  <c r="S525" i="1"/>
  <c r="S521" i="1"/>
  <c r="S517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5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544" i="1"/>
  <c r="S540" i="1"/>
  <c r="S536" i="1"/>
  <c r="S532" i="1"/>
  <c r="S528" i="1"/>
  <c r="S524" i="1"/>
  <c r="S520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4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543" i="1"/>
  <c r="S539" i="1"/>
  <c r="S535" i="1"/>
  <c r="S531" i="1"/>
  <c r="S527" i="1"/>
  <c r="S523" i="1"/>
  <c r="S519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S7" i="1"/>
  <c r="S3" i="1"/>
</calcChain>
</file>

<file path=xl/sharedStrings.xml><?xml version="1.0" encoding="utf-8"?>
<sst xmlns="http://schemas.openxmlformats.org/spreadsheetml/2006/main" count="29976" uniqueCount="8370">
  <si>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</si>
  <si>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</si>
  <si>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</si>
  <si>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</si>
  <si>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</si>
  <si>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</si>
  <si>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</si>
  <si>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</si>
  <si>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</si>
  <si>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</si>
  <si>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</si>
  <si>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</si>
  <si>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</si>
  <si>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</si>
  <si>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</si>
  <si>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</si>
  <si>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</si>
  <si>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</si>
  <si>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</si>
  <si>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</si>
  <si>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</si>
  <si>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</si>
  <si>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</si>
  <si>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</si>
  <si>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</si>
  <si>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</si>
  <si>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</si>
  <si>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</si>
  <si>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</si>
  <si>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</si>
  <si>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</si>
  <si>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</si>
  <si>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</si>
  <si>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</si>
  <si>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</si>
  <si>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</si>
  <si>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</si>
  <si>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</si>
  <si>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</si>
  <si>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</si>
  <si>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</si>
  <si>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</si>
  <si>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</si>
  <si>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</si>
  <si>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</si>
  <si>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</si>
  <si>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</si>
  <si>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</si>
  <si>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</si>
  <si>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</si>
  <si>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</si>
  <si>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</si>
  <si>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</si>
  <si>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</si>
  <si>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</si>
  <si>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</si>
  <si>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</si>
  <si>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</si>
  <si>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</si>
  <si>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</si>
  <si>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</si>
  <si>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</si>
  <si>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</si>
  <si>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</si>
  <si>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</si>
  <si>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</si>
  <si>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</si>
  <si>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</si>
  <si>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</si>
  <si>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</si>
  <si>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</si>
  <si>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</si>
  <si>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</si>
  <si>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</si>
  <si>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</si>
  <si>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</si>
  <si>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</si>
  <si>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</si>
  <si>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</si>
  <si>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</si>
  <si>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</si>
  <si>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</si>
  <si>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</si>
  <si>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</si>
  <si>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</si>
  <si>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</si>
  <si>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</si>
  <si>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</si>
  <si>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</si>
  <si>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</si>
  <si>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</si>
  <si>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</si>
  <si>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</si>
  <si>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</si>
  <si>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</si>
  <si>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</si>
  <si>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</si>
  <si>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</si>
  <si>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</si>
  <si>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</si>
  <si>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</si>
  <si>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</si>
  <si>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</si>
  <si>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</si>
  <si>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</si>
  <si>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</si>
  <si>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</si>
  <si>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</si>
  <si>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</si>
  <si>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</si>
  <si>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</si>
  <si>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</si>
  <si>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</si>
  <si>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</si>
  <si>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</si>
  <si>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</si>
  <si>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</si>
  <si>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</si>
  <si>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</si>
  <si>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</si>
  <si>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</si>
  <si>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</si>
  <si>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</si>
  <si>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</si>
  <si>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</si>
  <si>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</si>
  <si>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</si>
  <si>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</si>
  <si>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</si>
  <si>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</si>
  <si>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</si>
  <si>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</si>
  <si>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</si>
  <si>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</si>
  <si>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</si>
  <si>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</si>
  <si>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</si>
  <si>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</si>
  <si>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</si>
  <si>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</si>
  <si>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</si>
  <si>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</si>
  <si>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</si>
  <si>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</si>
  <si>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</si>
  <si>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</si>
  <si>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</si>
  <si>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</si>
  <si>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</si>
  <si>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</si>
  <si>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</si>
  <si>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</si>
  <si>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</si>
  <si>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</si>
  <si>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</si>
  <si>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</si>
  <si>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</si>
  <si>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</si>
  <si>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</si>
  <si>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</si>
  <si>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</si>
  <si>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</si>
  <si>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</si>
  <si>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</si>
  <si>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</si>
  <si>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</si>
  <si>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</si>
  <si>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</si>
  <si>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</si>
  <si>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</si>
  <si>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</si>
  <si>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</si>
  <si>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</si>
  <si>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</si>
  <si>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</si>
  <si>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</si>
  <si>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</si>
  <si>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</si>
  <si>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</si>
  <si>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</si>
  <si>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</si>
  <si>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</si>
  <si>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</si>
  <si>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</si>
  <si>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</si>
  <si>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</si>
  <si>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</si>
  <si>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</si>
  <si>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</si>
  <si>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</si>
  <si>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</si>
  <si>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</si>
  <si>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</si>
  <si>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</si>
  <si>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</si>
  <si>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</si>
  <si>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</si>
  <si>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</si>
  <si>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</si>
  <si>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</si>
  <si>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</si>
  <si>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</si>
  <si>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</si>
  <si>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</si>
  <si>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</si>
  <si>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</si>
  <si>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</si>
  <si>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</si>
  <si>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</si>
  <si>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</si>
  <si>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</si>
  <si>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</si>
  <si>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</si>
  <si>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</si>
  <si>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</si>
  <si>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</si>
  <si>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</si>
  <si>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</si>
  <si>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</si>
  <si>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</si>
  <si>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</si>
  <si>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</si>
  <si>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</si>
  <si>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</si>
  <si>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</si>
  <si>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</si>
  <si>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</si>
  <si>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</si>
  <si>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</si>
  <si>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</si>
  <si>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</si>
  <si>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</si>
  <si>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</si>
  <si>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</si>
  <si>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</si>
  <si>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</si>
  <si>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</si>
  <si>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</si>
  <si>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</si>
  <si>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</si>
  <si>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</si>
  <si>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</si>
  <si>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</si>
  <si>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</si>
  <si>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</si>
  <si>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</si>
  <si>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</si>
  <si>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</si>
  <si>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</si>
  <si>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</si>
  <si>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</si>
  <si>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</si>
  <si>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</si>
  <si>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</si>
  <si>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</si>
  <si>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</si>
  <si>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</si>
  <si>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</si>
  <si>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</si>
  <si>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</si>
  <si>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</si>
  <si>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</si>
  <si>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</si>
  <si>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</si>
  <si>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</si>
  <si>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</si>
  <si>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</si>
  <si>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</si>
  <si>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</si>
  <si>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</si>
  <si>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</si>
  <si>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</si>
  <si>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</si>
  <si>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</si>
  <si>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</si>
  <si>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</si>
  <si>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</si>
  <si>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</si>
  <si>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</si>
  <si>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</si>
  <si>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</si>
  <si>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</si>
  <si>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</si>
  <si>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</si>
  <si>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</si>
  <si>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</si>
  <si>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</si>
  <si>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</si>
  <si>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</si>
  <si>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</si>
  <si>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</si>
  <si>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</si>
  <si>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</si>
  <si>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</si>
  <si>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</si>
  <si>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</si>
  <si>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</si>
  <si>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</si>
  <si>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</si>
  <si>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</si>
  <si>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</si>
  <si>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</si>
  <si>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</si>
  <si>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</si>
  <si>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</si>
  <si>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</si>
  <si>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</si>
  <si>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</si>
  <si>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</si>
  <si>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</si>
  <si>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</si>
  <si>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</si>
  <si>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</si>
  <si>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</si>
  <si>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</si>
  <si>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</si>
  <si>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</si>
  <si>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</si>
  <si>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</si>
  <si>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</si>
  <si>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</si>
  <si>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</si>
  <si>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</si>
  <si>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</si>
  <si>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</si>
  <si>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</si>
  <si>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</si>
  <si>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</si>
  <si>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</si>
  <si>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</si>
  <si>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</si>
  <si>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</si>
  <si>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</si>
  <si>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</si>
  <si>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</si>
  <si>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</si>
  <si>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</si>
  <si>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</si>
  <si>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</si>
  <si>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</si>
  <si>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</si>
  <si>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</si>
  <si>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</si>
  <si>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</si>
  <si>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</si>
  <si>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</si>
  <si>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</si>
  <si>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</si>
  <si>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</si>
  <si>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</si>
  <si>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</si>
  <si>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</si>
  <si>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</si>
  <si>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</si>
  <si>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</si>
  <si>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</si>
  <si>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</si>
  <si>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</si>
  <si>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</si>
  <si>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</si>
  <si>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</si>
  <si>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</si>
  <si>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</si>
  <si>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</si>
  <si>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</si>
  <si>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</si>
  <si>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</si>
  <si>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</si>
  <si>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</si>
  <si>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</si>
  <si>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</si>
  <si>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</si>
  <si>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</si>
  <si>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</si>
  <si>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</si>
  <si>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</si>
  <si>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</si>
  <si>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</si>
  <si>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</si>
  <si>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</si>
  <si>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</si>
  <si>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</si>
  <si>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</si>
  <si>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</si>
  <si>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</si>
  <si>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</si>
  <si>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</si>
  <si>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</si>
  <si>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</si>
  <si>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</si>
  <si>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</si>
  <si>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</si>
  <si>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</si>
  <si>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</si>
  <si>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</si>
  <si>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</si>
  <si>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</si>
  <si>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</si>
  <si>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</si>
  <si>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</si>
  <si>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</si>
  <si>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</si>
  <si>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</si>
  <si>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</si>
  <si>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</si>
  <si>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</si>
  <si>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</si>
  <si>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</si>
  <si>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</si>
  <si>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</si>
  <si>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</si>
  <si>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</si>
  <si>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</si>
  <si>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</si>
  <si>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</si>
  <si>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</si>
  <si>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</si>
  <si>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</si>
  <si>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</si>
  <si>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</si>
  <si>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</si>
  <si>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</si>
  <si>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</si>
  <si>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</si>
  <si>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</si>
  <si>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</si>
  <si>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</si>
  <si>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</si>
  <si>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</si>
  <si>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</si>
  <si>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</si>
  <si>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</si>
  <si>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</si>
  <si>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</si>
  <si>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</si>
  <si>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</si>
  <si>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</si>
  <si>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</si>
  <si>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</si>
  <si>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</si>
  <si>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</si>
  <si>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</si>
  <si>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</si>
  <si>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</si>
  <si>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</si>
  <si>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</si>
  <si>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</si>
  <si>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</si>
  <si>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</si>
  <si>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</si>
  <si>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</si>
  <si>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</si>
  <si>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</si>
  <si>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</si>
  <si>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</si>
  <si>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</si>
  <si>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</si>
  <si>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</si>
  <si>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</si>
  <si>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</si>
  <si>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</si>
  <si>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</si>
  <si>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</si>
  <si>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</si>
  <si>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</si>
  <si>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</si>
  <si>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</si>
  <si>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</si>
  <si>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</si>
  <si>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</si>
  <si>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</si>
  <si>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</si>
  <si>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</si>
  <si>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</si>
  <si>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</si>
  <si>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</si>
  <si>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</si>
  <si>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</si>
  <si>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</si>
  <si>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</si>
  <si>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</si>
  <si>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</si>
  <si>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</si>
  <si>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</si>
  <si>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</si>
  <si>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</si>
  <si>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</si>
  <si>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</si>
  <si>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</si>
  <si>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</si>
  <si>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</si>
  <si>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</si>
  <si>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</si>
  <si>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</si>
  <si>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</si>
  <si>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</si>
  <si>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</si>
  <si>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</si>
  <si>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</si>
  <si>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</si>
  <si>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</si>
  <si>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</si>
  <si>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</si>
  <si>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</si>
  <si>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</si>
  <si>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</si>
  <si>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</si>
  <si>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</si>
  <si>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</si>
  <si>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</si>
  <si>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</si>
  <si>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</si>
  <si>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</si>
  <si>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</si>
  <si>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</si>
  <si>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</si>
  <si>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</si>
  <si>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</si>
  <si>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</si>
  <si>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</si>
  <si>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</si>
  <si>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</si>
  <si>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</si>
  <si>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</si>
  <si>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</si>
  <si>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</si>
  <si>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</si>
  <si>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</si>
  <si>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</si>
  <si>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</si>
  <si>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</si>
  <si>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</si>
  <si>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</si>
  <si>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</si>
  <si>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</si>
  <si>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</si>
  <si>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</si>
  <si>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</si>
  <si>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</si>
  <si>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</si>
  <si>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</si>
  <si>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</si>
  <si>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</si>
  <si>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</si>
  <si>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</si>
  <si>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</si>
  <si>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</si>
  <si>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</si>
  <si>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</si>
  <si>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</si>
  <si>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</si>
  <si>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</si>
  <si>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</si>
  <si>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</si>
  <si>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</si>
  <si>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</si>
  <si>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</si>
  <si>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</si>
  <si>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</si>
  <si>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</si>
  <si>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</si>
  <si>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</si>
  <si>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</si>
  <si>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</si>
  <si>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</si>
  <si>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</si>
  <si>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</si>
  <si>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</si>
  <si>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</si>
  <si>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</si>
  <si>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</si>
  <si>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</si>
  <si>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</si>
  <si>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</si>
  <si>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</si>
  <si>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</si>
  <si>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</si>
  <si>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</si>
  <si>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</si>
  <si>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</si>
  <si>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</si>
  <si>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</si>
  <si>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</si>
  <si>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</si>
  <si>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</si>
  <si>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</si>
  <si>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</si>
  <si>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</si>
  <si>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</si>
  <si>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</si>
  <si>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</si>
  <si>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</si>
  <si>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</si>
  <si>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</si>
  <si>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</si>
  <si>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</si>
  <si>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</si>
  <si>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</si>
  <si>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</si>
  <si>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</si>
  <si>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</si>
  <si>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</si>
  <si>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</si>
  <si>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</si>
  <si>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</si>
  <si>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</si>
  <si>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</si>
  <si>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</si>
  <si>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</si>
  <si>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</si>
  <si>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</si>
  <si>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</si>
  <si>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</si>
  <si>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</si>
  <si>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</si>
  <si>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</si>
  <si>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</si>
  <si>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</si>
  <si>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</si>
  <si>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</si>
  <si>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</si>
  <si>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</si>
  <si>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</si>
  <si>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</si>
  <si>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</si>
  <si>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</si>
  <si>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</si>
  <si>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</si>
  <si>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</si>
  <si>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</si>
  <si>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</si>
  <si>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</si>
  <si>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</si>
  <si>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</si>
  <si>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</si>
  <si>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</si>
  <si>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</si>
  <si>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</si>
  <si>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</si>
  <si>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</si>
  <si>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</si>
  <si>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</si>
  <si>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</si>
  <si>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</si>
  <si>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</si>
  <si>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</si>
  <si>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</si>
  <si>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</si>
  <si>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</si>
  <si>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</si>
  <si>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</si>
  <si>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</si>
  <si>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</si>
  <si>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</si>
  <si>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</si>
  <si>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</si>
  <si>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</si>
  <si>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</si>
  <si>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</si>
  <si>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</si>
  <si>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</si>
  <si>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</si>
  <si>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</si>
  <si>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</si>
  <si>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</si>
  <si>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</si>
  <si>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</si>
  <si>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</si>
  <si>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</si>
  <si>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</si>
  <si>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</si>
  <si>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</si>
  <si>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</si>
  <si>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</si>
  <si>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</si>
  <si>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</si>
  <si>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</si>
  <si>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</si>
  <si>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</si>
  <si>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</si>
  <si>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</si>
  <si>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</si>
  <si>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</si>
  <si>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</si>
  <si>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</si>
  <si>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</si>
  <si>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</si>
  <si>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</si>
  <si>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</si>
  <si>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</si>
  <si>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</si>
  <si>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</si>
  <si>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</si>
  <si>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</si>
  <si>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</si>
  <si>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</si>
  <si>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</si>
  <si>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</si>
  <si>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</si>
  <si>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</si>
  <si>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</si>
  <si>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</si>
  <si>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</si>
  <si>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</si>
  <si>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</si>
  <si>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</si>
  <si>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</si>
  <si>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</si>
  <si>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</si>
  <si>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</si>
  <si>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</si>
  <si>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</si>
  <si>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</si>
  <si>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</si>
  <si>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</si>
  <si>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</si>
  <si>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</si>
  <si>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</si>
  <si>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</si>
  <si>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</si>
  <si>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</si>
  <si>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</si>
  <si>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</si>
  <si>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</si>
  <si>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</si>
  <si>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</si>
  <si>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</si>
  <si>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</si>
  <si>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</si>
  <si>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</si>
  <si>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</si>
  <si>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</si>
  <si>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</si>
  <si>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</si>
  <si>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</si>
  <si>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</si>
  <si>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</si>
  <si>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</si>
  <si>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</si>
  <si>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</si>
  <si>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</si>
  <si>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</si>
  <si>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</si>
  <si>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</si>
  <si>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</si>
  <si>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</si>
  <si>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</si>
  <si>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</si>
  <si>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</si>
  <si>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</si>
  <si>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</si>
  <si>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</si>
  <si>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</si>
  <si>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</si>
  <si>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</si>
  <si>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</si>
  <si>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</si>
  <si>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</si>
  <si>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</si>
  <si>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</si>
  <si>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</si>
  <si>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</si>
  <si>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</si>
  <si>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</si>
  <si>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</si>
  <si>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</si>
  <si>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</si>
  <si>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</si>
  <si>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</si>
  <si>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</si>
  <si>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</si>
  <si>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</si>
  <si>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</si>
  <si>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</si>
  <si>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</si>
  <si>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</si>
  <si>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</si>
  <si>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</si>
  <si>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</si>
  <si>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</si>
  <si>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</si>
  <si>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</si>
  <si>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</si>
  <si>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</si>
  <si>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</si>
  <si>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</si>
  <si>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</si>
  <si>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</si>
  <si>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</si>
  <si>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</si>
  <si>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</si>
  <si>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</si>
  <si>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</si>
  <si>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</si>
  <si>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</si>
  <si>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</si>
  <si>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</si>
  <si>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</si>
  <si>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</si>
  <si>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</si>
  <si>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</si>
  <si>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</si>
  <si>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</si>
  <si>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</si>
  <si>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</si>
  <si>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</si>
  <si>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</si>
  <si>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</si>
  <si>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</si>
  <si>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</si>
  <si>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</si>
  <si>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</si>
  <si>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</si>
  <si>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</si>
  <si>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</si>
  <si>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</si>
  <si>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</si>
  <si>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</si>
  <si>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</si>
  <si>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</si>
  <si>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</si>
  <si>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</si>
  <si>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</si>
  <si>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</si>
  <si>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</si>
  <si>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</si>
  <si>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</si>
  <si>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</si>
  <si>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</si>
  <si>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</si>
  <si>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</si>
  <si>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</si>
  <si>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</si>
  <si>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</si>
  <si>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</si>
  <si>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</si>
  <si>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</si>
  <si>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</si>
  <si>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</si>
  <si>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</si>
  <si>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</si>
  <si>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</si>
  <si>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</si>
  <si>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</si>
  <si>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</si>
  <si>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</si>
  <si>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</si>
  <si>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</si>
  <si>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</si>
  <si>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</si>
  <si>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</si>
  <si>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</si>
  <si>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</si>
  <si>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</si>
  <si>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</si>
  <si>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</si>
  <si>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</si>
  <si>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</si>
  <si>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</si>
  <si>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</si>
  <si>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</si>
  <si>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</si>
  <si>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</si>
  <si>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</si>
  <si>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</si>
  <si>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</si>
  <si>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</si>
  <si>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</si>
  <si>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</si>
  <si>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</si>
  <si>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</si>
  <si>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</si>
  <si>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</si>
  <si>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</si>
  <si>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</si>
  <si>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</si>
  <si>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</si>
  <si>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</si>
  <si>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</si>
  <si>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</si>
  <si>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</si>
  <si>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</si>
  <si>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</si>
  <si>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</si>
  <si>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</si>
  <si>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</si>
  <si>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</si>
  <si>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</si>
  <si>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</si>
  <si>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</si>
  <si>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</si>
  <si>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</si>
  <si>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</si>
  <si>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</si>
  <si>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</si>
  <si>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</si>
  <si>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</si>
  <si>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</si>
  <si>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</si>
  <si>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</si>
  <si>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</si>
  <si>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</si>
  <si>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</si>
  <si>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</si>
  <si>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</si>
  <si>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</si>
  <si>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</si>
  <si>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</si>
  <si>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</si>
  <si>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</si>
  <si>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</si>
  <si>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</si>
  <si>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</si>
  <si>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</si>
  <si>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</si>
  <si>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</si>
  <si>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</si>
  <si>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</si>
  <si>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</si>
  <si>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</si>
  <si>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</si>
  <si>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</si>
  <si>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</si>
  <si>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</si>
  <si>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</si>
  <si>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</si>
  <si>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</si>
  <si>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</si>
  <si>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</si>
  <si>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</si>
  <si>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</si>
  <si>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</si>
  <si>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</si>
  <si>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</si>
  <si>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</si>
  <si>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</si>
  <si>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</si>
  <si>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</si>
  <si>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</si>
  <si>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</si>
  <si>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</si>
  <si>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</si>
  <si>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</si>
  <si>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</si>
  <si>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</si>
  <si>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</si>
  <si>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</si>
  <si>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</si>
  <si>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</si>
  <si>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</si>
  <si>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</si>
  <si>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</si>
  <si>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</si>
  <si>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</si>
  <si>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</si>
  <si>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</si>
  <si>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</si>
  <si>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</si>
  <si>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</si>
  <si>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</si>
  <si>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</si>
  <si>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</si>
  <si>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</si>
  <si>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</si>
  <si>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</si>
  <si>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</si>
  <si>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</si>
  <si>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</si>
  <si>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</si>
  <si>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</si>
  <si>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</si>
  <si>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</si>
  <si>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</si>
  <si>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</si>
  <si>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</si>
  <si>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</si>
  <si>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</si>
  <si>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</si>
  <si>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</si>
  <si>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</si>
  <si>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</si>
  <si>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</si>
  <si>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</si>
  <si>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</si>
  <si>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</si>
  <si>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</si>
  <si>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</si>
  <si>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</si>
  <si>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</si>
  <si>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</si>
  <si>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</si>
  <si>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</si>
  <si>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</si>
  <si>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</si>
  <si>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</si>
  <si>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</si>
  <si>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</si>
  <si>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</si>
  <si>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</si>
  <si>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</si>
  <si>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</si>
  <si>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</si>
  <si>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</si>
  <si>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</si>
  <si>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</si>
  <si>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</si>
  <si>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</si>
  <si>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</si>
  <si>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</si>
  <si>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</si>
  <si>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</si>
  <si>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</si>
  <si>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</si>
  <si>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</si>
  <si>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</si>
  <si>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</si>
  <si>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</si>
  <si>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</si>
  <si>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</si>
  <si>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</si>
  <si>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</si>
  <si>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</si>
  <si>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</si>
  <si>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</si>
  <si>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</si>
  <si>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</si>
  <si>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</si>
  <si>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</si>
  <si>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</si>
  <si>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</si>
  <si>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</si>
  <si>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</si>
  <si>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</si>
  <si>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</si>
  <si>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</si>
  <si>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</si>
  <si>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</si>
  <si>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</si>
  <si>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</si>
  <si>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</si>
  <si>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</si>
  <si>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</si>
  <si>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</si>
  <si>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</si>
  <si>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</si>
  <si>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</si>
  <si>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</si>
  <si>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</si>
  <si>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</si>
  <si>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</si>
  <si>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</si>
  <si>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</si>
  <si>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</si>
  <si>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</si>
  <si>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</si>
  <si>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</si>
  <si>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</si>
  <si>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</si>
  <si>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</si>
  <si>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</si>
  <si>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</si>
  <si>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</si>
  <si>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</si>
  <si>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</si>
  <si>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</si>
  <si>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</si>
  <si>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</si>
  <si>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</si>
  <si>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</si>
  <si>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</si>
  <si>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</si>
  <si>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</si>
  <si>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</si>
  <si>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</si>
  <si>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</si>
  <si>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</si>
  <si>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</si>
  <si>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</si>
  <si>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</si>
  <si>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</si>
  <si>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</si>
  <si>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</si>
  <si>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</si>
  <si>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</si>
  <si>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</si>
  <si>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</si>
  <si>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</si>
  <si>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</si>
  <si>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</si>
  <si>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</si>
  <si>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</si>
  <si>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</si>
  <si>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</si>
  <si>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</si>
  <si>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</si>
  <si>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</si>
  <si>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</si>
  <si>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</si>
  <si>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</si>
  <si>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</si>
  <si>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</si>
  <si>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</si>
  <si>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</si>
  <si>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</si>
  <si>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</si>
  <si>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</si>
  <si>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</si>
  <si>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</si>
  <si>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</si>
  <si>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</si>
  <si>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</si>
  <si>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</si>
  <si>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</si>
  <si>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</si>
  <si>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</si>
  <si>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</si>
  <si>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</si>
  <si>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</si>
  <si>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</si>
  <si>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</si>
  <si>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</si>
  <si>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</si>
  <si>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</si>
  <si>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</si>
  <si>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</si>
  <si>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</si>
  <si>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</si>
  <si>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</si>
  <si>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</si>
  <si>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</si>
  <si>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</si>
  <si>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</si>
  <si>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</si>
  <si>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</si>
  <si>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</si>
  <si>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</si>
  <si>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</si>
  <si>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</si>
  <si>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</si>
  <si>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</si>
  <si>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</si>
  <si>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</si>
  <si>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</si>
  <si>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</si>
  <si>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</si>
  <si>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</si>
  <si>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</si>
  <si>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</si>
  <si>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</si>
  <si>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</si>
  <si>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</si>
  <si>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</si>
  <si>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</si>
  <si>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</si>
  <si>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</si>
  <si>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</si>
  <si>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</si>
  <si>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</si>
  <si>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</si>
  <si>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</si>
  <si>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</si>
  <si>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</si>
  <si>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</si>
  <si>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</si>
  <si>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</si>
  <si>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</si>
  <si>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</si>
  <si>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</si>
  <si>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</si>
  <si>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</si>
  <si>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</si>
  <si>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</si>
  <si>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</si>
  <si>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</si>
  <si>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</si>
  <si>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</si>
  <si>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</si>
  <si>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</si>
  <si>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</si>
  <si>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</si>
  <si>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</si>
  <si>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</si>
  <si>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</si>
  <si>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</si>
  <si>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</si>
  <si>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</si>
  <si>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</si>
  <si>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</si>
  <si>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</si>
  <si>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</si>
  <si>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</si>
  <si>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</si>
  <si>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</si>
  <si>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</si>
  <si>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</si>
  <si>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</si>
  <si>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</si>
  <si>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</si>
  <si>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</si>
  <si>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</si>
  <si>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</si>
  <si>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</si>
  <si>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</si>
  <si>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</si>
  <si>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</si>
  <si>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</si>
  <si>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</si>
  <si>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</si>
  <si>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</si>
  <si>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</si>
  <si>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</si>
  <si>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</si>
  <si>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</si>
  <si>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</si>
  <si>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</si>
  <si>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</si>
  <si>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</si>
  <si>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</si>
  <si>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</si>
  <si>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</si>
  <si>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</si>
  <si>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</si>
  <si>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</si>
  <si>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</si>
  <si>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</si>
  <si>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</si>
  <si>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</si>
  <si>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</si>
  <si>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</si>
  <si>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</si>
  <si>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</si>
  <si>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</si>
  <si>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</si>
  <si>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</si>
  <si>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</si>
  <si>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</si>
  <si>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</si>
  <si>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</si>
  <si>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</si>
  <si>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</si>
  <si>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</si>
  <si>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</si>
  <si>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</si>
  <si>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</si>
  <si>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</si>
  <si>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</si>
  <si>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</si>
  <si>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</si>
  <si>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</si>
  <si>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</si>
  <si>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</si>
  <si>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</si>
  <si>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</si>
  <si>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</si>
  <si>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</si>
  <si>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</si>
  <si>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</si>
  <si>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</si>
  <si>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</si>
  <si>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</si>
  <si>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</si>
  <si>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</si>
  <si>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</si>
  <si>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</si>
  <si>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</si>
  <si>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</si>
  <si>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</si>
  <si>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</si>
  <si>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</si>
  <si>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</si>
  <si>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</si>
  <si>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</si>
  <si>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</si>
  <si>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</si>
  <si>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</si>
  <si>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</si>
  <si>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</si>
  <si>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</si>
  <si>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</si>
  <si>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</si>
  <si>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</si>
  <si>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</si>
  <si>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</si>
  <si>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</si>
  <si>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</si>
  <si>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</si>
  <si>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</si>
  <si>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</si>
  <si>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</si>
  <si>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</si>
  <si>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</si>
  <si>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</si>
  <si>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</si>
  <si>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</si>
  <si>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</si>
  <si>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</si>
  <si>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</si>
  <si>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</si>
  <si>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</si>
  <si>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</si>
  <si>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</si>
  <si>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</si>
  <si>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</si>
  <si>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</si>
  <si>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</si>
  <si>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</si>
  <si>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</si>
  <si>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</si>
  <si>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</si>
  <si>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</si>
  <si>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</si>
  <si>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</si>
  <si>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</si>
  <si>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</si>
  <si>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</si>
  <si>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</si>
  <si>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</si>
  <si>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</si>
  <si>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</si>
  <si>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</si>
  <si>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</si>
  <si>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</si>
  <si>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</si>
  <si>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</si>
  <si>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</si>
  <si>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</si>
  <si>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</si>
  <si>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</si>
  <si>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</si>
  <si>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</si>
  <si>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</si>
  <si>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</si>
  <si>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</si>
  <si>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</si>
  <si>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</si>
  <si>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</si>
  <si>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</si>
  <si>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</si>
  <si>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</si>
  <si>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</si>
  <si>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</si>
  <si>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</si>
  <si>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</si>
  <si>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</si>
  <si>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</si>
  <si>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</si>
  <si>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</si>
  <si>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</si>
  <si>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</si>
  <si>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</si>
  <si>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</si>
  <si>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</si>
  <si>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</si>
  <si>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</si>
  <si>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</si>
  <si>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</si>
  <si>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</si>
  <si>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</si>
  <si>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</si>
  <si>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</si>
  <si>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</si>
  <si>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</si>
  <si>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</si>
  <si>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</si>
  <si>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</si>
  <si>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</si>
  <si>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</si>
  <si>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</si>
  <si>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</si>
  <si>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</si>
  <si>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</si>
  <si>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</si>
  <si>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</si>
  <si>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</si>
  <si>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</si>
  <si>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</si>
  <si>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</si>
  <si>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</si>
  <si>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</si>
  <si>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</si>
  <si>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</si>
  <si>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</si>
  <si>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</si>
  <si>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</si>
  <si>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</si>
  <si>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</si>
  <si>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</si>
  <si>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</si>
  <si>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</si>
  <si>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</si>
  <si>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</si>
  <si>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</si>
  <si>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</si>
  <si>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</si>
  <si>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</si>
  <si>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</si>
  <si>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</si>
  <si>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</si>
  <si>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</si>
  <si>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</si>
  <si>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</si>
  <si>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</si>
  <si>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</si>
  <si>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</si>
  <si>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</si>
  <si>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</si>
  <si>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</si>
  <si>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</si>
  <si>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</si>
  <si>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</si>
  <si>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</si>
  <si>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</si>
  <si>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</si>
  <si>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</si>
  <si>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</si>
  <si>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</si>
  <si>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</si>
  <si>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</si>
  <si>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</si>
  <si>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</si>
  <si>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</si>
  <si>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</si>
  <si>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</si>
  <si>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</si>
  <si>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</si>
  <si>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</si>
  <si>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</si>
  <si>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</si>
  <si>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</si>
  <si>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</si>
  <si>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</si>
  <si>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</si>
  <si>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</si>
  <si>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</si>
  <si>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</si>
  <si>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</si>
  <si>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</si>
  <si>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</si>
  <si>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</si>
  <si>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</si>
  <si>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</si>
  <si>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</si>
  <si>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</si>
  <si>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</si>
  <si>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</si>
  <si>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</si>
  <si>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</si>
  <si>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</si>
  <si>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</si>
  <si>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</si>
  <si>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</si>
  <si>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</si>
  <si>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</si>
  <si>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</si>
  <si>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</si>
  <si>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</si>
  <si>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</si>
  <si>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</si>
  <si>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</si>
  <si>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</si>
  <si>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</si>
  <si>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</si>
  <si>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</si>
  <si>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</si>
  <si>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</si>
  <si>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</si>
  <si>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</si>
  <si>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</si>
  <si>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</si>
  <si>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</si>
  <si>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</si>
  <si>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</si>
  <si>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</si>
  <si>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</si>
  <si>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</si>
  <si>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</si>
  <si>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</si>
  <si>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</si>
  <si>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</si>
  <si>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</si>
  <si>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</si>
  <si>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</si>
  <si>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</si>
  <si>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</si>
  <si>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</si>
  <si>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</si>
  <si>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</si>
  <si>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</si>
  <si>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</si>
  <si>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</si>
  <si>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</si>
  <si>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</si>
  <si>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</si>
  <si>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</si>
  <si>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</si>
  <si>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</si>
  <si>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</si>
  <si>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</si>
  <si>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</si>
  <si>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</si>
  <si>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</si>
  <si>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</si>
  <si>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</si>
  <si>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</si>
  <si>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</si>
  <si>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</si>
  <si>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</si>
  <si>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</si>
  <si>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</si>
  <si>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</si>
  <si>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</si>
  <si>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</si>
  <si>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</si>
  <si>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</si>
  <si>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</si>
  <si>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</si>
  <si>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</si>
  <si>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</si>
  <si>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</si>
  <si>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</si>
  <si>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</si>
  <si>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</si>
  <si>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</si>
  <si>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</si>
  <si>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</si>
  <si>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</si>
  <si>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</si>
  <si>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</si>
  <si>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</si>
  <si>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</si>
  <si>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</si>
  <si>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</si>
  <si>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</si>
  <si>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</si>
  <si>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</si>
  <si>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</si>
  <si>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</si>
  <si>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</si>
  <si>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</si>
  <si>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</si>
  <si>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</si>
  <si>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</si>
  <si>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</si>
  <si>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</si>
  <si>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</si>
  <si>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</si>
  <si>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</si>
  <si>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</si>
  <si>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</si>
  <si>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</si>
  <si>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</si>
  <si>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</si>
  <si>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</si>
  <si>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</si>
  <si>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</si>
  <si>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</si>
  <si>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</si>
  <si>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</si>
  <si>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</si>
  <si>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</si>
  <si>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</si>
  <si>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</si>
  <si>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</si>
  <si>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</si>
  <si>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</si>
  <si>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</si>
  <si>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</si>
  <si>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</si>
  <si>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</si>
  <si>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</si>
  <si>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</si>
  <si>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</si>
  <si>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</si>
  <si>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</si>
  <si>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</si>
  <si>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</si>
  <si>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</si>
  <si>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</si>
  <si>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</si>
  <si>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</si>
  <si>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</si>
  <si>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</si>
  <si>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</si>
  <si>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</si>
  <si>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</si>
  <si>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</si>
  <si>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</si>
  <si>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</si>
  <si>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</si>
  <si>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</si>
  <si>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</si>
  <si>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</si>
  <si>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</si>
  <si>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</si>
  <si>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</si>
  <si>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</si>
  <si>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</si>
  <si>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</si>
  <si>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</si>
  <si>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</si>
  <si>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</si>
  <si>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</si>
  <si>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</si>
  <si>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</si>
  <si>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</si>
  <si>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</si>
  <si>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</si>
  <si>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</si>
  <si>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</si>
  <si>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</si>
  <si>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</si>
  <si>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</si>
  <si>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</si>
  <si>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</si>
  <si>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</si>
  <si>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</si>
  <si>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</si>
  <si>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</si>
  <si>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</si>
  <si>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</si>
  <si>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</si>
  <si>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</si>
  <si>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</si>
  <si>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</si>
  <si>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</si>
  <si>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</si>
  <si>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</si>
  <si>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</si>
  <si>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</si>
  <si>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</si>
  <si>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</si>
  <si>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</si>
  <si>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</si>
  <si>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</si>
  <si>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</si>
  <si>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</si>
  <si>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</si>
  <si>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</si>
  <si>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</si>
  <si>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</si>
  <si>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</si>
  <si>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</si>
  <si>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</si>
  <si>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</si>
  <si>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</si>
  <si>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</si>
  <si>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</si>
  <si>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</si>
  <si>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</si>
  <si>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</si>
  <si>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</si>
  <si>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</si>
  <si>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</si>
  <si>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</si>
  <si>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</si>
  <si>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</si>
  <si>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</si>
  <si>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</si>
  <si>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</si>
  <si>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</si>
  <si>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</si>
  <si>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</si>
  <si>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</si>
  <si>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</si>
  <si>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</si>
  <si>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</si>
  <si>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</si>
  <si>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</si>
  <si>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</si>
  <si>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</si>
  <si>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</si>
  <si>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</si>
  <si>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</si>
  <si>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</si>
  <si>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</si>
  <si>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</si>
  <si>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</si>
  <si>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</si>
  <si>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</si>
  <si>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</si>
  <si>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</si>
  <si>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</si>
  <si>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</si>
  <si>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</si>
  <si>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</si>
  <si>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</si>
  <si>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</si>
  <si>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</si>
  <si>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</si>
  <si>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</si>
  <si>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</si>
  <si>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</si>
  <si>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</si>
  <si>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</si>
  <si>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</si>
  <si>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</si>
  <si>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</si>
  <si>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</si>
  <si>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</si>
  <si>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</si>
  <si>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</si>
  <si>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</si>
  <si>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</si>
  <si>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</si>
  <si>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</si>
  <si>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</si>
  <si>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</si>
  <si>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</si>
  <si>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</si>
  <si>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</si>
  <si>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</si>
  <si>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</si>
  <si>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</si>
  <si>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</si>
  <si>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</si>
  <si>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</si>
  <si>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</si>
  <si>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</si>
  <si>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</si>
  <si>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</si>
  <si>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</si>
  <si>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</si>
  <si>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</si>
  <si>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</si>
  <si>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</si>
  <si>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</si>
  <si>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</si>
  <si>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</si>
  <si>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</si>
  <si>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</si>
  <si>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</si>
  <si>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</si>
  <si>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</si>
  <si>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</si>
  <si>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</si>
  <si>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</si>
  <si>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</si>
  <si>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</si>
  <si>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</si>
  <si>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</si>
  <si>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</si>
  <si>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</si>
  <si>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</si>
  <si>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</si>
  <si>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</si>
  <si>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</si>
  <si>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</si>
  <si>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</si>
  <si>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</si>
  <si>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</si>
  <si>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</si>
  <si>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</si>
  <si>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</si>
  <si>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</si>
  <si>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</si>
  <si>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</si>
  <si>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</si>
  <si>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</si>
  <si>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</si>
  <si>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</si>
  <si>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</si>
  <si>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</si>
  <si>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</si>
  <si>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</si>
  <si>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</si>
  <si>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</si>
  <si>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</si>
  <si>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</si>
  <si>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</si>
  <si>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</si>
  <si>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</si>
  <si>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</si>
  <si>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</si>
  <si>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</si>
  <si>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</si>
  <si>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</si>
  <si>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</si>
  <si>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</si>
  <si>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</si>
  <si>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</si>
  <si>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</si>
  <si>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</si>
  <si>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</si>
  <si>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</si>
  <si>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</si>
  <si>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</si>
  <si>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</si>
  <si>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</si>
  <si>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</si>
  <si>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</si>
  <si>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</si>
  <si>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</si>
  <si>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</si>
  <si>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</si>
  <si>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</si>
  <si>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</si>
  <si>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</si>
  <si>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</si>
  <si>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</si>
  <si>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</si>
  <si>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</si>
  <si>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</si>
  <si>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</si>
  <si>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</si>
  <si>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</si>
  <si>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</si>
  <si>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</si>
  <si>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</si>
  <si>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</si>
  <si>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</si>
  <si>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</si>
  <si>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</si>
  <si>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</si>
  <si>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</si>
  <si>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</si>
  <si>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</si>
  <si>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</si>
  <si>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</si>
  <si>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</si>
  <si>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</si>
  <si>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</si>
  <si>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</si>
  <si>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</si>
  <si>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</si>
  <si>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</si>
  <si>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</si>
  <si>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</si>
  <si>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</si>
  <si>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</si>
  <si>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</si>
  <si>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</si>
  <si>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</si>
  <si>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</si>
  <si>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</si>
  <si>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</si>
  <si>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</si>
  <si>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</si>
  <si>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</si>
  <si>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</si>
  <si>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</si>
  <si>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</si>
  <si>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</si>
  <si>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</si>
  <si>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</si>
  <si>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</si>
  <si>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</si>
  <si>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</si>
  <si>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</si>
  <si>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</si>
  <si>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</si>
  <si>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</si>
  <si>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</si>
  <si>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</si>
  <si>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</si>
  <si>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</si>
  <si>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</si>
  <si>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</si>
  <si>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</si>
  <si>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</si>
  <si>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</si>
  <si>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</si>
  <si>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</si>
  <si>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</si>
  <si>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</si>
  <si>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</si>
  <si>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</si>
  <si>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</si>
  <si>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</si>
  <si>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</si>
  <si>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</si>
  <si>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</si>
  <si>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</si>
  <si>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</si>
  <si>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</si>
  <si>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</si>
  <si>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</si>
  <si>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</si>
  <si>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</si>
  <si>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</si>
  <si>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</si>
  <si>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</si>
  <si>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</si>
  <si>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</si>
  <si>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</si>
  <si>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</si>
  <si>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</si>
  <si>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</si>
  <si>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</si>
  <si>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</si>
  <si>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</si>
  <si>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</si>
  <si>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</si>
  <si>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</si>
  <si>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</si>
  <si>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</si>
  <si>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</si>
  <si>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</si>
  <si>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</si>
  <si>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</si>
  <si>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</si>
  <si>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</si>
  <si>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</si>
  <si>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</si>
  <si>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</si>
  <si>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</si>
  <si>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</si>
  <si>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</si>
  <si>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</si>
  <si>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</si>
  <si>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</si>
  <si>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</si>
  <si>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</si>
  <si>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</si>
  <si>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</si>
  <si>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</si>
  <si>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</si>
  <si>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</si>
  <si>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</si>
  <si>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</si>
  <si>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</si>
  <si>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</si>
  <si>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</si>
  <si>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</si>
  <si>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</si>
  <si>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</si>
  <si>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</si>
  <si>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</si>
  <si>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</si>
  <si>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</si>
  <si>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</si>
  <si>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</si>
  <si>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</si>
  <si>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</si>
  <si>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</si>
  <si>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</si>
  <si>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</si>
  <si>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</si>
  <si>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</si>
  <si>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</si>
  <si>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</si>
  <si>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</si>
  <si>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</si>
  <si>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</si>
  <si>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</si>
  <si>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</si>
  <si>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</si>
  <si>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</si>
  <si>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</si>
  <si>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</si>
  <si>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</si>
  <si>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</si>
  <si>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</si>
  <si>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</si>
  <si>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</si>
  <si>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</si>
  <si>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</si>
  <si>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</si>
  <si>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</si>
  <si>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</si>
  <si>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</si>
  <si>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</si>
  <si>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</si>
  <si>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</si>
  <si>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</si>
  <si>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</si>
  <si>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</si>
  <si>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</si>
  <si>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</si>
  <si>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</si>
  <si>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</si>
  <si>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</si>
  <si>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</si>
  <si>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</si>
  <si>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</si>
  <si>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</si>
  <si>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</si>
  <si>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</si>
  <si>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</si>
  <si>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</si>
  <si>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</si>
  <si>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</si>
  <si>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</si>
  <si>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</si>
  <si>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</si>
  <si>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</si>
  <si>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</si>
  <si>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</si>
  <si>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</si>
  <si>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</si>
  <si>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</si>
  <si>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</si>
  <si>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</si>
  <si>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</si>
  <si>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</si>
  <si>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</si>
  <si>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</si>
  <si>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</si>
  <si>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</si>
  <si>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</si>
  <si>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</si>
  <si>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</si>
  <si>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</si>
  <si>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</si>
  <si>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</si>
  <si>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</si>
  <si>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</si>
  <si>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</si>
  <si>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</si>
  <si>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</si>
  <si>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</si>
  <si>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</si>
  <si>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</si>
  <si>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</si>
  <si>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</si>
  <si>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</si>
  <si>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</si>
  <si>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</si>
  <si>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</si>
  <si>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</si>
  <si>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</si>
  <si>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</si>
  <si>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</si>
  <si>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</si>
  <si>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</si>
  <si>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</si>
  <si>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</si>
  <si>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</si>
  <si>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</si>
  <si>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</si>
  <si>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</si>
  <si>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</si>
  <si>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</si>
  <si>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</si>
  <si>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</si>
  <si>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</si>
  <si>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</si>
  <si>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</si>
  <si>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</si>
  <si>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</si>
  <si>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</si>
  <si>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</si>
  <si>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</si>
  <si>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</si>
  <si>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</si>
  <si>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</si>
  <si>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</si>
  <si>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</si>
  <si>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</si>
  <si>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</si>
  <si>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</si>
  <si>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</si>
  <si>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</si>
  <si>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</si>
  <si>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</si>
  <si>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</si>
  <si>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</si>
  <si>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</si>
  <si>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</si>
  <si>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</si>
  <si>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</si>
  <si>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</si>
  <si>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</si>
  <si>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</si>
  <si>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</si>
  <si>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</si>
  <si>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</si>
  <si>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</si>
  <si>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</si>
  <si>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</si>
  <si>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</si>
  <si>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</si>
  <si>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</si>
  <si>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</si>
  <si>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</si>
  <si>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</si>
  <si>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</si>
  <si>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</si>
  <si>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</si>
  <si>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</si>
  <si>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</si>
  <si>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</si>
  <si>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</si>
  <si>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</si>
  <si>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</si>
  <si>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</si>
  <si>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</si>
  <si>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</si>
  <si>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</si>
  <si>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</si>
  <si>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</si>
  <si>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</si>
  <si>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</si>
  <si>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</si>
  <si>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</si>
  <si>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</si>
  <si>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</si>
  <si>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</si>
  <si>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</si>
  <si>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</si>
  <si>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</si>
  <si>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</si>
  <si>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</si>
  <si>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</si>
  <si>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</si>
  <si>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</si>
  <si>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</si>
  <si>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</si>
  <si>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</si>
  <si>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</si>
  <si>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</si>
  <si>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</si>
  <si>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</si>
  <si>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</si>
  <si>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</si>
  <si>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</si>
  <si>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</si>
  <si>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</si>
  <si>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</si>
  <si>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</si>
  <si>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</si>
  <si>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</si>
  <si>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</si>
  <si>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</si>
  <si>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</si>
  <si>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</si>
  <si>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</si>
  <si>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</si>
  <si>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</si>
  <si>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</si>
  <si>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</si>
  <si>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</si>
  <si>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</si>
  <si>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</si>
  <si>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</si>
  <si>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</si>
  <si>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</si>
  <si>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</si>
  <si>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</si>
  <si>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</si>
  <si>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</si>
  <si>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</si>
  <si>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</si>
  <si>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</si>
  <si>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</si>
  <si>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</si>
  <si>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</si>
  <si>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</si>
  <si>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</si>
  <si>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</si>
  <si>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</si>
  <si>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</si>
  <si>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</si>
  <si>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</si>
  <si>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</si>
  <si>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</si>
  <si>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</si>
  <si>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</si>
  <si>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</si>
  <si>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</si>
  <si>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</si>
  <si>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</si>
  <si>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</si>
  <si>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</si>
  <si>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</si>
  <si>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</si>
  <si>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</si>
  <si>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</si>
  <si>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</si>
  <si>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</si>
  <si>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</si>
  <si>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</si>
  <si>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</si>
  <si>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</si>
  <si>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</si>
  <si>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</si>
  <si>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</si>
  <si>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</si>
  <si>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</si>
  <si>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</si>
  <si>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</si>
  <si>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</si>
  <si>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</si>
  <si>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</si>
  <si>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</si>
  <si>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</si>
  <si>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</si>
  <si>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</si>
  <si>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</si>
  <si>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</si>
  <si>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</si>
  <si>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</si>
  <si>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</si>
  <si>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</si>
  <si>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</si>
  <si>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</si>
  <si>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</si>
  <si>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</si>
  <si>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</si>
  <si>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</si>
  <si>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</si>
  <si>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</si>
  <si>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</si>
  <si>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</si>
  <si>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</si>
  <si>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</si>
  <si>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</si>
  <si>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</si>
  <si>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</si>
  <si>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</si>
  <si>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</si>
  <si>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</si>
  <si>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</si>
  <si>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</si>
  <si>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</si>
  <si>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</si>
  <si>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</si>
  <si>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</si>
  <si>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</si>
  <si>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</si>
  <si>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</si>
  <si>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</si>
  <si>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</si>
  <si>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</si>
  <si>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</si>
  <si>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</si>
  <si>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</si>
  <si>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</si>
  <si>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</si>
  <si>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</si>
  <si>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</si>
  <si>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</si>
  <si>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</si>
  <si>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</si>
  <si>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</si>
  <si>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</si>
  <si>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</si>
  <si>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</si>
  <si>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</si>
  <si>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</si>
  <si>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</si>
  <si>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</si>
  <si>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</si>
  <si>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</si>
  <si>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</si>
  <si>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</si>
  <si>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</si>
  <si>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</si>
  <si>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</si>
  <si>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</si>
  <si>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</si>
  <si>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</si>
  <si>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</si>
  <si>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</si>
  <si>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</si>
  <si>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</si>
  <si>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</si>
  <si>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</si>
  <si>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</si>
  <si>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</si>
  <si>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</si>
  <si>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</si>
  <si>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</si>
  <si>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</si>
  <si>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</si>
  <si>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</si>
  <si>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</si>
  <si>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</si>
  <si>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</si>
  <si>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</si>
  <si>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</si>
  <si>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</si>
  <si>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</si>
  <si>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</si>
  <si>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</si>
  <si>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</si>
  <si>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</si>
  <si>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</si>
  <si>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</si>
  <si>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</si>
  <si>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</si>
  <si>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</si>
  <si>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</si>
  <si>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</si>
  <si>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</si>
  <si>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</si>
  <si>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</si>
  <si>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</si>
  <si>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</si>
  <si>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</si>
  <si>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</si>
  <si>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</si>
  <si>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</si>
  <si>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</si>
  <si>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</si>
  <si>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</si>
  <si>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</si>
  <si>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</si>
  <si>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</si>
  <si>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</si>
  <si>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</si>
  <si>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</si>
  <si>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</si>
  <si>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</si>
  <si>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</si>
  <si>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</si>
  <si>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</si>
  <si>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</si>
  <si>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</si>
  <si>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</si>
  <si>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</si>
  <si>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</si>
  <si>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</si>
  <si>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</si>
  <si>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</si>
  <si>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</si>
  <si>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</si>
  <si>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</si>
  <si>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</si>
  <si>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</si>
  <si>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</si>
  <si>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</si>
  <si>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</si>
  <si>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</si>
  <si>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</si>
  <si>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</si>
  <si>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</si>
  <si>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</si>
  <si>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</si>
  <si>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</si>
  <si>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</si>
  <si>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</si>
  <si>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</si>
  <si>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</si>
  <si>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</si>
  <si>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</si>
  <si>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</si>
  <si>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</si>
  <si>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</si>
  <si>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</si>
  <si>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</si>
  <si>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</si>
  <si>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</si>
  <si>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</si>
  <si>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</si>
  <si>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</si>
  <si>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</si>
  <si>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</si>
  <si>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</si>
  <si>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</si>
  <si>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</si>
  <si>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</si>
  <si>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</si>
  <si>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</si>
  <si>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</si>
  <si>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</si>
  <si>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</si>
  <si>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</si>
  <si>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</si>
  <si>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</si>
  <si>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</si>
  <si>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</si>
  <si>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</si>
  <si>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</si>
  <si>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</si>
  <si>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</si>
  <si>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</si>
  <si>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</si>
  <si>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</si>
  <si>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</si>
  <si>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</si>
  <si>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</si>
  <si>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</si>
  <si>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</si>
  <si>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</si>
  <si>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</si>
  <si>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</si>
  <si>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</si>
  <si>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</si>
  <si>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</si>
  <si>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</si>
  <si>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</si>
  <si>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</si>
  <si>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</si>
  <si>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</si>
  <si>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</si>
  <si>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</si>
  <si>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</si>
  <si>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</si>
  <si>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</si>
  <si>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</si>
  <si>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</si>
  <si>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</si>
  <si>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</si>
  <si>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</si>
  <si>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</si>
  <si>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</si>
  <si>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</si>
  <si>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</si>
  <si>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</si>
  <si>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</si>
  <si>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</si>
  <si>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</si>
  <si>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</si>
  <si>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</si>
  <si>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</si>
  <si>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</si>
  <si>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</si>
  <si>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</si>
  <si>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</si>
  <si>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</si>
  <si>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</si>
  <si>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</si>
  <si>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</si>
  <si>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</si>
  <si>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</si>
  <si>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</si>
  <si>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</si>
  <si>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</si>
  <si>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</si>
  <si>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</si>
  <si>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</si>
  <si>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</si>
  <si>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</si>
  <si>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</si>
  <si>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</si>
  <si>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</si>
  <si>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</si>
  <si>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</si>
  <si>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</si>
  <si>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</si>
  <si>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</si>
  <si>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</si>
  <si>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</si>
  <si>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</si>
  <si>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</si>
  <si>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</si>
  <si>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</si>
  <si>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</si>
  <si>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</si>
  <si>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</si>
  <si>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</si>
  <si>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</si>
  <si>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</si>
  <si>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</si>
  <si>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</si>
  <si>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</si>
  <si>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</si>
  <si>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</si>
  <si>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</si>
  <si>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</si>
  <si>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</si>
  <si>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</si>
  <si>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</si>
  <si>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</si>
  <si>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</si>
  <si>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</si>
  <si>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</si>
  <si>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</si>
  <si>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</si>
  <si>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</si>
  <si>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</si>
  <si>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</si>
  <si>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</si>
  <si>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</si>
  <si>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</si>
  <si>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</si>
  <si>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</si>
  <si>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</si>
  <si>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</si>
  <si>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</si>
  <si>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</si>
  <si>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</si>
  <si>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</si>
  <si>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</si>
  <si>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</si>
  <si>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</si>
  <si>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</si>
  <si>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</si>
  <si>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</si>
  <si>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</si>
  <si>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</si>
  <si>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</si>
  <si>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</si>
  <si>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</si>
  <si>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</si>
  <si>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</si>
  <si>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</si>
  <si>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</si>
  <si>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</si>
  <si>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</si>
  <si>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</si>
  <si>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</si>
  <si>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</si>
  <si>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</si>
  <si>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</si>
  <si>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</si>
  <si>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</si>
  <si>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</si>
  <si>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</si>
  <si>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</si>
  <si>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</si>
  <si>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</si>
  <si>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</si>
  <si>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</si>
  <si>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</si>
  <si>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</si>
  <si>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</si>
  <si>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</si>
  <si>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</si>
  <si>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</si>
  <si>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</si>
  <si>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</si>
  <si>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</si>
  <si>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</si>
  <si>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</si>
  <si>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</si>
  <si>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</si>
  <si>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</si>
  <si>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</si>
  <si>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</si>
  <si>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</si>
  <si>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</si>
  <si>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</si>
  <si>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</si>
  <si>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</si>
  <si>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</si>
  <si>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</si>
  <si>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</si>
  <si>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</si>
  <si>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</si>
  <si>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</si>
  <si>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</si>
  <si>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</si>
  <si>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</si>
  <si>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</si>
  <si>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</si>
  <si>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</si>
  <si>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</si>
  <si>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</si>
  <si>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</si>
  <si>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</si>
  <si>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</si>
  <si>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</si>
  <si>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</si>
  <si>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</si>
  <si>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</si>
  <si>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</si>
  <si>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</si>
  <si>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</si>
  <si>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</si>
  <si>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</si>
  <si>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</si>
  <si>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</si>
  <si>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</si>
  <si>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</si>
  <si>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</si>
  <si>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</si>
  <si>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</si>
  <si>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</si>
  <si>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</si>
  <si>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</si>
  <si>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</si>
  <si>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</si>
  <si>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</si>
  <si>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</si>
  <si>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</si>
  <si>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</si>
  <si>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</si>
  <si>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</si>
  <si>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</si>
  <si>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</si>
  <si>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</si>
  <si>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</si>
  <si>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</si>
  <si>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</si>
  <si>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</si>
  <si>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</si>
  <si>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</si>
  <si>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</si>
  <si>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</si>
  <si>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</si>
  <si>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</si>
  <si>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</si>
  <si>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</si>
  <si>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</si>
  <si>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</si>
  <si>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</si>
  <si>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</si>
  <si>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</si>
  <si>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</si>
  <si>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</si>
  <si>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</si>
  <si>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</si>
  <si>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</si>
  <si>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</si>
  <si>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</si>
  <si>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</si>
  <si>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</si>
  <si>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</si>
  <si>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</si>
  <si>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</si>
  <si>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</si>
  <si>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</si>
  <si>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</si>
  <si>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</si>
  <si>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</si>
  <si>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</si>
  <si>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</si>
  <si>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</si>
  <si>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</si>
  <si>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</si>
  <si>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</si>
  <si>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</si>
  <si>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</si>
  <si>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</si>
  <si>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</si>
  <si>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</si>
  <si>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</si>
  <si>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</si>
  <si>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</si>
  <si>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</si>
  <si>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</si>
  <si>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</si>
  <si>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</si>
  <si>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</si>
  <si>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</si>
  <si>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</si>
  <si>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</si>
  <si>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</si>
  <si>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</si>
  <si>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</si>
  <si>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</si>
  <si>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</si>
  <si>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</si>
  <si>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</si>
  <si>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</si>
  <si>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</si>
  <si>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</si>
  <si>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</si>
  <si>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</si>
  <si>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</si>
  <si>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</si>
  <si>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</si>
  <si>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</si>
  <si>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</si>
  <si>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</si>
  <si>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</si>
  <si>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</si>
  <si>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</si>
  <si>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</si>
  <si>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</si>
  <si>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</si>
  <si>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</si>
  <si>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</si>
  <si>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</si>
  <si>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</si>
  <si>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</si>
  <si>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</si>
  <si>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</si>
  <si>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</si>
  <si>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</si>
  <si>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</si>
  <si>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</si>
  <si>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</si>
  <si>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</si>
  <si>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</si>
  <si>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</si>
  <si>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</si>
  <si>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</si>
  <si>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</si>
  <si>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</si>
  <si>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</si>
  <si>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</si>
  <si>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</si>
  <si>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</si>
  <si>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</si>
  <si>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</si>
  <si>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</si>
  <si>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</si>
  <si>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</si>
  <si>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</si>
  <si>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</si>
  <si>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</si>
  <si>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</si>
  <si>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</si>
  <si>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</si>
  <si>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</si>
  <si>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</si>
  <si>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</si>
  <si>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</si>
  <si>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</si>
  <si>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</si>
  <si>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</si>
  <si>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</si>
  <si>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</si>
  <si>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</si>
  <si>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</si>
  <si>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</si>
  <si>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</si>
  <si>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</si>
  <si>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</si>
  <si>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</si>
  <si>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</si>
  <si>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</si>
  <si>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</si>
  <si>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</si>
  <si>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</si>
  <si>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</si>
  <si>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</si>
  <si>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</si>
  <si>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</si>
  <si>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</si>
  <si>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</si>
  <si>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</si>
  <si>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</si>
  <si>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</si>
  <si>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</si>
  <si>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</si>
  <si>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</si>
  <si>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</si>
  <si>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</si>
  <si>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</si>
  <si>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</si>
  <si>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</si>
  <si>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</si>
  <si>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</si>
  <si>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</si>
  <si>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</si>
  <si>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</si>
  <si>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</si>
  <si>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</si>
  <si>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</si>
  <si>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</si>
  <si>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</si>
  <si>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</si>
  <si>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</si>
  <si>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</si>
  <si>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</si>
  <si>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</si>
  <si>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</si>
  <si>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</si>
  <si>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</si>
  <si>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</si>
  <si>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</si>
  <si>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</si>
  <si>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</si>
  <si>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</si>
  <si>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</si>
  <si>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</si>
  <si>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</si>
  <si>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</si>
  <si>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</si>
  <si>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</si>
  <si>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</si>
  <si>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</si>
  <si>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</si>
  <si>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</si>
  <si>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</si>
  <si>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</si>
  <si>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</si>
  <si>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</si>
  <si>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</si>
  <si>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</si>
  <si>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</si>
  <si>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</si>
  <si>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</si>
  <si>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</si>
  <si>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</si>
  <si>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</si>
  <si>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</si>
  <si>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</si>
  <si>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</si>
  <si>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</si>
  <si>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</si>
  <si>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</si>
  <si>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</si>
  <si>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</si>
  <si>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</si>
  <si>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</si>
  <si>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</si>
  <si>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</si>
  <si>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</si>
  <si>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</si>
  <si>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</si>
  <si>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</si>
  <si>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</si>
  <si>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</si>
  <si>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</si>
  <si>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</si>
  <si>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</si>
  <si>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</si>
  <si>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</si>
  <si>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</si>
  <si>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</si>
  <si>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</si>
  <si>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</si>
  <si>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</si>
  <si>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</si>
  <si>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</si>
  <si>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</si>
  <si>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</si>
  <si>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</si>
  <si>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</si>
  <si>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</si>
  <si>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</si>
  <si>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</si>
  <si>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</si>
  <si>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</si>
  <si>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</si>
  <si>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</si>
  <si>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</si>
  <si>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</si>
  <si>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</si>
  <si>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</si>
  <si>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</si>
  <si>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</si>
  <si>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</si>
  <si>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</si>
  <si>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</si>
  <si>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</si>
  <si>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</si>
  <si>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</si>
  <si>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</si>
  <si>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</si>
  <si>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</si>
  <si>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</si>
  <si>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</si>
  <si>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</si>
  <si>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</si>
  <si>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</si>
  <si>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</si>
  <si>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</si>
  <si>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</si>
  <si>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</si>
  <si>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</si>
  <si>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</si>
  <si>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</si>
  <si>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</si>
  <si>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</si>
  <si>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</si>
  <si>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</si>
  <si>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</si>
  <si>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</si>
  <si>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</si>
  <si>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</si>
  <si>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</si>
  <si>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</si>
  <si>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</si>
  <si>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</si>
  <si>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</si>
  <si>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</si>
  <si>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</si>
  <si>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</si>
  <si>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</si>
  <si>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</si>
  <si>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</si>
  <si>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</si>
  <si>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</si>
  <si>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</si>
  <si>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</si>
  <si>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</si>
  <si>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</si>
  <si>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</si>
  <si>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</si>
  <si>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</si>
  <si>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</si>
  <si>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</si>
  <si>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</si>
  <si>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</si>
  <si>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</si>
  <si>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</si>
  <si>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</si>
  <si>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</si>
  <si>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</si>
  <si>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</si>
  <si>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</si>
  <si>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</si>
  <si>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</si>
  <si>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</si>
  <si>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</si>
  <si>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</si>
  <si>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</si>
  <si>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</si>
  <si>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</si>
  <si>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</si>
  <si>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</si>
  <si>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</si>
  <si>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</si>
  <si>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</si>
  <si>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</si>
  <si>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</si>
  <si>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</si>
  <si>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</si>
  <si>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</si>
  <si>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</si>
  <si>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</si>
  <si>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</si>
  <si>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</si>
  <si>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</si>
  <si>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</si>
  <si>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</si>
  <si>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</si>
  <si>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</si>
  <si>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</si>
  <si>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</si>
  <si>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</si>
  <si>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</si>
  <si>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</si>
  <si>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</si>
  <si>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</si>
  <si>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</si>
  <si>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</si>
  <si>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</si>
  <si>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</si>
  <si>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</si>
  <si>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</si>
  <si>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</si>
  <si>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</si>
  <si>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</si>
  <si>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</si>
  <si>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</si>
  <si>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</si>
  <si>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</si>
  <si>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</si>
  <si>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</si>
  <si>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</si>
  <si>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</si>
  <si>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</si>
  <si>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</si>
  <si>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</si>
  <si>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</si>
  <si>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</si>
  <si>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</si>
  <si>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</si>
  <si>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</si>
  <si>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</si>
  <si>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</si>
  <si>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</si>
  <si>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</si>
  <si>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</si>
  <si>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</si>
  <si>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</si>
  <si>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</si>
  <si>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</si>
  <si>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</si>
  <si>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</si>
  <si>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</si>
  <si>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</si>
  <si>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</si>
  <si>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</si>
  <si>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</si>
  <si>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</si>
  <si>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</si>
  <si>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</si>
  <si>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</si>
  <si>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</si>
  <si>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</si>
  <si>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</si>
  <si>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</si>
  <si>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</si>
  <si>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</si>
  <si>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</si>
  <si>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</si>
  <si>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</si>
  <si>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</si>
  <si>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</si>
  <si>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</si>
  <si>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</si>
  <si>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</si>
  <si>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</si>
  <si>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</si>
  <si>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</si>
  <si>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</si>
  <si>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</si>
  <si>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</si>
  <si>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</si>
  <si>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</si>
  <si>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</si>
  <si>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</si>
  <si>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</si>
  <si>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</si>
  <si>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</si>
  <si>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</si>
  <si>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</si>
  <si>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</si>
  <si>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</si>
  <si>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</si>
  <si>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</si>
  <si>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</si>
  <si>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</si>
  <si>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</si>
  <si>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</si>
  <si>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</si>
  <si>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</si>
  <si>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</si>
  <si>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</si>
  <si>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</si>
  <si>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</si>
  <si>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</si>
  <si>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</si>
  <si>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</si>
  <si>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</si>
  <si>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</si>
  <si>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</si>
  <si>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</si>
  <si>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</si>
  <si>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</si>
  <si>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</si>
  <si>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</si>
  <si>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</si>
  <si>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</si>
  <si>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</si>
  <si>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</si>
  <si>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</si>
  <si>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</si>
  <si>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</si>
  <si>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</si>
  <si>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</si>
  <si>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</si>
  <si>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</si>
  <si>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</si>
  <si>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</si>
  <si>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</si>
  <si>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</si>
  <si>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</si>
  <si>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</si>
  <si>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</si>
  <si>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</si>
  <si>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</si>
  <si>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</si>
  <si>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</si>
  <si>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</si>
  <si>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</si>
  <si>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</si>
  <si>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</si>
  <si>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</si>
  <si>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</si>
  <si>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</si>
  <si>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</si>
  <si>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</si>
  <si>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</si>
  <si>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</si>
  <si>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</si>
  <si>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</si>
  <si>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</si>
  <si>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</si>
  <si>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</si>
  <si>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</si>
  <si>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</si>
  <si>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</si>
  <si>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</si>
  <si>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</si>
  <si>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</si>
  <si>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</si>
  <si>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</si>
  <si>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</si>
  <si>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</si>
  <si>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</si>
  <si>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</si>
  <si>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</si>
  <si>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</si>
  <si>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</si>
  <si>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</si>
  <si>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</si>
  <si>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</si>
  <si>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</si>
  <si>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</si>
  <si>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</si>
  <si>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</si>
  <si>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</si>
  <si>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</si>
  <si>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</si>
  <si>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</si>
  <si>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</si>
  <si>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</si>
  <si>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</si>
  <si>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</si>
  <si>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</si>
  <si>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</si>
  <si>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</si>
  <si>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</si>
  <si>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</si>
  <si>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</si>
  <si>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</si>
  <si>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</si>
  <si>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</si>
  <si>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</si>
  <si>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</si>
  <si>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</si>
  <si>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</si>
  <si>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</si>
  <si>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</si>
  <si>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</si>
  <si>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</si>
  <si>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</si>
  <si>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</si>
  <si>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</si>
  <si>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</si>
  <si>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</si>
  <si>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</si>
  <si>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</si>
  <si>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</si>
  <si>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</si>
  <si>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</si>
  <si>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</si>
  <si>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</si>
  <si>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</si>
  <si>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</si>
  <si>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</si>
  <si>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</si>
  <si>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</si>
  <si>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</si>
  <si>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</si>
  <si>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</si>
  <si>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</si>
  <si>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</si>
  <si>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</si>
  <si>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</si>
  <si>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</si>
  <si>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</si>
  <si>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</si>
  <si>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</si>
  <si>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</si>
  <si>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</si>
  <si>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</si>
  <si>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</si>
  <si>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</si>
  <si>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</si>
  <si>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</si>
  <si>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</si>
  <si>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</si>
  <si>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</si>
  <si>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</si>
  <si>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</si>
  <si>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</si>
  <si>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</si>
  <si>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</si>
  <si>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</si>
  <si>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</si>
  <si>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</si>
  <si>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</si>
  <si>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</si>
  <si>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</si>
  <si>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</si>
  <si>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</si>
  <si>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</si>
  <si>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</si>
  <si>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</si>
  <si>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</si>
  <si>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</si>
  <si>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</si>
  <si>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</si>
  <si>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</si>
  <si>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</si>
  <si>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</si>
  <si>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</si>
  <si>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</si>
  <si>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</si>
  <si>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</si>
  <si>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</si>
  <si>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</si>
  <si>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</si>
  <si>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</si>
  <si>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</si>
  <si>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</si>
  <si>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</si>
  <si>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</si>
  <si>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</si>
  <si>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</si>
  <si>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</si>
  <si>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</si>
  <si>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</si>
  <si>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</si>
  <si>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</si>
  <si>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</si>
  <si>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</si>
  <si>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</si>
  <si>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</si>
  <si>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</si>
  <si>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</si>
  <si>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</si>
  <si>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</si>
  <si>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</si>
  <si>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</si>
  <si>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</si>
  <si>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</si>
  <si>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</si>
  <si>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</si>
  <si>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</si>
  <si>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</si>
  <si>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</si>
  <si>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</si>
  <si>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</si>
  <si>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</si>
  <si>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</si>
  <si>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</si>
  <si>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</si>
  <si>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</si>
  <si>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</si>
  <si>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</si>
  <si>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</si>
  <si>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</si>
  <si>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</si>
  <si>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</si>
  <si>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</si>
  <si>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</si>
  <si>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</si>
  <si>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</si>
  <si>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</si>
  <si>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</si>
  <si>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</si>
  <si>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</si>
  <si>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</si>
  <si>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</si>
  <si>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</si>
  <si>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</si>
  <si>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</si>
  <si>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</si>
  <si>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</si>
  <si>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</si>
  <si>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</si>
  <si>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</si>
  <si>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</si>
  <si>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</si>
  <si>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</si>
  <si>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</si>
  <si>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</si>
  <si>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</si>
  <si>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</si>
  <si>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</si>
  <si>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</si>
  <si>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</si>
  <si>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</si>
  <si>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</si>
  <si>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</si>
  <si>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</si>
  <si>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</si>
  <si>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</si>
  <si>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</si>
  <si>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</si>
  <si>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</si>
  <si>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</si>
  <si>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</si>
  <si>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</si>
  <si>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</si>
  <si>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</si>
  <si>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</si>
  <si>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</si>
  <si>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</si>
  <si>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</si>
  <si>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</si>
  <si>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</si>
  <si>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</si>
  <si>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</si>
  <si>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</si>
  <si>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</si>
  <si>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</si>
  <si>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</si>
  <si>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</si>
  <si>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</si>
  <si>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</si>
  <si>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</si>
  <si>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</si>
  <si>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</si>
  <si>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</si>
  <si>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</si>
  <si>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</si>
  <si>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</si>
  <si>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</si>
  <si>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</si>
  <si>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</si>
  <si>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</si>
  <si>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</si>
  <si>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</si>
  <si>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</si>
  <si>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</si>
  <si>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</si>
  <si>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</si>
  <si>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</si>
  <si>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</si>
  <si>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</si>
  <si>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</si>
  <si>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</si>
  <si>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</si>
  <si>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</si>
  <si>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</si>
  <si>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</si>
  <si>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</si>
  <si>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</si>
  <si>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</si>
  <si>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</si>
  <si>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</si>
  <si>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</si>
  <si>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</si>
  <si>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</si>
  <si>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</si>
  <si>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</si>
  <si>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</si>
  <si>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</si>
  <si>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</si>
  <si>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</si>
  <si>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</si>
  <si>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</si>
  <si>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</si>
  <si>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</si>
  <si>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</si>
  <si>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</si>
  <si>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</si>
  <si>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</si>
  <si>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</si>
  <si>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</si>
  <si>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</si>
  <si>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</si>
  <si>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</si>
  <si>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</si>
  <si>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</si>
  <si>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</si>
  <si>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</si>
  <si>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</si>
  <si>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</si>
  <si>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</si>
  <si>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</si>
  <si>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</si>
  <si>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</si>
  <si>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</si>
  <si>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</si>
  <si>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</si>
  <si>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</si>
  <si>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</si>
  <si>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</si>
  <si>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</si>
  <si>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</si>
  <si>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</si>
  <si>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</si>
  <si>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</si>
  <si>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</si>
  <si>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</si>
  <si>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</si>
  <si>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</si>
  <si>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</si>
  <si>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</si>
  <si>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</si>
  <si>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</si>
  <si>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</si>
  <si>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</si>
  <si>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</si>
  <si>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</si>
  <si>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</si>
  <si>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</si>
  <si>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</si>
  <si>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</si>
  <si>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</si>
  <si>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</si>
  <si>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</si>
  <si>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</si>
  <si>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</si>
  <si>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</si>
  <si>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</si>
  <si>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</si>
  <si>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</si>
  <si>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</si>
  <si>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</si>
  <si>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</si>
  <si>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</si>
  <si>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</si>
  <si>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</si>
  <si>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</si>
  <si>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</si>
  <si>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</si>
  <si>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</si>
  <si>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</si>
  <si>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</si>
  <si>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</si>
  <si>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</si>
  <si>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</si>
  <si>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</si>
  <si>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</si>
  <si>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</si>
  <si>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</si>
  <si>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</si>
  <si>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</si>
  <si>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</si>
  <si>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</si>
  <si>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</si>
  <si>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</si>
  <si>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</si>
  <si>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</si>
  <si>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</si>
  <si>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</si>
  <si>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</si>
  <si>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</si>
  <si>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</si>
  <si>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</si>
  <si>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</si>
  <si>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</si>
  <si>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</si>
  <si>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</si>
  <si>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</si>
  <si>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</si>
  <si>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</si>
  <si>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</si>
  <si>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</si>
  <si>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</si>
  <si>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</si>
  <si>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</si>
  <si>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</si>
  <si>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</si>
  <si>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</si>
  <si>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</si>
  <si>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</si>
  <si>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</si>
  <si>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</si>
  <si>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</si>
  <si>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</si>
  <si>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</si>
  <si>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</si>
  <si>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</si>
  <si>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</si>
  <si>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</si>
  <si>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</si>
  <si>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</si>
  <si>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</si>
  <si>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</si>
  <si>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</si>
  <si>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</si>
  <si>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</si>
  <si>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</si>
  <si>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</si>
  <si>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</si>
  <si>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</si>
  <si>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</si>
  <si>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</si>
  <si>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</si>
  <si>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</si>
  <si>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</si>
  <si>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</si>
  <si>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</si>
  <si>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</si>
  <si>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</si>
  <si>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</si>
  <si>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</si>
  <si>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</si>
  <si>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</si>
  <si>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</si>
  <si>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</si>
  <si>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</si>
  <si>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</si>
  <si>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</si>
  <si>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</si>
  <si>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</si>
  <si>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</si>
  <si>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</si>
  <si>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</si>
  <si>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</si>
  <si>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</si>
  <si>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</si>
  <si>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</si>
  <si>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</si>
  <si>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</si>
  <si>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</si>
  <si>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</si>
  <si>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</si>
  <si>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</si>
  <si>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</si>
  <si>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</si>
  <si>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</si>
  <si>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</si>
  <si>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</si>
  <si>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</si>
  <si>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</si>
  <si>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</si>
  <si>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</si>
  <si>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</si>
  <si>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</si>
  <si>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</si>
  <si>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</si>
  <si>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</si>
  <si>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</si>
  <si>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</si>
  <si>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</si>
  <si>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</si>
  <si>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</si>
  <si>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</si>
  <si>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</si>
  <si>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</si>
  <si>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</si>
  <si>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</si>
  <si>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</si>
  <si>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</si>
  <si>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</si>
  <si>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</si>
  <si>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</si>
  <si>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</si>
  <si>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</si>
  <si>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</si>
  <si>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</si>
  <si>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</si>
  <si>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</si>
  <si>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</si>
  <si>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</si>
  <si>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</si>
  <si>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</si>
  <si>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</si>
  <si>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</si>
  <si>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</si>
  <si>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</si>
  <si>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</si>
  <si>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</si>
  <si>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</si>
  <si>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</si>
  <si>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</si>
  <si>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</si>
  <si>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</si>
  <si>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</si>
  <si>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</si>
  <si>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</si>
  <si>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</si>
  <si>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</si>
  <si>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</si>
  <si>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</si>
  <si>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</si>
  <si>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</si>
  <si>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</si>
  <si>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</si>
  <si>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</si>
  <si>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</si>
  <si>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</si>
  <si>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</si>
  <si>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</si>
  <si>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</si>
  <si>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</si>
  <si>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</si>
  <si>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</si>
  <si>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</si>
  <si>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</si>
  <si>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</si>
  <si>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</si>
  <si>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</si>
  <si>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</si>
  <si>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</si>
  <si>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</si>
  <si>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</si>
  <si>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</si>
  <si>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</si>
  <si>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</si>
  <si>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</si>
  <si>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</si>
  <si>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</si>
  <si>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</si>
  <si>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</si>
  <si>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</si>
  <si>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</si>
  <si>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</si>
  <si>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</si>
  <si>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</si>
  <si>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</si>
  <si>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</si>
  <si>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</si>
  <si>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</si>
  <si>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</si>
  <si>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</si>
  <si>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</si>
  <si>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</si>
  <si>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</si>
  <si>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</si>
  <si>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</si>
  <si>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</si>
  <si>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</si>
  <si>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</si>
  <si>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</si>
  <si>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</si>
  <si>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</si>
  <si>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</si>
  <si>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</si>
  <si>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</si>
  <si>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</si>
  <si>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</si>
  <si>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</si>
  <si>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</si>
  <si>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</si>
  <si>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</si>
  <si>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</si>
  <si>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</si>
  <si>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</si>
  <si>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</si>
  <si>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</si>
  <si>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</si>
  <si>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</si>
  <si>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</si>
  <si>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</si>
  <si>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</si>
  <si>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</si>
  <si>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</si>
  <si>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</si>
  <si>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</si>
  <si>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</si>
  <si>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</si>
  <si>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</si>
  <si>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</si>
  <si>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</si>
  <si>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</si>
  <si>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</si>
  <si>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</si>
  <si>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</si>
  <si>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</si>
  <si>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</si>
  <si>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</si>
  <si>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</si>
  <si>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</si>
  <si>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</si>
  <si>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</si>
  <si>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</si>
  <si>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</si>
  <si>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</si>
  <si>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</si>
  <si>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</si>
  <si>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</si>
  <si>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</si>
  <si>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</si>
  <si>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</si>
  <si>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</si>
  <si>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</si>
  <si>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</si>
  <si>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</si>
  <si>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</si>
  <si>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</si>
  <si>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</si>
  <si>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</si>
  <si>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</si>
  <si>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</si>
  <si>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</si>
  <si>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</si>
  <si>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</si>
  <si>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</si>
  <si>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</si>
  <si>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</si>
  <si>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</si>
  <si>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</si>
  <si>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</si>
  <si>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</si>
  <si>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</si>
  <si>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</si>
  <si>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</si>
  <si>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</si>
  <si>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</si>
  <si>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</si>
  <si>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</si>
  <si>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</si>
  <si>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</si>
  <si>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</si>
  <si>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</si>
  <si>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</si>
  <si>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</si>
  <si>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</si>
  <si>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</si>
  <si>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</si>
  <si>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</si>
  <si>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</si>
  <si>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</si>
  <si>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</si>
  <si>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</si>
  <si>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</si>
  <si>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</si>
  <si>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</si>
  <si>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</si>
  <si>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</si>
  <si>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</si>
  <si>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</si>
  <si>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</si>
  <si>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</si>
  <si>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</si>
  <si>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</si>
  <si>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</si>
  <si>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</si>
  <si>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</si>
  <si>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</si>
  <si>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</si>
  <si>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</si>
  <si>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</si>
  <si>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</si>
  <si>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</si>
  <si>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</si>
  <si>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</si>
  <si>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</si>
  <si>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</si>
  <si>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</si>
  <si>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</si>
  <si>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</si>
  <si>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</si>
  <si>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</si>
  <si>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</si>
  <si>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</si>
  <si>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</si>
  <si>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</si>
  <si>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</si>
  <si>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</si>
  <si>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</si>
  <si>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</si>
  <si>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</si>
  <si>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</si>
  <si>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</si>
  <si>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</si>
  <si>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</si>
  <si>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</si>
  <si>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</si>
  <si>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</si>
  <si>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</si>
  <si>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</si>
  <si>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</si>
  <si>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</si>
  <si>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</si>
  <si>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</si>
  <si>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</si>
  <si>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</si>
  <si>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</si>
  <si>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</si>
  <si>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</si>
  <si>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</si>
  <si>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</si>
  <si>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</si>
  <si>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</si>
  <si>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</si>
  <si>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</si>
  <si>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</si>
  <si>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</si>
  <si>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</si>
  <si>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</si>
  <si>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</si>
  <si>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</si>
  <si>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</si>
  <si>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</si>
  <si>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</si>
  <si>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</si>
  <si>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</si>
  <si>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</si>
  <si>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</si>
  <si>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</si>
  <si>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</si>
  <si>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</si>
  <si>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</si>
  <si>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</si>
  <si>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</si>
  <si>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</si>
  <si>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</si>
  <si>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</si>
  <si>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</si>
  <si>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</si>
  <si>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</si>
  <si>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</si>
  <si>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</si>
  <si>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</si>
  <si>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</si>
  <si>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</si>
  <si>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</si>
  <si>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</si>
  <si>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</si>
  <si>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</si>
  <si>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</si>
  <si>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</si>
  <si>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</si>
  <si>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</si>
  <si>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</si>
  <si>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</si>
  <si>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</si>
  <si>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</si>
  <si>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</si>
  <si>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</si>
  <si>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</si>
  <si>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</si>
  <si>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</si>
  <si>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</si>
  <si>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</si>
  <si>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</si>
  <si>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</si>
  <si>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</si>
  <si>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</si>
  <si>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</si>
  <si>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</si>
  <si>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</si>
  <si>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</si>
  <si>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</si>
  <si>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</si>
  <si>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</si>
  <si>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</si>
  <si>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</si>
  <si>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</si>
  <si>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</si>
  <si>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</si>
  <si>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</si>
  <si>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</si>
  <si>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</si>
  <si>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</si>
  <si>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</si>
  <si>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</si>
  <si>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</si>
  <si>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</si>
  <si>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</si>
  <si>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</si>
  <si>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</si>
  <si>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</si>
  <si>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</si>
  <si>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</si>
  <si>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</si>
  <si>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</si>
  <si>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</si>
  <si>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</si>
  <si>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</si>
  <si>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</si>
  <si>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</si>
  <si>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</si>
  <si>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</si>
  <si>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</si>
  <si>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</si>
  <si>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</si>
  <si>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</si>
  <si>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</si>
  <si>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</si>
  <si>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</si>
  <si>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</si>
  <si>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</si>
  <si>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</si>
  <si>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</si>
  <si>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</si>
  <si>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</si>
  <si>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</si>
  <si>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</si>
  <si>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</si>
  <si>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</si>
  <si>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</si>
  <si>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</si>
  <si>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</si>
  <si>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</si>
  <si>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</si>
  <si>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</si>
  <si>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</si>
  <si>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</si>
  <si>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</si>
  <si>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</si>
  <si>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</si>
  <si>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</si>
  <si>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</si>
  <si>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</si>
  <si>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</si>
  <si>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</si>
  <si>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</si>
  <si>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</si>
  <si>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</si>
  <si>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</si>
  <si>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</si>
  <si>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</si>
  <si>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</si>
  <si>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</si>
  <si>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</si>
  <si>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</si>
  <si>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</si>
  <si>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</si>
  <si>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</si>
  <si>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</si>
  <si>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</si>
  <si>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</si>
  <si>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</si>
  <si>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</si>
  <si>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</si>
  <si>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</si>
  <si>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</si>
  <si>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</si>
  <si>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</si>
  <si>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</si>
  <si>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</si>
  <si>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</si>
  <si>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</si>
  <si>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</si>
  <si>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</si>
  <si>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</si>
  <si>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</si>
  <si>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</si>
  <si>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</si>
  <si>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</si>
  <si>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</si>
  <si>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</si>
  <si>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</si>
  <si>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</si>
  <si>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</si>
  <si>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</si>
  <si>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</si>
  <si>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</si>
  <si>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</si>
  <si>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</si>
  <si>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</si>
  <si>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</si>
  <si>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</si>
  <si>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</si>
  <si>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</si>
  <si>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</si>
  <si>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</si>
  <si>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</si>
  <si>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</si>
  <si>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</si>
  <si>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</si>
  <si>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</si>
  <si>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</si>
  <si>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</si>
  <si>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</si>
  <si>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</si>
  <si>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</si>
  <si>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</si>
  <si>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</si>
  <si>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</si>
  <si>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</si>
  <si>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</si>
  <si>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</si>
  <si>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</si>
  <si>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</si>
  <si>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</si>
  <si>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</si>
  <si>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</si>
  <si>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</si>
  <si>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</si>
  <si>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</si>
  <si>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</si>
  <si>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</si>
  <si>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</si>
  <si>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</si>
  <si>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</si>
  <si>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</si>
  <si>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</si>
  <si>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</si>
  <si>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</si>
  <si>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</si>
  <si>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</si>
  <si>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</si>
  <si>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</si>
  <si>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</si>
  <si>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</si>
  <si>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</si>
  <si>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</si>
  <si>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</si>
  <si>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</si>
  <si>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</si>
  <si>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</si>
  <si>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</si>
  <si>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</si>
  <si>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</si>
  <si>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</si>
  <si>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</si>
  <si>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</si>
  <si>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</si>
  <si>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</si>
  <si>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</si>
  <si>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</si>
  <si>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</si>
  <si>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</si>
  <si>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</si>
  <si>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</si>
  <si>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</si>
  <si>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</si>
  <si>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</si>
  <si>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</si>
  <si>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</si>
  <si>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</si>
  <si>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</si>
  <si>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</si>
  <si>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</si>
  <si>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</si>
  <si>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</si>
  <si>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</si>
  <si>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</si>
  <si>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</si>
  <si>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</si>
  <si>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</si>
  <si>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</si>
  <si>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</si>
  <si>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</si>
  <si>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</si>
  <si>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</si>
  <si>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</si>
  <si>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</si>
  <si>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</si>
  <si>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</si>
  <si>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</si>
  <si>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</si>
  <si>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</si>
  <si>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</si>
  <si>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</si>
  <si>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</si>
  <si>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</si>
  <si>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</si>
  <si>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</si>
  <si>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</si>
  <si>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</si>
  <si>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</si>
  <si>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</si>
  <si>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</si>
  <si>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</si>
  <si>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</si>
  <si>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</si>
  <si>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</si>
  <si>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</si>
  <si>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</si>
  <si>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</si>
  <si>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</si>
  <si>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</si>
  <si>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</si>
  <si>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</si>
  <si>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</si>
  <si>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</si>
  <si>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</si>
  <si>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</si>
  <si>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</si>
  <si>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</si>
  <si>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</si>
  <si>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</si>
  <si>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</si>
  <si>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</si>
  <si>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</si>
  <si>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</si>
  <si>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</si>
  <si>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</si>
  <si>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</si>
  <si>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</si>
  <si>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</si>
  <si>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</si>
  <si>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</si>
  <si>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</si>
  <si>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</si>
  <si>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</si>
  <si>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</si>
  <si>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</si>
  <si>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</si>
  <si>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</si>
  <si>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</si>
  <si>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</si>
  <si>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</si>
  <si>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</si>
  <si>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</si>
  <si>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</si>
  <si>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</si>
  <si>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</si>
  <si>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</si>
  <si>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</si>
  <si>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</si>
  <si>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</si>
  <si>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</si>
  <si>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</si>
  <si>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</si>
  <si>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</si>
  <si>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</si>
  <si>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</si>
  <si>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</si>
  <si>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</si>
  <si>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</si>
  <si>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</si>
  <si>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</si>
  <si>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</si>
  <si>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</si>
  <si>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</si>
  <si>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</si>
  <si>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</si>
  <si>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</si>
  <si>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</si>
  <si>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</si>
  <si>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</si>
  <si>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</si>
  <si>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</si>
  <si>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</si>
  <si>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</si>
  <si>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</si>
  <si>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</si>
  <si>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</si>
  <si>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</si>
  <si>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</si>
  <si>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</si>
  <si>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</si>
  <si>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</si>
  <si>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</si>
  <si>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</si>
  <si>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</si>
  <si>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</si>
  <si>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</si>
  <si>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</si>
  <si>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</si>
  <si>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</si>
  <si>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</si>
  <si>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</si>
  <si>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</si>
  <si>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</si>
  <si>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</si>
  <si>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</si>
  <si>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</si>
  <si>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</si>
  <si>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</si>
  <si>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</si>
  <si>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</si>
  <si>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</si>
  <si>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</si>
  <si>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</si>
  <si>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</si>
  <si>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</si>
  <si>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</si>
  <si>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</si>
  <si>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</si>
  <si>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</si>
  <si>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</si>
  <si>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</si>
  <si>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</si>
  <si>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</si>
  <si>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</si>
  <si>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</si>
  <si>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</si>
  <si>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</si>
  <si>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</si>
  <si>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</si>
  <si>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</si>
  <si>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</si>
  <si>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</si>
  <si>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</si>
  <si>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</si>
  <si>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</si>
  <si>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</si>
  <si>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</si>
  <si>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</si>
  <si>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</si>
  <si>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</si>
  <si>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</si>
  <si>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</si>
  <si>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</si>
  <si>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</si>
  <si>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</si>
  <si>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</si>
  <si>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</si>
  <si>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</si>
  <si>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</si>
  <si>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</si>
  <si>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</si>
  <si>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</si>
  <si>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</si>
  <si>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</si>
  <si>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</si>
  <si>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</si>
  <si>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</si>
  <si>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</si>
  <si>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</si>
  <si>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</si>
  <si>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</si>
  <si>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</si>
  <si>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</si>
  <si>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</si>
  <si>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</si>
  <si>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</si>
  <si>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</si>
  <si>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</si>
  <si>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</si>
  <si>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</si>
  <si>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</si>
  <si>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</si>
  <si>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</si>
  <si>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</si>
  <si>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</si>
  <si>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</si>
  <si>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</si>
  <si>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</si>
  <si>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</si>
  <si>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</si>
  <si>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</si>
  <si>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</si>
  <si>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</si>
  <si>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</si>
  <si>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</si>
  <si>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</si>
  <si>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</si>
  <si>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</si>
  <si>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</si>
  <si>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</si>
  <si>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</si>
  <si>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</si>
  <si>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</si>
  <si>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</si>
  <si>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</si>
  <si>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</si>
  <si>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</si>
  <si>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</si>
  <si>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</si>
  <si>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</si>
  <si>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</si>
  <si>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</si>
  <si>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</si>
  <si>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</si>
  <si>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</si>
  <si>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</si>
  <si>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</si>
  <si>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</si>
  <si>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</si>
  <si>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</si>
  <si>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</si>
  <si>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</si>
  <si>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</si>
  <si>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</si>
  <si>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</si>
  <si>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</si>
  <si>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</si>
  <si>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</si>
  <si>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</si>
  <si>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</si>
  <si>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</si>
  <si>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</si>
  <si>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</si>
  <si>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</si>
  <si>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</si>
  <si>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</si>
  <si>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</si>
  <si>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</si>
  <si>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</si>
  <si>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</si>
  <si>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</si>
  <si>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</si>
  <si>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</si>
  <si>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</si>
  <si>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</si>
  <si>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</si>
  <si>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</si>
  <si>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</si>
  <si>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</si>
  <si>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</si>
  <si>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</si>
  <si>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</si>
  <si>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</si>
  <si>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</si>
  <si>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</si>
  <si>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</si>
  <si>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</si>
  <si>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</si>
  <si>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</si>
  <si>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</si>
  <si>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</si>
  <si>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</si>
  <si>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</si>
  <si>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</si>
  <si>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</si>
  <si>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</si>
  <si>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</si>
  <si>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</si>
  <si>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</si>
  <si>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</si>
  <si>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</si>
  <si>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</si>
  <si>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</si>
  <si>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</si>
  <si>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</si>
  <si>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</si>
  <si>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</si>
  <si>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</si>
  <si>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</si>
  <si>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</si>
  <si>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</si>
  <si>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</si>
  <si>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</si>
  <si>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</si>
  <si>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</si>
  <si>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</si>
  <si>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</si>
  <si>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</si>
  <si>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</si>
  <si>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</si>
  <si>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</si>
  <si>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</si>
  <si>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</si>
  <si>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</si>
  <si>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</si>
  <si>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</si>
  <si>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</si>
  <si>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</si>
  <si>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</si>
  <si>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</si>
  <si>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</si>
  <si>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</si>
  <si>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</si>
  <si>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</si>
  <si>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</si>
  <si>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</si>
  <si>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</si>
  <si>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</si>
  <si>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</si>
  <si>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</si>
  <si>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</si>
  <si>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</si>
  <si>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</si>
  <si>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</si>
  <si>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</si>
  <si>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</si>
  <si>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</si>
  <si>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</si>
  <si>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</si>
  <si>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</si>
  <si>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</si>
  <si>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</si>
  <si>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</si>
  <si>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</si>
  <si>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</si>
  <si>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</si>
  <si>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</si>
  <si>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</si>
  <si>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</si>
  <si>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</si>
  <si>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</si>
  <si>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</si>
  <si>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</si>
  <si>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</si>
  <si>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</si>
  <si>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</si>
  <si>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</si>
  <si>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</si>
  <si>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</si>
  <si>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</si>
  <si>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</si>
  <si>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</si>
  <si>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</si>
  <si>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</si>
  <si>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</si>
  <si>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</si>
  <si>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</si>
  <si>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</si>
  <si>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</si>
  <si>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</si>
  <si>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</si>
  <si>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</si>
  <si>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</si>
  <si>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</si>
  <si>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</si>
  <si>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</si>
  <si>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</si>
  <si>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</si>
  <si>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</si>
  <si>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</si>
  <si>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</si>
  <si>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</si>
  <si>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</si>
  <si>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</si>
  <si>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</si>
  <si>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</si>
  <si>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</si>
  <si>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</si>
  <si>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</si>
  <si>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</si>
  <si>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</si>
  <si>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</si>
  <si>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</si>
  <si>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</si>
  <si>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</si>
  <si>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</si>
  <si>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</si>
  <si>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</si>
  <si>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</si>
  <si>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</si>
  <si>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</si>
  <si>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</si>
  <si>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</si>
  <si>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</si>
  <si>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</si>
  <si>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</si>
  <si>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</si>
  <si>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</si>
  <si>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</si>
  <si>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</si>
  <si>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</si>
  <si>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</si>
  <si>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</si>
  <si>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</si>
  <si>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</si>
  <si>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</si>
  <si>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</si>
  <si>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</si>
  <si>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</si>
  <si>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</si>
  <si>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</si>
  <si>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</si>
  <si>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</si>
  <si>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</si>
  <si>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</si>
  <si>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</si>
  <si>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</si>
  <si>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</si>
  <si>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</si>
  <si>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</si>
  <si>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</si>
  <si>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</si>
  <si>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</si>
  <si>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</si>
  <si>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</si>
  <si>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</si>
  <si>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</si>
  <si>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</si>
  <si>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</si>
  <si>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</si>
  <si>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</si>
  <si>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</si>
  <si>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</si>
  <si>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</si>
  <si>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</si>
  <si>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</si>
  <si>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</si>
  <si>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</si>
  <si>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</si>
  <si>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</si>
  <si>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</si>
  <si>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</si>
  <si>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</si>
  <si>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</si>
  <si>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</si>
  <si>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</si>
  <si>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</si>
  <si>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</si>
  <si>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</si>
  <si>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</si>
  <si>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</si>
  <si>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</si>
  <si>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</si>
  <si>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</si>
  <si>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</si>
  <si>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</si>
  <si>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</si>
  <si>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</si>
  <si>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</si>
  <si>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</si>
  <si>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</si>
  <si>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</si>
  <si>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</si>
  <si>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</si>
  <si>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</si>
  <si>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</si>
  <si>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</si>
  <si>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</si>
  <si>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</si>
  <si>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</si>
  <si>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</si>
  <si>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</si>
  <si>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</si>
  <si>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</si>
  <si>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</si>
  <si>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</si>
  <si>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</si>
  <si>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</si>
  <si>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</si>
  <si>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</si>
  <si>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</si>
  <si>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</si>
  <si>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</si>
  <si>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</si>
  <si>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</si>
  <si>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</si>
  <si>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</si>
  <si>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</si>
  <si>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</si>
  <si>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</si>
  <si>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</si>
  <si>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</si>
  <si>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</si>
  <si>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</si>
  <si>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</si>
  <si>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</si>
  <si>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</si>
  <si>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</si>
  <si>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</si>
  <si>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</si>
  <si>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</si>
  <si>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</si>
  <si>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</si>
  <si>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</si>
  <si>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</si>
  <si>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</si>
  <si>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</si>
  <si>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</si>
  <si>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</si>
  <si>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</si>
  <si>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</si>
  <si>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</si>
  <si>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</si>
  <si>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</si>
  <si>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</si>
  <si>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</si>
  <si>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</si>
  <si>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</si>
  <si>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</si>
  <si>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</si>
  <si>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</si>
  <si>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</si>
  <si>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</si>
  <si>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</si>
  <si>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</si>
  <si>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</si>
  <si>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</si>
  <si>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</si>
  <si>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</si>
  <si>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</si>
  <si>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</si>
  <si>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</si>
  <si>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</si>
  <si>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</si>
  <si>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</si>
  <si>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</si>
  <si>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</si>
  <si>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</si>
  <si>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</si>
  <si>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</si>
  <si>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</si>
  <si>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</si>
  <si>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</si>
  <si>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</si>
  <si>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</si>
  <si>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</si>
  <si>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</si>
  <si>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</si>
  <si>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</si>
  <si>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</si>
  <si>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</si>
  <si>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</si>
  <si>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</si>
  <si>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</si>
  <si>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</si>
  <si>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</si>
  <si>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</si>
  <si>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</si>
  <si>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</si>
  <si>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</si>
  <si>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</si>
  <si>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</si>
  <si>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</si>
  <si>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</si>
  <si>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</si>
  <si>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</si>
  <si>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</si>
  <si>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</si>
  <si>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</si>
  <si>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</si>
  <si>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</si>
  <si>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</si>
  <si>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</si>
  <si>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</si>
  <si>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</si>
  <si>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</si>
  <si>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</si>
  <si>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</si>
  <si>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</si>
  <si>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</si>
  <si>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</si>
  <si>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</si>
  <si>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</si>
  <si>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</si>
  <si>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</si>
  <si>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</si>
  <si>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</si>
  <si>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</si>
  <si>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</si>
  <si>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</si>
  <si>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</si>
  <si>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</si>
  <si>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</si>
  <si>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</si>
  <si>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</si>
  <si>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</si>
  <si>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</si>
  <si>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</si>
  <si>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</si>
  <si>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</si>
  <si>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</si>
  <si>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</si>
  <si>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</si>
  <si>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</si>
  <si>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</si>
  <si>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</si>
  <si>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</si>
  <si>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</si>
  <si>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</si>
  <si>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</si>
  <si>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</si>
  <si>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</si>
  <si>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</si>
  <si>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</si>
  <si>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</si>
  <si>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</si>
  <si>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</si>
  <si>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</si>
  <si>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</si>
  <si>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</si>
  <si>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</si>
  <si>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</si>
  <si>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</si>
  <si>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</si>
  <si>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</si>
  <si>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</si>
  <si>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</si>
  <si>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</si>
  <si>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</si>
  <si>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</si>
  <si>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</si>
  <si>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</si>
  <si>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</si>
  <si>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</si>
  <si>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</si>
  <si>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</si>
  <si>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</si>
  <si>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</si>
  <si>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</si>
  <si>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</si>
  <si>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</si>
  <si>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</si>
  <si>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</si>
  <si>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</si>
  <si>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</si>
  <si>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</si>
  <si>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</si>
  <si>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</si>
  <si>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</si>
  <si>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</si>
  <si>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</si>
  <si>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</si>
  <si>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</si>
  <si>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</si>
  <si>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</si>
  <si>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</si>
  <si>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</si>
  <si>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</si>
  <si>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</si>
  <si>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</si>
  <si>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</si>
  <si>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</si>
  <si>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</si>
  <si>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</si>
  <si>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</si>
  <si>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</si>
  <si>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</si>
  <si>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</si>
  <si>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</si>
  <si>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</si>
  <si>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</si>
  <si>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</si>
  <si>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</si>
  <si>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</si>
  <si>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</si>
  <si>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</si>
  <si>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</si>
  <si>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</si>
  <si>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</si>
  <si>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</si>
  <si>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</si>
  <si>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</si>
  <si>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</si>
  <si>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</si>
  <si>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</si>
  <si>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</si>
  <si>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</si>
  <si>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</si>
  <si>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</si>
  <si>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</si>
  <si>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</si>
  <si>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</si>
  <si>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</si>
  <si>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</si>
  <si>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</si>
  <si>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</si>
  <si>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</si>
  <si>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</si>
  <si>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</si>
  <si>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</si>
  <si>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</si>
  <si>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</si>
  <si>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</si>
  <si>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</si>
  <si>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</si>
  <si>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</si>
  <si>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</si>
  <si>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</si>
  <si>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</si>
  <si>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</si>
  <si>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</si>
  <si>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</si>
  <si>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</si>
  <si>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</si>
  <si>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</si>
  <si>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</si>
  <si>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</si>
  <si>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</si>
  <si>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</si>
  <si>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</si>
  <si>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</si>
  <si>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</si>
  <si>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</si>
  <si>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</si>
  <si>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</si>
  <si>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</si>
  <si>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</si>
  <si>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</si>
  <si>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</si>
  <si>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</si>
  <si>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</si>
  <si>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</si>
  <si>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</si>
  <si>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</si>
  <si>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</si>
  <si>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</si>
  <si>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</si>
  <si>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</si>
  <si>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</si>
  <si>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</si>
  <si>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</si>
  <si>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</si>
  <si>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</si>
  <si>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</si>
  <si>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</si>
  <si>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</si>
  <si>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</si>
  <si>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</si>
  <si>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</si>
  <si>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</si>
  <si>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</si>
  <si>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</si>
  <si>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</si>
  <si>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</si>
  <si>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</si>
  <si>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</si>
  <si>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</si>
  <si>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</si>
  <si>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</si>
  <si>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</si>
  <si>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</si>
  <si>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</si>
  <si>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</si>
  <si>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</si>
  <si>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</si>
  <si>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</si>
  <si>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</si>
  <si>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</si>
  <si>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</si>
  <si>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</si>
  <si>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</si>
  <si>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</si>
  <si>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</si>
  <si>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</si>
  <si>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</si>
  <si>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</si>
  <si>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</si>
  <si>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</si>
  <si>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</si>
  <si>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</si>
  <si>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</si>
  <si>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</si>
  <si>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</si>
  <si>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</si>
  <si>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</si>
  <si>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</si>
  <si>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</si>
  <si>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</si>
  <si>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</si>
  <si>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</si>
  <si>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</si>
  <si>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</si>
  <si>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</si>
  <si>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</si>
  <si>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</si>
  <si>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</si>
  <si>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</si>
  <si>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</si>
  <si>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</si>
  <si>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</si>
  <si>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</si>
  <si>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</si>
  <si>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</si>
  <si>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</si>
  <si>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</si>
  <si>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</si>
  <si>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</si>
  <si>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</si>
  <si>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</si>
  <si>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</si>
  <si>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</si>
  <si>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</si>
  <si>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</si>
  <si>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</si>
  <si>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</si>
  <si>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</si>
  <si>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</si>
  <si>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</si>
  <si>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</si>
  <si>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</si>
  <si>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</si>
  <si>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</si>
  <si>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</si>
  <si>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</si>
  <si>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</si>
  <si>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</si>
  <si>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</si>
  <si>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</si>
  <si>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</si>
  <si>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</si>
  <si>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</si>
  <si>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</si>
  <si>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</si>
  <si>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</si>
  <si>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</si>
  <si>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</si>
  <si>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</si>
  <si>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</si>
  <si>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</si>
  <si>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</si>
  <si>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</si>
  <si>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</si>
  <si>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</si>
  <si>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</si>
  <si>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</si>
  <si>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</si>
  <si>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</si>
  <si>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</si>
  <si>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</si>
  <si>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</si>
  <si>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</si>
  <si>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</si>
  <si>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</si>
  <si>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</si>
  <si>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</si>
  <si>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</si>
  <si>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</si>
  <si>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</si>
  <si>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</si>
  <si>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</si>
  <si>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</si>
  <si>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</si>
  <si>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</si>
  <si>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</si>
  <si>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</si>
  <si>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</si>
  <si>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</si>
  <si>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</si>
  <si>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</si>
  <si>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</si>
  <si>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</si>
  <si>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</si>
  <si>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</si>
  <si>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</si>
  <si>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</si>
  <si>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</si>
  <si>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</si>
  <si>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</si>
  <si>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</si>
  <si>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</si>
  <si>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</si>
  <si>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</si>
  <si>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</si>
  <si>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</si>
  <si>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</si>
  <si>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</si>
  <si>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</si>
  <si>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</si>
  <si>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</si>
  <si>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</si>
  <si>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</si>
  <si>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</si>
  <si>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</si>
  <si>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</si>
  <si>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</si>
  <si>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</si>
  <si>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</si>
  <si>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</si>
  <si>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</si>
  <si>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</si>
  <si>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</si>
  <si>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</si>
  <si>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</si>
  <si>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</si>
  <si>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</si>
  <si>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</si>
  <si>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</si>
  <si>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</si>
  <si>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</si>
  <si>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</si>
  <si>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</si>
  <si>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</si>
  <si>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</si>
  <si>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</si>
  <si>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</si>
  <si>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</si>
  <si>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</si>
  <si>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</si>
  <si>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</si>
  <si>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</si>
  <si>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</si>
  <si>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</si>
  <si>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</si>
  <si>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</si>
  <si>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</si>
  <si>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</si>
  <si>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</si>
  <si>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</si>
  <si>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</si>
  <si>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</si>
  <si>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</si>
  <si>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</si>
  <si>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</si>
  <si>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</si>
  <si>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</si>
  <si>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</si>
  <si>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</si>
  <si>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</si>
  <si>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</si>
  <si>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</si>
  <si>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</si>
  <si>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</si>
  <si>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</si>
  <si>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</si>
  <si>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</si>
  <si>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</si>
  <si>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</si>
  <si>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</si>
  <si>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</si>
  <si>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</si>
  <si>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</si>
  <si>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</si>
  <si>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</si>
  <si>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</si>
  <si>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</si>
  <si>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</si>
  <si>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</si>
  <si>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</si>
  <si>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</si>
  <si>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</si>
  <si>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</si>
  <si>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</si>
  <si>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</si>
  <si>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</si>
  <si>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</si>
  <si>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</si>
  <si>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</si>
  <si>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</si>
  <si>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</si>
  <si>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</si>
  <si>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</si>
  <si>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</si>
  <si>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</si>
  <si>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</si>
  <si>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</si>
  <si>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</si>
  <si>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</si>
  <si>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</si>
  <si>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</si>
  <si>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</si>
  <si>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</si>
  <si>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</si>
  <si>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</si>
  <si>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</si>
  <si>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</si>
  <si>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</si>
  <si>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</si>
  <si>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</si>
  <si>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</si>
  <si>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</si>
  <si>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</si>
  <si>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</si>
  <si>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</si>
  <si>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</si>
  <si>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</si>
  <si>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</si>
  <si>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</si>
  <si>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</si>
  <si>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</si>
  <si>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</si>
  <si>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</si>
  <si>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</si>
  <si>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</si>
  <si>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</si>
  <si>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</si>
  <si>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</si>
  <si>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</si>
  <si>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</si>
  <si>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</si>
  <si>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</si>
  <si>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</si>
  <si>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</si>
  <si>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</si>
  <si>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</si>
  <si>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</si>
  <si>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</si>
  <si>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</si>
  <si>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</si>
  <si>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</si>
  <si>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</si>
  <si>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</si>
  <si>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</si>
  <si>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</si>
  <si>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</si>
  <si>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</si>
  <si>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</si>
  <si>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</si>
  <si>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</si>
  <si>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</si>
  <si>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</si>
  <si>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</si>
  <si>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</si>
  <si>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</si>
  <si>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</si>
  <si>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</si>
  <si>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</si>
  <si>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</si>
  <si>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</si>
  <si>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</si>
  <si>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</si>
  <si>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</si>
  <si>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</si>
  <si>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</si>
  <si>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</si>
  <si>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</si>
  <si>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</si>
  <si>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</si>
  <si>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</si>
  <si>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</si>
  <si>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</si>
  <si>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</si>
  <si>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</si>
  <si>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</si>
  <si>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</si>
  <si>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</si>
  <si>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</si>
  <si>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</si>
  <si>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</si>
  <si>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</si>
  <si>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</si>
  <si>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</si>
  <si>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</si>
  <si>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</si>
  <si>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</si>
  <si>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</si>
  <si>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</si>
  <si>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</si>
  <si>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</si>
  <si>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</si>
  <si>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</si>
  <si>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</si>
  <si>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</si>
  <si>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</si>
  <si>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</si>
  <si>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</si>
  <si>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</si>
  <si>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</si>
  <si>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</si>
  <si>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</si>
  <si>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</si>
  <si>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</si>
  <si>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</si>
  <si>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</si>
  <si>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</si>
  <si>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</si>
  <si>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</si>
  <si>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</si>
  <si>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</si>
  <si>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</si>
  <si>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</si>
  <si>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</si>
  <si>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</si>
  <si>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</si>
  <si>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</si>
  <si>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</si>
  <si>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</si>
  <si>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</si>
  <si>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</si>
  <si>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</si>
  <si>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</si>
  <si>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</si>
  <si>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</si>
  <si>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</si>
  <si>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</si>
  <si>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</si>
  <si>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</si>
  <si>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</si>
  <si>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</si>
  <si>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</si>
  <si>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</si>
  <si>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</si>
  <si>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</si>
  <si>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</si>
  <si>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</si>
  <si>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</si>
  <si>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</si>
  <si>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</si>
  <si>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</si>
  <si>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</si>
  <si>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</si>
  <si>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</si>
  <si>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</si>
  <si>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</si>
  <si>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</si>
  <si>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</si>
  <si>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</si>
  <si>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</si>
  <si>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</si>
  <si>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</si>
  <si>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</si>
  <si>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</si>
  <si>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</si>
  <si>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</si>
  <si>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</si>
  <si>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</si>
  <si>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</si>
  <si>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</si>
  <si>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</si>
  <si>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</si>
  <si>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</si>
  <si>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</si>
  <si>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</si>
  <si>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</si>
  <si>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</si>
  <si>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</si>
  <si>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</si>
  <si>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</si>
  <si>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</si>
  <si>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</si>
  <si>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</si>
  <si>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</si>
  <si>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</si>
  <si>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</si>
  <si>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</si>
  <si>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</si>
  <si>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</si>
  <si>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</si>
  <si>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</si>
  <si>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</si>
  <si>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</si>
  <si>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</si>
  <si>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</si>
  <si>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</si>
  <si>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</si>
  <si>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</si>
  <si>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</si>
  <si>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</si>
  <si>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</si>
  <si>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</si>
  <si>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</si>
  <si>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</si>
  <si>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</si>
  <si>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</si>
  <si>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</si>
  <si>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</si>
  <si>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</si>
  <si>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</si>
  <si>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</si>
  <si>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</si>
  <si>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</si>
  <si>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</si>
  <si>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</si>
  <si>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</si>
  <si>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</si>
  <si>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</si>
  <si>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</si>
  <si>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</si>
  <si>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</si>
  <si>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</si>
  <si>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</si>
  <si>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</si>
  <si>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</si>
  <si>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</si>
  <si>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</si>
  <si>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</si>
  <si>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</si>
  <si>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</si>
  <si>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</si>
  <si>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</si>
  <si>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</si>
  <si>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</si>
  <si>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</si>
  <si>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</si>
  <si>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</si>
  <si>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</si>
  <si>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</si>
  <si>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</si>
  <si>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</si>
  <si>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</si>
  <si>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</si>
  <si>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</si>
  <si>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</si>
  <si>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</si>
  <si>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</si>
  <si>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</si>
  <si>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</si>
  <si>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</si>
  <si>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</si>
  <si>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</si>
  <si>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</si>
  <si>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</si>
  <si>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</si>
  <si>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</si>
  <si>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</si>
  <si>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</si>
  <si>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</si>
  <si>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</si>
  <si>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</si>
  <si>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</si>
  <si>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</si>
  <si>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</si>
  <si>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</si>
  <si>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</si>
  <si>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</si>
  <si>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</si>
  <si>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</si>
  <si>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</si>
  <si>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</si>
  <si>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</si>
  <si>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</si>
  <si>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</si>
  <si>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</si>
  <si>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</si>
  <si>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</si>
  <si>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</si>
  <si>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</si>
  <si>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</si>
  <si>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</si>
  <si>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</si>
  <si>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</si>
  <si>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</si>
  <si>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</si>
  <si>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</si>
  <si>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</si>
  <si>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</si>
  <si>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</si>
  <si>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</si>
  <si>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</si>
  <si>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</si>
  <si>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</si>
  <si>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</si>
  <si>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</si>
  <si>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</si>
  <si>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</si>
  <si>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</si>
  <si>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</si>
  <si>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</si>
  <si>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</si>
  <si>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</si>
  <si>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</si>
  <si>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</si>
  <si>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</si>
  <si>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</si>
  <si>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</si>
  <si>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</si>
  <si>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</si>
  <si>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</si>
  <si>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</si>
  <si>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</si>
  <si>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</si>
  <si>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</si>
  <si>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</si>
  <si>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</si>
  <si>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</si>
  <si>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</si>
  <si>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</si>
  <si>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</si>
  <si>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</si>
  <si>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</si>
  <si>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</si>
  <si>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</si>
  <si>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</si>
  <si>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</si>
  <si>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</si>
  <si>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</si>
  <si>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</si>
  <si>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</si>
  <si>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</si>
  <si>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</si>
  <si>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</si>
  <si>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</si>
  <si>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</si>
  <si>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</si>
  <si>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</si>
  <si>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</si>
  <si>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</si>
  <si>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</si>
  <si>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</si>
  <si>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</si>
  <si>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</si>
  <si>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</si>
  <si>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</si>
  <si>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</si>
  <si>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</si>
  <si>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</si>
  <si>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</si>
  <si>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</si>
  <si>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</si>
  <si>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</si>
  <si>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</si>
  <si>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</si>
  <si>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</si>
  <si>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</si>
  <si>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</si>
  <si>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</si>
  <si>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</si>
  <si>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</si>
  <si>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</si>
  <si>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</si>
  <si>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</si>
  <si>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</si>
  <si>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</si>
  <si>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</si>
  <si>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</si>
  <si>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</si>
  <si>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</si>
  <si>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</si>
  <si>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</si>
  <si>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</si>
  <si>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</si>
  <si>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</si>
  <si>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</si>
  <si>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</si>
  <si>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</si>
  <si>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</si>
  <si>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</si>
  <si>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</si>
  <si>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</si>
  <si>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</si>
  <si>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</si>
  <si>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</si>
  <si>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</si>
  <si>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</si>
  <si>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</si>
  <si>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</si>
  <si>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</si>
  <si>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</si>
  <si>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</si>
  <si>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</si>
  <si>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</si>
  <si>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</si>
  <si>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</si>
  <si>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</si>
  <si>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</si>
  <si>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</si>
  <si>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</si>
  <si>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</si>
  <si>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</si>
  <si>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</si>
  <si>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</si>
  <si>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</si>
  <si>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</si>
  <si>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</si>
  <si>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</si>
  <si>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</si>
  <si>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</si>
  <si>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</si>
  <si>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</si>
  <si>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</si>
  <si>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</si>
  <si>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</si>
  <si>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</si>
  <si>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</si>
  <si>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</si>
  <si>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</si>
  <si>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</si>
  <si>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</si>
  <si>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</si>
  <si>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</si>
  <si>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</si>
  <si>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</si>
  <si>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</si>
  <si>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</si>
  <si>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</si>
  <si>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</si>
  <si>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</si>
  <si>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</si>
  <si>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</si>
  <si>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</si>
  <si>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</si>
  <si>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</si>
  <si>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</si>
  <si>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</si>
  <si>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</si>
  <si>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</si>
  <si>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</si>
  <si>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</si>
  <si>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</si>
  <si>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</si>
  <si>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</si>
  <si>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</si>
  <si>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</si>
  <si>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</si>
  <si>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</si>
  <si>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</si>
  <si>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</si>
  <si>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</si>
  <si>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</si>
  <si>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</si>
  <si>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</si>
  <si>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</si>
  <si>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</si>
  <si>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</si>
  <si>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</si>
  <si>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</si>
  <si>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</si>
  <si>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</si>
  <si>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</si>
  <si>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</si>
  <si>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</si>
  <si>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</si>
  <si>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</si>
  <si>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</si>
  <si>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</si>
  <si>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</si>
  <si>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</si>
  <si>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</si>
  <si>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</si>
  <si>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</si>
  <si>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</si>
  <si>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</si>
  <si>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</si>
  <si>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</si>
  <si>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</si>
  <si>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</si>
  <si>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</si>
  <si>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</si>
  <si>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</si>
  <si>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</si>
  <si>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</si>
  <si>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</si>
  <si>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</si>
  <si>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</si>
  <si>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</si>
  <si>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</si>
  <si>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</si>
  <si>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</si>
  <si>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</si>
  <si>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</si>
  <si>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</si>
  <si>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</si>
  <si>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</si>
  <si>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</si>
  <si>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</si>
  <si>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</si>
  <si>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</si>
  <si>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</si>
  <si>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</si>
  <si>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</si>
  <si>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</si>
  <si>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</si>
  <si>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</si>
  <si>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</si>
  <si>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</si>
  <si>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</si>
  <si>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</si>
  <si>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</si>
  <si>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</si>
  <si>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</si>
  <si>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</si>
  <si>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</si>
  <si>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</si>
  <si>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</si>
  <si>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</si>
  <si>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</si>
  <si>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</si>
  <si>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</si>
  <si>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</si>
  <si>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</si>
  <si>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</si>
  <si>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</si>
  <si>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</si>
  <si>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</si>
  <si>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</si>
  <si>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</si>
  <si>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</si>
  <si>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</si>
  <si>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</si>
  <si>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</si>
  <si>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</si>
  <si>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</si>
  <si>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</si>
  <si>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</si>
  <si>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</si>
  <si>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</si>
  <si>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</si>
  <si>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</si>
  <si>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</si>
  <si>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</si>
  <si>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</si>
  <si>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</si>
  <si>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</si>
  <si>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</si>
  <si>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</si>
  <si>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</si>
  <si>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</si>
  <si>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</si>
  <si>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</si>
  <si>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</si>
  <si>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</si>
  <si>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</si>
  <si>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</si>
  <si>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</si>
  <si>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</si>
  <si>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</si>
  <si>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</si>
  <si>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</si>
  <si>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</si>
  <si>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</si>
  <si>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</si>
  <si>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</si>
  <si>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</si>
  <si>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</si>
  <si>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</si>
  <si>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</si>
  <si>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</si>
  <si>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</si>
  <si>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</si>
  <si>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</si>
  <si>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</si>
  <si>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</si>
  <si>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</si>
  <si>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</si>
  <si>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</si>
  <si>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</si>
  <si>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</si>
  <si>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</si>
  <si>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</si>
  <si>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</si>
  <si>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</si>
  <si>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</si>
  <si>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</si>
  <si>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</si>
  <si>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</si>
  <si>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</si>
  <si>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</si>
  <si>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</si>
  <si>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</si>
  <si>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</si>
  <si>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</si>
  <si>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</si>
  <si>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</si>
  <si>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</si>
  <si>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</si>
  <si>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</si>
  <si>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</si>
  <si>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</si>
  <si>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</si>
  <si>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</si>
  <si>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</si>
  <si>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</si>
  <si>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</si>
  <si>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</si>
  <si>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</si>
  <si>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</si>
  <si>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</si>
  <si>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</si>
  <si>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</si>
  <si>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</si>
  <si>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</si>
  <si>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</si>
  <si>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</si>
  <si>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</si>
  <si>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</si>
  <si>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</si>
  <si>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</si>
  <si>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</si>
  <si>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</si>
  <si>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</si>
  <si>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</si>
  <si>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</si>
  <si>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</si>
  <si>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</si>
  <si>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</si>
  <si>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</si>
  <si>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</si>
  <si>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</si>
  <si>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</si>
  <si>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</si>
  <si>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</si>
  <si>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</si>
  <si>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</si>
  <si>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</si>
  <si>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</si>
  <si>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</si>
  <si>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</si>
  <si>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</si>
  <si>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</si>
  <si>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</si>
  <si>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</si>
  <si>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</si>
  <si>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</si>
  <si>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</si>
  <si>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</si>
  <si>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</si>
  <si>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</si>
  <si>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</si>
  <si>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</si>
  <si>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</si>
  <si>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</si>
  <si>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</si>
  <si>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</si>
  <si>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</si>
  <si>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</si>
  <si>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</si>
  <si>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</si>
  <si>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</si>
  <si>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</si>
  <si>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</si>
  <si>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</si>
  <si>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</si>
  <si>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</si>
  <si>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</si>
  <si>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</si>
  <si>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</si>
  <si>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</si>
  <si>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</si>
  <si>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</si>
  <si>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</si>
  <si>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</si>
  <si>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</si>
  <si>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</si>
  <si>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</si>
  <si>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</si>
  <si>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</si>
  <si>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</si>
  <si>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</si>
  <si>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</si>
  <si>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</si>
  <si>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</si>
  <si>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</si>
  <si>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</si>
  <si>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</si>
  <si>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</si>
  <si>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</si>
  <si>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</si>
  <si>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</si>
  <si>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</si>
  <si>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</si>
  <si>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</si>
  <si>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</si>
  <si>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</si>
  <si>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</si>
  <si>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</si>
  <si>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</si>
  <si>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</si>
  <si>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</si>
  <si>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</si>
  <si>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</si>
  <si>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</si>
  <si>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</si>
  <si>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</si>
  <si>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</si>
  <si>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</si>
  <si>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</si>
  <si>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</si>
  <si>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</si>
  <si>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</si>
  <si>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</si>
  <si>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</si>
  <si>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</si>
  <si>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</si>
  <si>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</si>
  <si>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</si>
  <si>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</si>
  <si>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</si>
  <si>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</si>
  <si>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</si>
  <si>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</si>
  <si>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</si>
  <si>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</si>
  <si>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</si>
  <si>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</si>
  <si>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</si>
  <si>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</si>
  <si>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</si>
  <si>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</si>
  <si>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</si>
  <si>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</si>
  <si>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</si>
  <si>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</si>
  <si>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</si>
  <si>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</si>
  <si>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</si>
  <si>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</si>
  <si>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</si>
  <si>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</si>
  <si>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</si>
  <si>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</si>
  <si>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</si>
  <si>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</si>
  <si>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</si>
  <si>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</si>
  <si>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</si>
  <si>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</si>
  <si>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</si>
  <si>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</si>
  <si>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</si>
  <si>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</si>
  <si>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</si>
  <si>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</si>
  <si>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</si>
  <si>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</si>
  <si>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</si>
  <si>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</si>
  <si>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</si>
  <si>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</si>
  <si>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</si>
  <si>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</si>
  <si>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</si>
  <si>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</si>
  <si>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</si>
  <si>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</si>
  <si>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</si>
  <si>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</si>
  <si>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</si>
  <si>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</si>
  <si>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</si>
  <si>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</si>
  <si>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</si>
  <si>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</si>
  <si>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</si>
  <si>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</si>
  <si>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</si>
  <si>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</si>
  <si>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</si>
  <si>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</si>
  <si>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</si>
  <si>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</si>
  <si>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</si>
  <si>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</si>
  <si>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</si>
  <si>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</si>
  <si>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</si>
  <si>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</si>
  <si>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</si>
  <si>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</si>
  <si>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</si>
  <si>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</si>
  <si>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</si>
  <si>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</si>
  <si>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</si>
  <si>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</si>
  <si>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</si>
  <si>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</si>
  <si>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</si>
  <si>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</si>
  <si>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</si>
  <si>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</si>
  <si>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</si>
  <si>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</si>
  <si>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</si>
  <si>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</si>
  <si>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</si>
  <si>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</si>
  <si>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</si>
  <si>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</si>
  <si>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</si>
  <si>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</si>
  <si>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</si>
  <si>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</si>
  <si>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</si>
  <si>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</si>
  <si>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</si>
  <si>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</si>
  <si>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</si>
  <si>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</si>
  <si>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</si>
  <si>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</si>
  <si>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</si>
  <si>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</si>
  <si>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</si>
  <si>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</si>
  <si>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</si>
  <si>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</si>
  <si>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</si>
  <si>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</si>
  <si>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</si>
  <si>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</si>
  <si>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</si>
  <si>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</si>
  <si>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</si>
  <si>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</si>
  <si>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</si>
  <si>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</si>
  <si>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</si>
  <si>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</si>
  <si>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</si>
  <si>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</si>
  <si>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</si>
  <si>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</si>
  <si>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</si>
  <si>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</si>
  <si>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</si>
  <si>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</si>
  <si>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</si>
  <si>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</si>
  <si>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</si>
  <si>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</si>
  <si>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</si>
  <si>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</si>
  <si>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</si>
  <si>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</si>
  <si>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</si>
  <si>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</si>
  <si>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</si>
  <si>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</si>
  <si>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</si>
  <si>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</si>
  <si>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</si>
  <si>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</si>
  <si>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</si>
  <si>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</si>
  <si>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</si>
  <si>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</si>
  <si>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</si>
  <si>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</si>
  <si>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</si>
  <si>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</si>
  <si>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</si>
  <si>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</si>
  <si>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</si>
  <si>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</si>
  <si>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</si>
  <si>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</si>
  <si>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</si>
  <si>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</si>
  <si>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</si>
  <si>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</si>
  <si>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</si>
  <si>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</si>
  <si>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</si>
  <si>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</si>
  <si>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</si>
  <si>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</si>
  <si>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</si>
  <si>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</si>
  <si>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</si>
  <si>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</si>
  <si>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</si>
  <si>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</si>
  <si>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</si>
  <si>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</si>
  <si>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</si>
  <si>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</si>
  <si>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</si>
  <si>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</si>
  <si>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</si>
  <si>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</si>
  <si>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</si>
  <si>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</si>
  <si>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</si>
  <si>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</si>
  <si>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</si>
  <si>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</si>
  <si>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</si>
  <si>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</si>
  <si>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</si>
  <si>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</si>
  <si>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</si>
  <si>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</si>
  <si>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</si>
  <si>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</si>
  <si>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</si>
  <si>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</si>
  <si>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</si>
  <si>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</si>
  <si>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</si>
  <si>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</si>
  <si>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</si>
  <si>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</si>
  <si>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</si>
  <si>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</si>
  <si>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</si>
  <si>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</si>
  <si>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</si>
  <si>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</si>
  <si>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</si>
  <si>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</si>
  <si>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</si>
  <si>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</si>
  <si>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</si>
  <si>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</si>
  <si>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</si>
  <si>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</si>
  <si>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</si>
  <si>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</si>
  <si>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</si>
  <si>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</si>
  <si>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</si>
  <si>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</si>
  <si>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</si>
  <si>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</si>
  <si>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</si>
  <si>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</si>
  <si>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</si>
  <si>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</si>
  <si>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</si>
  <si>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</si>
  <si>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</si>
  <si>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</si>
  <si>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</si>
  <si>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</si>
  <si>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</si>
  <si>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</si>
  <si>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</si>
  <si>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</si>
  <si>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</si>
  <si>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</si>
  <si>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</si>
  <si>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</si>
  <si>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</si>
  <si>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</si>
  <si>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</si>
  <si>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</si>
  <si>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</si>
  <si>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</si>
  <si>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</si>
  <si>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</si>
  <si>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</si>
  <si>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</si>
  <si>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</si>
  <si>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</si>
  <si>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</si>
  <si>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</si>
  <si>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</si>
  <si>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</si>
  <si>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</si>
  <si>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</si>
  <si>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</si>
  <si>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</si>
  <si>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</si>
  <si>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</si>
  <si>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</si>
  <si>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</si>
  <si>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</si>
  <si>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</si>
  <si>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</si>
  <si>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</si>
  <si>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</si>
  <si>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</si>
  <si>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</si>
  <si>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</si>
  <si>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</si>
  <si>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</si>
  <si>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</si>
  <si>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</si>
  <si>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</si>
  <si>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</si>
  <si>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</si>
  <si>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</si>
  <si>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</si>
  <si>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</si>
  <si>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</si>
  <si>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</si>
  <si>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</si>
  <si>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</si>
  <si>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</si>
  <si>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</si>
  <si>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</si>
  <si>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</si>
  <si>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</si>
  <si>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</si>
  <si>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</si>
  <si>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</si>
  <si>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</si>
  <si>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</si>
  <si>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</si>
  <si>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</si>
  <si>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</si>
  <si>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</si>
  <si>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</si>
  <si>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</si>
  <si>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</si>
  <si>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</si>
  <si>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</si>
  <si>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</si>
  <si>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</si>
  <si>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</si>
  <si>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</si>
  <si>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</si>
  <si>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</si>
  <si>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</si>
  <si>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</si>
  <si>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</si>
  <si>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</si>
  <si>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</si>
  <si>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</si>
  <si>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</si>
  <si>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</si>
  <si>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</si>
  <si>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</si>
  <si>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</si>
  <si>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</si>
  <si>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</si>
  <si>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</si>
  <si>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</si>
  <si>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</si>
  <si>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</si>
  <si>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</si>
  <si>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</si>
  <si>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</si>
  <si>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</si>
  <si>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</si>
  <si>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</si>
  <si>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</si>
  <si>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</si>
  <si>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</si>
  <si>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</si>
  <si>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</si>
  <si>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</si>
  <si>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</si>
  <si>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</si>
  <si>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</si>
  <si>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</si>
  <si>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</si>
  <si>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</si>
  <si>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</si>
  <si>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</si>
  <si>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</si>
  <si>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</si>
  <si>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</si>
  <si>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</si>
  <si>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</si>
  <si>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</si>
  <si>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</si>
  <si>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</si>
  <si>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</si>
  <si>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</si>
  <si>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</si>
  <si>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</si>
  <si>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</si>
  <si>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</si>
  <si>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</si>
  <si>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</si>
  <si>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</si>
  <si>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</si>
  <si>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</si>
  <si>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</si>
  <si>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</si>
  <si>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</si>
  <si>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</si>
  <si>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</si>
  <si>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</si>
  <si>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</si>
  <si>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</si>
  <si>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</si>
  <si>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</si>
  <si>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</si>
  <si>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</si>
  <si>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</si>
  <si>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</si>
  <si>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</si>
  <si>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</si>
  <si>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</si>
  <si>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</si>
  <si>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</si>
  <si>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</si>
  <si>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</si>
  <si>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</si>
  <si>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</si>
  <si>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</si>
  <si>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</si>
  <si>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</si>
  <si>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</si>
  <si>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</si>
  <si>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</si>
  <si>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</si>
  <si>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</si>
  <si>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</si>
  <si>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</si>
  <si>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</si>
  <si>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</si>
  <si>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</si>
  <si>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</si>
  <si>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</si>
  <si>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</si>
  <si>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</si>
  <si>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</si>
  <si>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</si>
  <si>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</si>
  <si>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</si>
  <si>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</si>
  <si>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</si>
  <si>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</si>
  <si>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</si>
  <si>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</si>
  <si>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</si>
  <si>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</si>
  <si>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</si>
  <si>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</si>
  <si>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</si>
  <si>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</si>
  <si>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</si>
  <si>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</si>
  <si>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</si>
  <si>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</si>
  <si>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</si>
  <si>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</si>
  <si>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</si>
  <si>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</si>
  <si>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</si>
  <si>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</si>
  <si>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</si>
  <si>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</si>
  <si>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</si>
  <si>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</si>
  <si>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</si>
  <si>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</si>
  <si>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</si>
  <si>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</si>
  <si>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</si>
  <si>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</si>
  <si>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</si>
  <si>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</si>
  <si>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</si>
  <si>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</si>
  <si>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</si>
  <si>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</si>
  <si>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</si>
  <si>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</si>
  <si>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</si>
  <si>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</si>
  <si>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</si>
  <si>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</si>
  <si>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</si>
  <si>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</si>
  <si>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</si>
  <si>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</si>
  <si>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</si>
  <si>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</si>
  <si>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</si>
  <si>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</si>
  <si>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</si>
  <si>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</si>
  <si>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</si>
  <si>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</si>
  <si>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</si>
  <si>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</si>
  <si>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</si>
  <si>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</si>
  <si>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</si>
  <si>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</si>
  <si>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</si>
  <si>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</si>
  <si>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</si>
  <si>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</si>
  <si>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</si>
  <si>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</si>
  <si>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</si>
  <si>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</si>
  <si>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</si>
  <si>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</si>
  <si>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</si>
  <si>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</si>
  <si>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</si>
  <si>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</si>
  <si>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</si>
  <si>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</si>
  <si>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</si>
  <si>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</si>
  <si>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</si>
  <si>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</si>
  <si>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</si>
  <si>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</si>
  <si>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</si>
  <si>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</si>
  <si>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</si>
  <si>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</si>
  <si>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</si>
  <si>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</si>
  <si>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</si>
  <si>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</si>
  <si>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</si>
  <si>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</si>
  <si>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</si>
  <si>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</si>
  <si>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</si>
  <si>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</si>
  <si>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</si>
  <si>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</si>
  <si>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</si>
  <si>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</si>
  <si>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</si>
  <si>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</si>
  <si>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</si>
  <si>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</si>
  <si>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</si>
  <si>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</si>
  <si>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</si>
  <si>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</si>
  <si>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</si>
  <si>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</si>
  <si>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</si>
  <si>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</si>
  <si>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</si>
  <si>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</si>
  <si>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</si>
  <si>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</si>
  <si>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</si>
  <si>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</si>
  <si>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</si>
  <si>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</si>
  <si>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</si>
  <si>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</si>
  <si>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</si>
  <si>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</si>
  <si>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</si>
  <si>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</si>
  <si>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</si>
  <si>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</si>
  <si>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</si>
  <si>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</si>
  <si>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</si>
  <si>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</si>
  <si>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</si>
  <si>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</si>
  <si>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</si>
  <si>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</si>
  <si>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</si>
  <si>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</si>
  <si>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</si>
  <si>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</si>
  <si>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</si>
  <si>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</si>
  <si>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</si>
  <si>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</si>
  <si>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</si>
  <si>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</si>
  <si>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</si>
  <si>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</si>
  <si>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</si>
  <si>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</si>
  <si>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</si>
  <si>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</si>
  <si>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</si>
  <si>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</si>
  <si>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</si>
  <si>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</si>
  <si>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</si>
  <si>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</si>
  <si>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</si>
  <si>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</si>
  <si>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</si>
  <si>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</si>
  <si>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</si>
  <si>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</si>
  <si>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</si>
  <si>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</si>
  <si>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</si>
  <si>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</si>
  <si>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</si>
  <si>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</si>
  <si>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</si>
  <si>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</si>
  <si>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</si>
  <si>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</si>
  <si>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</si>
  <si>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</si>
  <si>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</si>
  <si>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</si>
  <si>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</si>
  <si>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</si>
  <si>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</si>
  <si>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</si>
  <si>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</si>
  <si>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</si>
  <si>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</si>
  <si>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</si>
  <si>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</si>
  <si>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</si>
  <si>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</si>
  <si>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</si>
  <si>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</si>
  <si>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</si>
  <si>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</si>
  <si>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</si>
  <si>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</si>
  <si>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</si>
  <si>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</si>
  <si>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</si>
  <si>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</si>
  <si>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</si>
  <si>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</si>
  <si>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</si>
  <si>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</si>
  <si>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</si>
  <si>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</si>
  <si>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</si>
  <si>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</si>
  <si>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</si>
  <si>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</si>
  <si>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</si>
  <si>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</si>
  <si>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</si>
  <si>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</si>
  <si>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</si>
  <si>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</si>
  <si>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</si>
  <si>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</si>
  <si>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</si>
  <si>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</si>
  <si>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</si>
  <si>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</si>
  <si>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</si>
  <si>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</si>
  <si>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</si>
  <si>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</si>
  <si>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</si>
  <si>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</si>
  <si>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</si>
  <si>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</si>
  <si>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</si>
  <si>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</si>
  <si>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</si>
  <si>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</si>
  <si>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</si>
  <si>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</si>
  <si>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</si>
  <si>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</si>
  <si>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</si>
  <si>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</si>
  <si>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</si>
  <si>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</si>
  <si>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</si>
  <si>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</si>
  <si>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</si>
  <si>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</si>
  <si>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</si>
  <si>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</si>
  <si>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</si>
  <si>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</si>
  <si>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</si>
  <si>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</si>
  <si>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</si>
  <si>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</si>
  <si>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</si>
  <si>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</si>
  <si>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</si>
  <si>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</si>
  <si>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</si>
  <si>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</si>
  <si>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</si>
  <si>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</si>
  <si>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</si>
  <si>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</si>
  <si>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</si>
  <si>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</si>
  <si>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</si>
  <si>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</si>
  <si>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</si>
  <si>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</si>
  <si>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</si>
  <si>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</si>
  <si>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</si>
  <si>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</si>
  <si>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</si>
  <si>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</si>
  <si>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</si>
  <si>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</si>
  <si>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</si>
  <si>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</si>
  <si>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</si>
  <si>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</si>
  <si>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</si>
  <si>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</si>
  <si>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</si>
  <si>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</si>
  <si>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</si>
  <si>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</si>
  <si>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</si>
  <si>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</si>
  <si>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</si>
  <si>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</si>
  <si>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</si>
  <si>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</si>
  <si>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</si>
  <si>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</si>
  <si>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</si>
  <si>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</si>
  <si>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</si>
  <si>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</si>
  <si>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</si>
  <si>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</si>
  <si>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</si>
  <si>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</si>
  <si>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</si>
  <si>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</si>
  <si>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</si>
  <si>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</si>
  <si>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</si>
  <si>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</si>
  <si>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</si>
  <si>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</si>
  <si>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</si>
  <si>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</si>
  <si>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</si>
  <si>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</si>
  <si>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</si>
  <si>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</si>
  <si>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</si>
  <si>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</si>
  <si>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</si>
  <si>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</si>
  <si>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</si>
  <si>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</si>
  <si>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</si>
  <si>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</si>
  <si>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</si>
  <si>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</si>
  <si>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</si>
  <si>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</si>
  <si>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</si>
  <si>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</si>
  <si>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</si>
  <si>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</si>
  <si>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</si>
  <si>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</si>
  <si>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</si>
  <si>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</si>
  <si>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</si>
  <si>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</si>
  <si>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</si>
  <si>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</si>
  <si>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</si>
  <si>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</si>
  <si>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</si>
  <si>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</si>
  <si>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</si>
  <si>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</si>
  <si>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</si>
  <si>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</si>
  <si>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</si>
  <si>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</si>
  <si>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</si>
  <si>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</si>
  <si>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</si>
  <si>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</si>
  <si>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</si>
  <si>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</si>
  <si>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</si>
  <si>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</si>
  <si>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</si>
  <si>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</si>
  <si>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</si>
  <si>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</si>
  <si>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</si>
  <si>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</si>
  <si>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</si>
  <si>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</si>
  <si>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</si>
  <si>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</si>
  <si>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</si>
  <si>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</si>
  <si>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</si>
  <si>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</si>
  <si>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</si>
  <si>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</si>
  <si>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</si>
  <si>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</si>
  <si>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</si>
  <si>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</si>
  <si>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</si>
  <si>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</si>
  <si>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</si>
  <si>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</si>
  <si>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</si>
  <si>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</si>
  <si>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</si>
  <si>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</si>
  <si>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</si>
  <si>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</si>
  <si>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</si>
  <si>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</si>
  <si>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</si>
  <si>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</si>
  <si>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</si>
  <si>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</si>
  <si>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</si>
  <si>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</si>
  <si>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</si>
  <si>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</si>
  <si>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</si>
  <si>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</si>
  <si>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</si>
  <si>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</si>
  <si>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</si>
  <si>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</si>
  <si>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</si>
  <si>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</si>
  <si>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</si>
  <si>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</si>
  <si>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</si>
  <si>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</si>
  <si>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</si>
  <si>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</si>
  <si>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</si>
  <si>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</si>
  <si>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</si>
  <si>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</si>
  <si>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</si>
  <si>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</si>
  <si>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</si>
  <si>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</si>
  <si>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</si>
  <si>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</si>
  <si>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</si>
  <si>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</si>
  <si>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</si>
  <si>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</si>
  <si>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</si>
  <si>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</si>
  <si>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</si>
  <si>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</si>
  <si>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</si>
  <si>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</si>
  <si>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</si>
  <si>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</si>
  <si>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</si>
  <si>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</si>
  <si>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</si>
  <si>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</si>
  <si>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</si>
  <si>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</si>
  <si>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</si>
  <si>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</si>
  <si>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</si>
  <si>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</si>
  <si>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</si>
  <si>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</si>
  <si>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</si>
  <si>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</si>
  <si>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</si>
  <si>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</si>
  <si>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</si>
  <si>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</si>
  <si>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</si>
  <si>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</si>
  <si>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</si>
  <si>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</si>
  <si>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</si>
  <si>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</si>
  <si>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</si>
  <si>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</si>
  <si>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</si>
  <si>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</si>
  <si>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</si>
  <si>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</si>
  <si>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</si>
  <si>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</si>
  <si>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</si>
  <si>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</si>
  <si>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</si>
  <si>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</si>
  <si>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</si>
  <si>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</si>
  <si>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</si>
  <si>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</si>
  <si>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</si>
  <si>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</si>
  <si>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</si>
  <si>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</si>
  <si>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</si>
  <si>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</si>
  <si>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</si>
  <si>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</si>
  <si>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</si>
  <si>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</si>
  <si>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</si>
  <si>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</si>
  <si>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</si>
  <si>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</si>
  <si>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</si>
  <si>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</si>
  <si>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</si>
  <si>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</si>
  <si>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</si>
  <si>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</si>
  <si>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</si>
  <si>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</si>
  <si>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</si>
  <si>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</si>
  <si>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</si>
  <si>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</si>
  <si>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</si>
  <si>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</si>
  <si>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</si>
  <si>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</si>
  <si>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</si>
  <si>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</si>
  <si>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</si>
  <si>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</si>
  <si>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</si>
  <si>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</si>
  <si>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</si>
  <si>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</si>
  <si>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</si>
  <si>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</si>
  <si>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</si>
  <si>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</si>
  <si>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</si>
  <si>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</si>
  <si>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</si>
  <si>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</si>
  <si>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</si>
  <si>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</si>
  <si>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</si>
  <si>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</si>
  <si>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</si>
  <si>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</si>
  <si>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</si>
  <si>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</si>
  <si>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</si>
  <si>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</si>
  <si>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</si>
  <si>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</si>
  <si>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</si>
  <si>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</si>
  <si>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</si>
  <si>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</si>
  <si>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</si>
  <si>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</si>
  <si>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</si>
  <si>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</si>
  <si>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</si>
  <si>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</si>
  <si>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</si>
  <si>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</si>
  <si>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</si>
  <si>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</si>
  <si>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</si>
  <si>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</si>
  <si>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</si>
  <si>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</si>
  <si>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</si>
  <si>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</si>
  <si>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</si>
  <si>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</si>
  <si>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</si>
  <si>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</si>
  <si>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</si>
  <si>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</si>
  <si>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</si>
  <si>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</si>
  <si>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</si>
  <si>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</si>
  <si>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</si>
  <si>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</si>
  <si>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</si>
  <si>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</si>
  <si>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</si>
  <si>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</si>
  <si>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</si>
  <si>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</si>
  <si>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</si>
  <si>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</si>
  <si>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</si>
  <si>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</si>
  <si>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</si>
  <si>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</si>
  <si>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</si>
  <si>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</si>
  <si>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</si>
  <si>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</si>
  <si>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</si>
  <si>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</si>
  <si>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</si>
  <si>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</si>
  <si>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</si>
  <si>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</si>
  <si>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</si>
  <si>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</si>
  <si>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</si>
  <si>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</si>
  <si>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</si>
  <si>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</si>
  <si>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</si>
  <si>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</si>
  <si>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</si>
  <si>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</si>
  <si>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</si>
  <si>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</si>
  <si>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</si>
  <si>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</si>
  <si>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</si>
  <si>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</si>
  <si>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</si>
  <si>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</si>
  <si>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</si>
  <si>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</si>
  <si>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</si>
  <si>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</si>
  <si>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</si>
  <si>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</si>
  <si>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</si>
  <si>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</si>
  <si>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</si>
  <si>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</si>
  <si>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</si>
  <si>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</si>
  <si>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</si>
  <si>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</si>
  <si>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</si>
  <si>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</si>
  <si>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</si>
  <si>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</si>
  <si>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</si>
  <si>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</si>
  <si>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</si>
  <si>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</si>
  <si>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</si>
  <si>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</si>
  <si>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</si>
  <si>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</si>
  <si>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</si>
  <si>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</si>
  <si>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</si>
  <si>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</si>
  <si>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</si>
  <si>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</si>
  <si>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</si>
  <si>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</si>
  <si>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</si>
  <si>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</si>
  <si>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</si>
  <si>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</si>
  <si>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</si>
  <si>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</si>
  <si>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</si>
  <si>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</si>
  <si>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</si>
  <si>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</si>
  <si>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</si>
  <si>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</si>
  <si>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</si>
  <si>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</si>
  <si>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</si>
  <si>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</si>
  <si>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</si>
  <si>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</si>
  <si>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</si>
  <si>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</si>
  <si>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</si>
  <si>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</si>
  <si>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</si>
  <si>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</si>
  <si>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</si>
  <si>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</si>
  <si>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</si>
  <si>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</si>
  <si>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</si>
  <si>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</si>
  <si>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</si>
  <si>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</si>
  <si>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</si>
  <si>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</si>
  <si>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</si>
  <si>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</si>
  <si>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</si>
  <si>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</si>
  <si>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</si>
  <si>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</si>
  <si>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</si>
  <si>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</si>
  <si>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</si>
  <si>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</si>
  <si>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</si>
  <si>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</si>
  <si>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</si>
  <si>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</si>
  <si>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</si>
  <si>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</si>
  <si>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</si>
  <si>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</si>
  <si>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</si>
  <si>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</si>
  <si>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</si>
  <si>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</si>
  <si>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</si>
  <si>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</si>
  <si>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</si>
  <si>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</si>
  <si>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</si>
  <si>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</si>
  <si>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</si>
  <si>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</si>
  <si>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</si>
  <si>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</si>
  <si>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</si>
  <si>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</si>
  <si>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</si>
  <si>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</si>
  <si>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</si>
  <si>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</si>
  <si>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</si>
  <si>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</si>
  <si>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</si>
  <si>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</si>
  <si>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</si>
  <si>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</si>
  <si>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</si>
  <si>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</si>
  <si>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</si>
  <si>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</si>
  <si>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</si>
  <si>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</si>
  <si>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</si>
  <si>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</si>
  <si>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</si>
  <si>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</si>
  <si>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</si>
  <si>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</si>
  <si>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</si>
  <si>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</si>
  <si>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</si>
  <si>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</si>
  <si>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</si>
  <si>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</si>
  <si>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</si>
  <si>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</si>
  <si>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</si>
  <si>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</si>
  <si>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</si>
  <si>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</si>
  <si>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</si>
  <si>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</si>
  <si>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</si>
  <si>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</si>
  <si>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</si>
  <si>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</si>
  <si>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</si>
  <si>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</si>
  <si>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</si>
  <si>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</si>
  <si>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</si>
  <si>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</si>
  <si>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</si>
  <si>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</si>
  <si>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</si>
  <si>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</si>
  <si>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</si>
  <si>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</si>
  <si>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</si>
  <si>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</si>
  <si>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</si>
  <si>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</si>
  <si>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</si>
  <si>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</si>
  <si>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</si>
  <si>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</si>
  <si>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</si>
  <si>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</si>
  <si>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</si>
  <si>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</si>
  <si>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</si>
  <si>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</si>
  <si>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</si>
  <si>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</si>
  <si>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</si>
  <si>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</si>
  <si>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</si>
  <si>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</si>
  <si>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</si>
  <si>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</si>
  <si>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</si>
  <si>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</si>
  <si>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</si>
  <si>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</si>
  <si>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</si>
  <si>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</si>
  <si>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</si>
  <si>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</si>
  <si>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</si>
  <si>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</si>
  <si>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</si>
  <si>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</si>
  <si>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</si>
  <si>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</si>
  <si>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</si>
  <si>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</si>
  <si>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</si>
  <si>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</si>
  <si>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</si>
  <si>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</si>
  <si>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</si>
  <si>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</si>
  <si>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</si>
  <si>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</si>
  <si>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</si>
  <si>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</si>
  <si>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</si>
  <si>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</si>
  <si>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</si>
  <si>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</si>
  <si>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</si>
  <si>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</si>
  <si>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</si>
  <si>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</si>
  <si>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</si>
  <si>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</si>
  <si>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</si>
  <si>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</si>
  <si>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</si>
  <si>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</si>
  <si>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</si>
  <si>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</si>
  <si>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</si>
  <si>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</si>
  <si>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</si>
  <si>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</si>
  <si>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</si>
  <si>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</si>
  <si>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</si>
  <si>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</si>
  <si>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</si>
  <si>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</si>
  <si>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</si>
  <si>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</si>
  <si>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</si>
  <si>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</si>
  <si>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</si>
  <si>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</si>
  <si>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</si>
  <si>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</si>
  <si>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</si>
  <si>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</si>
  <si>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</si>
  <si>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</si>
  <si>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</si>
  <si>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</si>
  <si>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</si>
  <si>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</si>
  <si>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</si>
  <si>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</si>
  <si>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</si>
  <si>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</si>
  <si>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</si>
  <si>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</si>
  <si>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</si>
  <si>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</si>
  <si>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</si>
  <si>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</si>
  <si>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</si>
  <si>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</si>
  <si>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</si>
  <si>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</si>
  <si>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</si>
  <si>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</si>
  <si>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</si>
  <si>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</si>
  <si>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</si>
  <si>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</si>
  <si>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</si>
  <si>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</si>
  <si>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</si>
  <si>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</si>
  <si>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</si>
  <si>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</si>
  <si>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</si>
  <si>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</si>
  <si>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</si>
  <si>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</si>
  <si>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</si>
  <si>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</si>
  <si>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</si>
  <si>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</si>
  <si>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</si>
  <si>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</si>
  <si>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</si>
  <si>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</si>
  <si>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</si>
  <si>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</si>
  <si>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</si>
  <si>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</si>
  <si>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</si>
  <si>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</si>
  <si>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</si>
  <si>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</si>
  <si>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</si>
  <si>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</si>
  <si>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</si>
  <si>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</si>
  <si>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</si>
  <si>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</si>
  <si>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</si>
  <si>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</si>
  <si>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</si>
  <si>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</si>
  <si>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</si>
  <si>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</si>
  <si>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</si>
  <si>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</si>
  <si>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</si>
  <si>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</si>
  <si>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</si>
  <si>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</si>
  <si>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</si>
  <si>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</si>
  <si>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</si>
  <si>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</si>
  <si>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</si>
  <si>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</si>
  <si>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</si>
  <si>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</si>
  <si>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</si>
  <si>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</si>
  <si>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</si>
  <si>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</si>
  <si>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</si>
  <si>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</si>
  <si>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</si>
  <si>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</si>
  <si>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</si>
  <si>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</si>
  <si>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</si>
  <si>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</si>
  <si>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</si>
  <si>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</si>
  <si>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</si>
  <si>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</si>
  <si>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</si>
  <si>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</si>
  <si>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</si>
  <si>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</si>
  <si>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</si>
  <si>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</si>
  <si>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</si>
  <si>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</si>
  <si>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</si>
  <si>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</si>
  <si>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</si>
  <si>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</si>
  <si>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</si>
  <si>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</si>
  <si>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</si>
  <si>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</si>
  <si>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</si>
  <si>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</si>
  <si>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</si>
  <si>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</si>
  <si>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</si>
  <si>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</si>
  <si>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</si>
  <si>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</si>
  <si>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</si>
  <si>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</si>
  <si>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</si>
  <si>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</si>
  <si>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</si>
  <si>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</si>
  <si>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</si>
  <si>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</si>
  <si>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</si>
  <si>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</si>
  <si>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</si>
  <si>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</si>
  <si>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</si>
  <si>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</si>
  <si>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</si>
  <si>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</si>
  <si>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</si>
  <si>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</si>
  <si>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</si>
  <si>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</si>
  <si>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</si>
  <si>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</si>
  <si>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</si>
  <si>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</si>
  <si>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</si>
  <si>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</si>
  <si>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</si>
  <si>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</si>
  <si>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</si>
  <si>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</si>
  <si>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</si>
  <si>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</si>
  <si>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</si>
  <si>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</si>
  <si>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</si>
  <si>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</si>
  <si>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</si>
  <si>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</si>
  <si>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</si>
  <si>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</si>
  <si>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</si>
  <si>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</si>
  <si>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</si>
  <si>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</si>
  <si>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</si>
  <si>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</si>
  <si>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</si>
  <si>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</si>
  <si>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</si>
  <si>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</si>
  <si>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</si>
  <si>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</si>
  <si>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</si>
  <si>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</si>
  <si>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</si>
  <si>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</si>
  <si>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</si>
  <si>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</si>
  <si>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</si>
  <si>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</si>
  <si>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</si>
  <si>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</si>
  <si>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</si>
  <si>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</si>
  <si>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</si>
  <si>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</si>
  <si>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</si>
  <si>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</si>
  <si>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</si>
  <si>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</si>
  <si>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</si>
  <si>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</si>
  <si>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</si>
  <si>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</si>
  <si>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</si>
  <si>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</si>
  <si>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</si>
  <si>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</si>
  <si>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</si>
  <si>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</si>
  <si>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</si>
  <si>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</si>
  <si>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</si>
  <si>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</si>
  <si>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</si>
  <si>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</si>
  <si>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</si>
  <si>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</si>
  <si>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</si>
  <si>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</si>
  <si>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</si>
  <si>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</si>
  <si>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</si>
  <si>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</si>
  <si>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</si>
  <si>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</si>
  <si>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</si>
  <si>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</si>
  <si>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</si>
  <si>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</si>
  <si>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</si>
  <si>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</si>
  <si>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</si>
  <si>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</si>
  <si>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</si>
  <si>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</si>
  <si>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</si>
  <si>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</si>
  <si>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</si>
  <si>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</si>
  <si>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</si>
  <si>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</si>
  <si>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</si>
  <si>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</si>
  <si>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</si>
  <si>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</si>
  <si>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</si>
  <si>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</si>
  <si>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</si>
  <si>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</si>
  <si>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</si>
  <si>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</si>
  <si>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</si>
  <si>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</si>
  <si>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</si>
  <si>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</si>
  <si>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</si>
  <si>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</si>
  <si>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</si>
  <si>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</si>
  <si>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</si>
  <si>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</si>
  <si>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</si>
  <si>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</si>
  <si>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</si>
  <si>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</si>
  <si>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</si>
  <si>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</si>
  <si>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</si>
  <si>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</si>
  <si>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</si>
  <si>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</si>
  <si>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</si>
  <si>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</si>
  <si>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</si>
  <si>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</si>
  <si>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</si>
  <si>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</si>
  <si>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</si>
  <si>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</si>
  <si>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</si>
  <si>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</si>
  <si>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</si>
  <si>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</si>
  <si>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</si>
  <si>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</si>
  <si>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</si>
  <si>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</si>
  <si>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</si>
  <si>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</si>
  <si>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</si>
  <si>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</si>
  <si>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</si>
  <si>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</si>
  <si>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</si>
  <si>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</si>
  <si>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</si>
  <si>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</si>
  <si>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</si>
  <si>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</si>
  <si>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</si>
  <si>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</si>
  <si>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</si>
  <si>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</si>
  <si>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</si>
  <si>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</si>
  <si>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</si>
  <si>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</si>
  <si>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</si>
  <si>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</si>
  <si>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</si>
  <si>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</si>
  <si>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</si>
  <si>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</si>
  <si>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</si>
  <si>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</si>
  <si>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</si>
  <si>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</si>
  <si>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</si>
  <si>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</si>
  <si>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</si>
  <si>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</si>
  <si>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</si>
  <si>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</si>
  <si>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</si>
  <si>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</si>
  <si>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</si>
  <si>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</si>
  <si>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</si>
  <si>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</si>
  <si>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</si>
  <si>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</si>
  <si>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</si>
  <si>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</si>
  <si>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</si>
  <si>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</si>
  <si>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</si>
  <si>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</si>
  <si>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</si>
  <si>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</si>
  <si>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</si>
  <si>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</si>
  <si>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</si>
  <si>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</si>
  <si>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</si>
  <si>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</si>
  <si>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</si>
  <si>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</si>
  <si>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</si>
  <si>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</si>
  <si>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</si>
  <si>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</si>
  <si>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</si>
  <si>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</si>
  <si>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</si>
  <si>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</si>
  <si>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</si>
  <si>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</si>
  <si>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</si>
  <si>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</si>
  <si>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</si>
  <si>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</si>
  <si>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</si>
  <si>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</si>
  <si>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</si>
  <si>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</si>
  <si>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</si>
  <si>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</si>
  <si>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</si>
  <si>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</si>
  <si>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</si>
  <si>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</si>
  <si>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</si>
  <si>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</si>
  <si>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</si>
  <si>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</si>
  <si>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</si>
  <si>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</si>
  <si>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</si>
  <si>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</si>
  <si>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</si>
  <si>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</si>
  <si>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</si>
  <si>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</si>
  <si>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</si>
  <si>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</si>
  <si>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</si>
  <si>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</si>
  <si>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</si>
  <si>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</si>
  <si>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</si>
  <si>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</si>
  <si>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</si>
  <si>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</si>
  <si>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</si>
  <si>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</si>
  <si>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</si>
  <si>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</si>
  <si>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</si>
  <si>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</si>
  <si>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</si>
  <si>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</si>
  <si>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</si>
  <si>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</si>
  <si>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</si>
  <si>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</si>
  <si>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</si>
  <si>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</si>
  <si>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</si>
  <si>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</si>
  <si>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</si>
  <si>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</si>
  <si>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</si>
  <si>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</si>
  <si>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</si>
  <si>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</si>
  <si>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</si>
  <si>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</si>
  <si>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</si>
  <si>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</si>
  <si>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</si>
  <si>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</si>
  <si>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</si>
  <si>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</si>
  <si>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</si>
  <si>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</si>
  <si>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</si>
  <si>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</si>
  <si>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</si>
  <si>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</si>
  <si>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</si>
  <si>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</si>
  <si>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</si>
  <si>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</si>
  <si>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</si>
  <si>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</si>
  <si>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</si>
  <si>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</si>
  <si>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</si>
  <si>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</si>
  <si>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</si>
  <si>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</si>
  <si>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</si>
  <si>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</si>
  <si>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</si>
  <si>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</si>
  <si>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</si>
  <si>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</si>
  <si>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</si>
  <si>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</si>
  <si>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</si>
  <si>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</si>
  <si>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</si>
  <si>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</si>
  <si>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</si>
  <si>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</si>
  <si>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</si>
  <si>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</si>
  <si>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</si>
  <si>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</si>
  <si>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</si>
  <si>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</si>
  <si>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</si>
  <si>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</si>
  <si>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</si>
  <si>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</si>
  <si>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</si>
  <si>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</si>
  <si>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</si>
  <si>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</si>
  <si>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</si>
  <si>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</si>
  <si>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</si>
  <si>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</si>
  <si>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</si>
  <si>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</si>
  <si>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</si>
  <si>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</si>
  <si>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</si>
  <si>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</si>
  <si>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</si>
  <si>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</si>
  <si>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</si>
  <si>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</si>
  <si>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</si>
  <si>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</si>
  <si>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</si>
  <si>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</si>
  <si>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</si>
  <si>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</si>
  <si>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</si>
  <si>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</si>
  <si>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</si>
  <si>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</si>
  <si>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</si>
  <si>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</si>
  <si>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</si>
  <si>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</si>
  <si>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</si>
  <si>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</si>
  <si>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</si>
  <si>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</si>
  <si>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</si>
  <si>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</si>
  <si>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</si>
  <si>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</si>
  <si>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</si>
  <si>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</si>
  <si>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</si>
  <si>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</si>
  <si>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</si>
  <si>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</si>
  <si>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</si>
  <si>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</si>
  <si>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</si>
  <si>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</si>
  <si>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</si>
  <si>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</si>
  <si>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</si>
  <si>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</si>
  <si>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</si>
  <si>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</si>
  <si>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</si>
  <si>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</si>
  <si>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</si>
  <si>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</si>
  <si>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</si>
  <si>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</si>
  <si>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</si>
  <si>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</si>
  <si>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</si>
  <si>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</si>
  <si>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</si>
  <si>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</si>
  <si>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</si>
  <si>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</si>
  <si>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</si>
  <si>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</si>
  <si>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</si>
  <si>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</si>
  <si>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</si>
  <si>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</si>
  <si>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</si>
  <si>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</si>
  <si>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</si>
  <si>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</si>
  <si>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</si>
  <si>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</si>
  <si>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</si>
  <si>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</si>
  <si>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</si>
  <si>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</si>
  <si>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</si>
  <si>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</si>
  <si>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</si>
  <si>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</si>
  <si>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</si>
  <si>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</si>
  <si>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</si>
  <si>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</si>
  <si>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</si>
  <si>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</si>
  <si>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</si>
  <si>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</si>
  <si>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</si>
  <si>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</si>
  <si>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</si>
  <si>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</si>
  <si>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</si>
  <si>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</si>
  <si>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</si>
  <si>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</si>
  <si>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</si>
  <si>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</si>
  <si>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</si>
  <si>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</si>
  <si>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</si>
  <si>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</si>
  <si>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</si>
  <si>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</si>
  <si>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</si>
  <si>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</si>
  <si>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</si>
  <si>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</si>
  <si>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</si>
  <si>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</si>
  <si>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</si>
  <si>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</si>
  <si>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</si>
  <si>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</si>
  <si>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</si>
  <si>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</si>
  <si>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</si>
  <si>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</si>
  <si>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</si>
  <si>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</si>
  <si>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</si>
  <si>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</si>
  <si>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</si>
  <si>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</si>
  <si>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</si>
  <si>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</si>
  <si>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</si>
  <si>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</si>
  <si>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</si>
  <si>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</si>
  <si>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</si>
  <si>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</si>
  <si>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</si>
  <si>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</si>
  <si>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</si>
  <si>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</si>
  <si>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</si>
  <si>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</si>
  <si>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</si>
  <si>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</si>
  <si>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</si>
  <si>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</si>
  <si>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</si>
  <si>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</si>
  <si>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</si>
  <si>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</si>
  <si>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</si>
  <si>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</si>
  <si>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</si>
  <si>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</si>
  <si>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</si>
  <si>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</si>
  <si>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</si>
  <si>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</si>
  <si>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</si>
  <si>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</si>
  <si>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</si>
  <si>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</si>
  <si>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</si>
  <si>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</si>
  <si>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</si>
  <si>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</si>
  <si>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</si>
  <si>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</si>
  <si>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</si>
  <si>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</si>
  <si>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</si>
  <si>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</si>
  <si>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</si>
  <si>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</si>
  <si>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</si>
  <si>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</si>
  <si>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</si>
  <si>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</si>
  <si>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</si>
  <si>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</si>
  <si>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</si>
  <si>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</si>
  <si>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</si>
  <si>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</si>
  <si>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</si>
  <si>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</si>
  <si>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</si>
  <si>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</si>
  <si>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</si>
  <si>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</si>
  <si>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</si>
  <si>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</si>
  <si>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</si>
  <si>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</si>
  <si>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</si>
  <si>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</si>
  <si>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</si>
  <si>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</si>
  <si>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</si>
  <si>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</si>
  <si>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</si>
  <si>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</si>
  <si>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</si>
  <si>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</si>
  <si>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</si>
  <si>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</si>
  <si>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</si>
  <si>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</si>
  <si>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</si>
  <si>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</si>
  <si>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</si>
  <si>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</si>
  <si>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</si>
  <si>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</si>
  <si>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</si>
  <si>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</si>
  <si>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</si>
  <si>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</si>
  <si>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</si>
  <si>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</si>
  <si>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</si>
  <si>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</si>
  <si>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</si>
  <si>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</si>
  <si>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</si>
  <si>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</si>
  <si>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</si>
  <si>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</si>
  <si>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</si>
  <si>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</si>
  <si>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</si>
  <si>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</si>
  <si>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</si>
  <si>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</si>
  <si>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</si>
  <si>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</si>
  <si>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</si>
  <si>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</si>
  <si>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</si>
  <si>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</si>
  <si>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</si>
  <si>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</si>
  <si>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</si>
  <si>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</si>
  <si>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</si>
  <si>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</si>
  <si>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</si>
  <si>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</si>
  <si>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</si>
  <si>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</si>
  <si>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</si>
  <si>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</si>
  <si>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</si>
  <si>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</si>
  <si>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</si>
  <si>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</si>
  <si>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</si>
  <si>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</si>
  <si>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</si>
  <si>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</si>
  <si>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</si>
  <si>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</si>
  <si>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</si>
  <si>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</si>
  <si>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</si>
  <si>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</si>
  <si>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</si>
  <si>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</si>
  <si>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</si>
  <si>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</si>
  <si>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</si>
  <si>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</si>
  <si>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</si>
  <si>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</si>
  <si>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</si>
  <si>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</si>
  <si>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</si>
  <si>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</si>
  <si>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</si>
  <si>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</si>
  <si>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</si>
  <si>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</si>
  <si>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</si>
  <si>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</si>
  <si>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</si>
  <si>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</si>
  <si>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</si>
  <si>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</si>
  <si>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</si>
  <si>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</si>
  <si>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</si>
  <si>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</si>
  <si>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</si>
  <si>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</si>
  <si>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</si>
  <si>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</si>
  <si>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</si>
  <si>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</si>
  <si>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</si>
  <si>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</si>
  <si>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</si>
  <si>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</si>
  <si>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</si>
  <si>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</si>
  <si>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</si>
  <si>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</si>
  <si>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</si>
  <si>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</si>
  <si>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</si>
  <si>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</si>
  <si>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</si>
  <si>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</si>
  <si>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</si>
  <si>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</si>
  <si>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</si>
  <si>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</si>
  <si>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</si>
  <si>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</si>
  <si>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</si>
  <si>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</si>
  <si>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</si>
  <si>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</si>
  <si>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</si>
  <si>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</si>
  <si>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</si>
  <si>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</si>
  <si>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</si>
  <si>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</si>
  <si>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</si>
  <si>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</si>
  <si>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</si>
  <si>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</si>
  <si>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</si>
  <si>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</si>
  <si>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</si>
  <si>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</si>
  <si>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</si>
  <si>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</si>
  <si>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</si>
  <si>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</si>
  <si>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</si>
  <si>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</si>
  <si>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</si>
  <si>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</si>
  <si>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</si>
  <si>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</si>
  <si>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</si>
  <si>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</si>
  <si>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</si>
  <si>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</si>
  <si>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</si>
  <si>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</si>
  <si>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</si>
  <si>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</si>
  <si>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</si>
  <si>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</si>
  <si>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</si>
  <si>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</si>
  <si>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</si>
  <si>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</si>
  <si>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</si>
  <si>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</si>
  <si>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</si>
  <si>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</si>
  <si>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</si>
  <si>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</si>
  <si>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</si>
  <si>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</si>
  <si>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</si>
  <si>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</si>
  <si>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</si>
  <si>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</si>
  <si>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</si>
  <si>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</si>
  <si>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</si>
  <si>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</si>
  <si>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</si>
  <si>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</si>
  <si>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</si>
  <si>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</si>
  <si>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</si>
  <si>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</si>
  <si>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</si>
  <si>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</si>
  <si>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</si>
  <si>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</si>
  <si>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</si>
  <si>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</si>
  <si>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</si>
  <si>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</si>
  <si>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</si>
  <si>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</si>
  <si>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</si>
  <si>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</si>
  <si>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</si>
  <si>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</si>
  <si>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</si>
  <si>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</si>
  <si>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</si>
  <si>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</si>
  <si>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</si>
  <si>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</si>
  <si>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</si>
  <si>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</si>
  <si>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</si>
  <si>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</si>
  <si>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</si>
  <si>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</si>
  <si>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</si>
  <si>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</si>
  <si>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</si>
  <si>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</si>
  <si>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</si>
  <si>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</si>
  <si>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</si>
  <si>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</si>
  <si>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</si>
  <si>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</si>
  <si>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</si>
  <si>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</si>
  <si>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</si>
  <si>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</si>
  <si>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</si>
  <si>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</si>
  <si>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</si>
  <si>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</si>
  <si>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</si>
  <si>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</si>
  <si>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</si>
  <si>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</si>
  <si>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</si>
  <si>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</si>
  <si>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</si>
  <si>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</si>
  <si>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</si>
  <si>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</si>
  <si>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</si>
  <si>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</si>
  <si>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</si>
  <si>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</si>
  <si>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</si>
  <si>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</si>
  <si>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</si>
  <si>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</si>
  <si>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</si>
  <si>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</si>
  <si>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</si>
  <si>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</si>
  <si>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</si>
  <si>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</si>
  <si>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</si>
  <si>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</si>
  <si>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</si>
  <si>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</si>
  <si>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</si>
  <si>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</si>
  <si>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</si>
  <si>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</si>
  <si>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</si>
  <si>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</si>
  <si>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</si>
  <si>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</si>
  <si>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</si>
  <si>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</si>
  <si>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</si>
  <si>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</si>
  <si>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</si>
  <si>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</si>
  <si>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</si>
  <si>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</si>
  <si>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</si>
  <si>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</si>
  <si>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</si>
  <si>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</si>
  <si>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</si>
  <si>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</si>
  <si>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</si>
  <si>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</si>
  <si>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</si>
  <si>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</si>
  <si>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</si>
  <si>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</si>
  <si>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</si>
  <si>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</si>
  <si>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</si>
  <si>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</si>
  <si>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</si>
  <si>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</si>
  <si>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</si>
  <si>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</si>
  <si>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</si>
  <si>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</si>
  <si>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</si>
  <si>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</si>
  <si>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</si>
  <si>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</si>
  <si>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</si>
  <si>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</si>
  <si>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</si>
  <si>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</si>
  <si>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</si>
  <si>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</si>
  <si>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</si>
  <si>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</si>
  <si>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</si>
  <si>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</si>
  <si>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</si>
  <si>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</si>
  <si>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</si>
  <si>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</si>
  <si>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</si>
  <si>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</si>
  <si>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</si>
  <si>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</si>
  <si>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</si>
  <si>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</si>
  <si>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</si>
  <si>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</si>
  <si>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</si>
  <si>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</si>
  <si>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</si>
  <si>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</si>
  <si>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</si>
  <si>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</si>
  <si>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</si>
  <si>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</si>
  <si>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</si>
  <si>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</si>
  <si>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</si>
  <si>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</si>
  <si>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</si>
  <si>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</si>
  <si>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</si>
  <si>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</si>
  <si>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</si>
  <si>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</si>
  <si>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</si>
  <si>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</si>
  <si>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</si>
  <si>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</si>
  <si>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</si>
  <si>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</si>
  <si>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</si>
  <si>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</si>
  <si>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</si>
  <si>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</si>
  <si>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</si>
  <si>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</si>
  <si>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</si>
  <si>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</si>
  <si>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</si>
  <si>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</si>
  <si>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</si>
  <si>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</si>
  <si>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</si>
  <si>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</si>
  <si>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</si>
  <si>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</si>
  <si>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</si>
  <si>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</si>
  <si>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</si>
  <si>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</si>
  <si>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</si>
  <si>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</si>
  <si>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</si>
  <si>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</si>
  <si>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</si>
  <si>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</si>
  <si>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</si>
  <si>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</si>
  <si>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</si>
  <si>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</si>
  <si>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</si>
  <si>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</si>
  <si>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</si>
  <si>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</si>
  <si>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</si>
  <si>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</si>
  <si>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</si>
  <si>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</si>
  <si>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</si>
  <si>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</si>
  <si>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</si>
  <si>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</si>
  <si>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</si>
  <si>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</si>
  <si>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</si>
  <si>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</si>
  <si>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</si>
  <si>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</si>
  <si>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</si>
  <si>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</si>
  <si>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</si>
  <si>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</si>
  <si>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</si>
  <si>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</si>
  <si>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</si>
  <si>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</si>
  <si>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</si>
  <si>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</si>
  <si>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</si>
  <si>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</si>
  <si>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</si>
  <si>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</si>
  <si>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</si>
  <si>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</si>
  <si>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</si>
  <si>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</si>
  <si>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</si>
  <si>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</si>
  <si>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</si>
  <si>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</si>
  <si>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</si>
  <si>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</si>
  <si>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</si>
  <si>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</si>
  <si>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</si>
  <si>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</si>
  <si>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</si>
  <si>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</si>
  <si>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</si>
  <si>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</si>
  <si>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</si>
  <si>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</si>
  <si>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</si>
  <si>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</si>
  <si>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</si>
  <si>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</si>
  <si>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</si>
  <si>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</si>
  <si>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</si>
  <si>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</si>
  <si>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</si>
  <si>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</si>
  <si>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</si>
  <si>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</si>
  <si>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</si>
  <si>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</si>
  <si>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</si>
  <si>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</si>
  <si>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</si>
  <si>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</si>
  <si>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</si>
  <si>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</si>
  <si>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</si>
  <si>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</si>
  <si>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</si>
  <si>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</si>
  <si>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</si>
  <si>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</si>
  <si>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</si>
  <si>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</si>
  <si>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</si>
  <si>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</si>
  <si>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</si>
  <si>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</si>
  <si>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</si>
  <si>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</si>
  <si>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</si>
  <si>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</si>
  <si>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</si>
  <si>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</si>
  <si>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</si>
  <si>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</si>
  <si>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</si>
  <si>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</si>
  <si>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</si>
  <si>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</si>
  <si>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</si>
  <si>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</si>
  <si>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</si>
  <si>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</si>
  <si>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</si>
  <si>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</si>
  <si>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</si>
  <si>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</si>
  <si>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</si>
  <si>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</si>
  <si>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</si>
  <si>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</si>
  <si>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</si>
  <si>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</si>
  <si>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</si>
  <si>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</si>
  <si>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</si>
  <si>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</si>
  <si>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</si>
  <si>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</si>
  <si>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</si>
  <si>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</si>
  <si>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</si>
  <si>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</si>
  <si>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</si>
  <si>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</si>
  <si>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</si>
  <si>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</si>
  <si>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</si>
  <si>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</si>
  <si>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</si>
  <si>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</si>
  <si>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</si>
  <si>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</si>
  <si>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</si>
  <si>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</si>
  <si>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</si>
  <si>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</si>
  <si>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</si>
  <si>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</si>
  <si>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</si>
  <si>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</si>
  <si>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</si>
  <si>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</si>
  <si>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</si>
  <si>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</si>
  <si>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</si>
  <si>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</si>
  <si>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</si>
  <si>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</si>
  <si>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</si>
  <si>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</si>
  <si>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</si>
  <si>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</si>
  <si>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</si>
  <si>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</si>
  <si>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</si>
  <si>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</si>
  <si>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</si>
  <si>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</si>
  <si>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</si>
  <si>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</si>
  <si>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</si>
  <si>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</si>
  <si>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</si>
  <si>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</si>
  <si>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</si>
  <si>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</si>
  <si>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</si>
  <si>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</si>
  <si>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</si>
  <si>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</si>
  <si>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</si>
  <si>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</si>
  <si>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</si>
  <si>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</si>
  <si>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</si>
  <si>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</si>
  <si>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</si>
  <si>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</si>
  <si>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</si>
  <si>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</si>
  <si>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</si>
  <si>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</si>
  <si>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</si>
  <si>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</si>
  <si>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</si>
  <si>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</si>
  <si>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</si>
  <si>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</si>
  <si>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</si>
  <si>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</si>
  <si>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</si>
  <si>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</si>
  <si>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</si>
  <si>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</si>
  <si>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</si>
  <si>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</si>
  <si>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</si>
  <si>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</si>
  <si>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</si>
  <si>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</si>
  <si>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</si>
  <si>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</si>
  <si>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</si>
  <si>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</si>
  <si>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</si>
  <si>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</si>
  <si>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</si>
  <si>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</si>
  <si>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</si>
  <si>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</si>
  <si>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</si>
  <si>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</si>
  <si>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</si>
  <si>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</si>
  <si>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</si>
  <si>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</si>
  <si>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</si>
  <si>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</si>
  <si>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</si>
  <si>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</si>
  <si>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</si>
  <si>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</si>
  <si>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</si>
  <si>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</si>
  <si>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</si>
  <si>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</si>
  <si>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</si>
  <si>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</si>
  <si>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</si>
  <si>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</si>
  <si>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</si>
  <si>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</si>
  <si>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</si>
  <si>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</si>
  <si>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</si>
  <si>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</si>
  <si>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</si>
  <si>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</si>
  <si>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</si>
  <si>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</si>
  <si>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</si>
  <si>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</si>
  <si>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</si>
  <si>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</si>
  <si>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</si>
  <si>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</si>
  <si>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</si>
  <si>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</si>
  <si>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</si>
  <si>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</si>
  <si>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</si>
  <si>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</si>
  <si>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</si>
  <si>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</si>
  <si>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</si>
  <si>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</si>
  <si>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</si>
  <si>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</si>
  <si>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</si>
  <si>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</si>
  <si>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</si>
  <si>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</si>
  <si>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</si>
  <si>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</si>
  <si>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</si>
  <si>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</si>
  <si>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</si>
  <si>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</si>
  <si>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</si>
  <si>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</si>
  <si>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</si>
  <si>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</si>
  <si>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</si>
  <si>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</si>
  <si>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</si>
  <si>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</si>
  <si>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</si>
  <si>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</si>
  <si>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</si>
  <si>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</si>
  <si>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</si>
  <si>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</si>
  <si>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</si>
  <si>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</si>
  <si>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</si>
  <si>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</si>
  <si>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</si>
  <si>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</si>
  <si>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</si>
  <si>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</si>
  <si>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</si>
  <si>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</si>
  <si>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</si>
  <si>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</si>
  <si>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</si>
  <si>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</si>
  <si>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</si>
  <si>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</si>
  <si>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</si>
  <si>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</si>
  <si>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</si>
  <si>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</si>
  <si>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</si>
  <si>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</si>
  <si>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</si>
  <si>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</si>
  <si>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</si>
  <si>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</si>
  <si>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</si>
  <si>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</si>
  <si>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</si>
  <si>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</si>
  <si>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</si>
  <si>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</si>
  <si>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</si>
  <si>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</si>
  <si>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</si>
  <si>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</si>
  <si>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</si>
  <si>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</si>
  <si>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</si>
  <si>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</si>
  <si>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</si>
  <si>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</si>
  <si>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</si>
  <si>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</si>
  <si>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</si>
  <si>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</si>
  <si>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</si>
  <si>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</si>
  <si>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</si>
  <si>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</si>
  <si>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</si>
  <si>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</si>
  <si>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</si>
  <si>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</si>
  <si>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</si>
  <si>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</si>
  <si>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</si>
  <si>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</si>
  <si>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</si>
  <si>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</si>
  <si>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</si>
  <si>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</si>
  <si>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</si>
  <si>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</si>
  <si>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</si>
  <si>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</si>
  <si>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</si>
  <si>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</si>
  <si>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</si>
  <si>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</si>
  <si>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</si>
  <si>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</si>
  <si>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</si>
  <si>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</si>
  <si>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</si>
  <si>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</si>
  <si>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</si>
  <si>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</si>
  <si>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</si>
  <si>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</si>
  <si>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</si>
  <si>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</si>
  <si>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</si>
  <si>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</si>
  <si>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</si>
  <si>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</si>
  <si>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</si>
  <si>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</si>
  <si>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</si>
  <si>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</si>
  <si>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</si>
  <si>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</si>
  <si>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</si>
  <si>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</si>
  <si>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</si>
  <si>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</si>
  <si>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</si>
  <si>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</si>
  <si>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</si>
  <si>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</si>
  <si>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</si>
  <si>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</si>
  <si>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</si>
  <si>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</si>
  <si>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</si>
  <si>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</si>
  <si>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</si>
  <si>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</si>
  <si>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</si>
  <si>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</si>
  <si>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</si>
  <si>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</si>
  <si>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</si>
  <si>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</si>
  <si>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</si>
  <si>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</si>
  <si>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Duration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</si>
  <si>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</si>
  <si>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</si>
  <si>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</si>
  <si>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</si>
  <si>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</si>
  <si>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</si>
  <si>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</si>
  <si>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</si>
  <si>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</si>
  <si>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</si>
  <si>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Theater - US</t>
  </si>
  <si>
    <t>Games - US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</si>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</sst>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4-8341-B7C1-45F07A6810F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4-8341-B7C1-45F07A6810F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44-8341-B7C1-45F07A68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068432"/>
        <c:axId val="1827689120"/>
      </c:lineChart>
      <c:catAx>
        <c:axId val="181406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689120"/>
        <c:crosses val="autoZero"/>
        <c:auto val="1"/>
        <c:lblAlgn val="ctr"/>
        <c:lblOffset val="100"/>
        <c:noMultiLvlLbl val="0"/>
      </c:catAx>
      <c:valAx>
        <c:axId val="182768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0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Kickstarter Outcomes by Month (2009-2017)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35378031383726E-2"/>
          <c:y val="2.9180695847362513E-2"/>
          <c:w val="0.80720376964291729"/>
          <c:h val="0.9232547699214366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E-C340-8F89-BEE1A170D05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6A-E646-B6C4-077FF205A3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6A-E646-B6C4-077FF205A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769391"/>
        <c:axId val="1794903744"/>
      </c:lineChart>
      <c:catAx>
        <c:axId val="15376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903744"/>
        <c:crosses val="autoZero"/>
        <c:auto val="1"/>
        <c:lblAlgn val="ctr"/>
        <c:lblOffset val="100"/>
        <c:noMultiLvlLbl val="0"/>
      </c:catAx>
      <c:valAx>
        <c:axId val="17949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6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by Date Created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F-4727-9325-CD147C95DC2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9F-4727-9325-CD147C95DC2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9F-4727-9325-CD147C95D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39264"/>
        <c:axId val="576139920"/>
      </c:lineChart>
      <c:catAx>
        <c:axId val="57613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39920"/>
        <c:crosses val="autoZero"/>
        <c:auto val="1"/>
        <c:lblAlgn val="ctr"/>
        <c:lblOffset val="100"/>
        <c:noMultiLvlLbl val="0"/>
      </c:catAx>
      <c:valAx>
        <c:axId val="5761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3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 in US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Statistics'!$A$5:$A$1065</c:f>
              <c:strCache>
                <c:ptCount val="1060"/>
                <c:pt idx="0">
                  <c:v>" Sweet O'l Mama " Theater Production</c:v>
                </c:pt>
                <c:pt idx="1">
                  <c:v>"A Measure of Normalcy"</c:v>
                </c:pt>
                <c:pt idx="2">
                  <c:v>"Bright Ideas" By Eric Coble</c:v>
                </c:pt>
                <c:pt idx="3">
                  <c:v>"CIRQUE CAPRICIEUX, the greatest one woman show on earth"</c:v>
                </c:pt>
                <c:pt idx="4">
                  <c:v>"Fortune's Child" by Mark Scharf</c:v>
                </c:pt>
                <c:pt idx="5">
                  <c:v>"God's Pinatas" A Drama for the stage, with comic relief.</c:v>
                </c:pt>
                <c:pt idx="6">
                  <c:v>"Holmes for the Holidays" Larceny &amp; Mystery For Christmas</c:v>
                </c:pt>
                <c:pt idx="7">
                  <c:v>"I Will Speak For Myself"</c:v>
                </c:pt>
                <c:pt idx="8">
                  <c:v>"If They Come Back"</c:v>
                </c:pt>
                <c:pt idx="9">
                  <c:v>"I'm Alright"...an Enso Theatre Education production.</c:v>
                </c:pt>
                <c:pt idx="10">
                  <c:v>"Lifted" - The Theatre Shed's 10 Year Anniversary Show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"Oh, the Humanity" at the Tabard Theatre this September</c:v>
                </c:pt>
                <c:pt idx="17">
                  <c:v>"She Has a Name" on tour</c:v>
                </c:pt>
                <c:pt idx="18">
                  <c:v>"SHERLOCK HOLMES AND THE SCARLET AVENGER"</c:v>
                </c:pt>
                <c:pt idx="19">
                  <c:v>"Skip To My Lou," a NEW play by Steve Romagnoli</c:v>
                </c:pt>
                <c:pt idx="20">
                  <c:v>"So Amazing" produced at the Kraine Theater NYC</c:v>
                </c:pt>
                <c:pt idx="21">
                  <c:v>"The Annual Neighborhood Garage Tour"</c:v>
                </c:pt>
                <c:pt idx="22">
                  <c:v>"The Colored Museum" by George C. Wolfe</c:v>
                </c:pt>
                <c:pt idx="23">
                  <c:v>"The Day That Shakespeare Died" - The book and the play.</c:v>
                </c:pt>
                <c:pt idx="24">
                  <c:v>"The Divide" A Great New Play To Tour the USA</c:v>
                </c:pt>
                <c:pt idx="25">
                  <c:v>"The Holiday Bug" 2014 Puppet Show</c:v>
                </c:pt>
                <c:pt idx="26">
                  <c:v>"The Next Event"</c:v>
                </c:pt>
                <c:pt idx="27">
                  <c:v>"The Norwegians" Midwestern Tour</c:v>
                </c:pt>
                <c:pt idx="28">
                  <c:v>"The Red Herring" World Premiere</c:v>
                </c:pt>
                <c:pt idx="29">
                  <c:v>"The Rounds" by Justin Moriarty, presented by EggSalad</c:v>
                </c:pt>
                <c:pt idx="30">
                  <c:v>"The Santaland Diaries" by David Sedaris in Los Angeles 2014</c:v>
                </c:pt>
                <c:pt idx="31">
                  <c:v>"The Secret" Goes to NYC International Fringe Festival</c:v>
                </c:pt>
                <c:pt idx="32">
                  <c:v>"The Star on My Heart" Original Play Project on Holocaust</c:v>
                </c:pt>
                <c:pt idx="33">
                  <c:v>"The Tale of The Cockatrice" by Peafrog Puppetry</c:v>
                </c:pt>
                <c:pt idx="34">
                  <c:v>"THIS THING OF OURS"</c:v>
                </c:pt>
                <c:pt idx="35">
                  <c:v>"Trouble at the Gate" play</c:v>
                </c:pt>
                <c:pt idx="36">
                  <c:v>"Unexpectedly Expecting" - A One-Woman Show</c:v>
                </c:pt>
                <c:pt idx="37">
                  <c:v>"Vanya and Sonia and Masha and Spike" by Christopher Durang</c:v>
                </c:pt>
                <c:pt idx="38">
                  <c:v>"Where was I" - an autobiographical play on Dementia</c:v>
                </c:pt>
                <c:pt idx="39">
                  <c:v>#CLOUD$ - a modern adaptation of Aristophanes' Clouds</c:v>
                </c:pt>
                <c:pt idx="40">
                  <c:v>(TBC) I'M JUST HERE TO BUY SOY SAUCE by Jingan Young</c:v>
                </c:pt>
                <c:pt idx="41">
                  <c:v>1 in 3</c:v>
                </c:pt>
                <c:pt idx="42">
                  <c:v>100, Acre Wood</c:v>
                </c:pt>
                <c:pt idx="43">
                  <c:v>1001 Nights: Help bring this fascinating new play to the US</c:v>
                </c:pt>
                <c:pt idx="44">
                  <c:v>15% of The Seagull Flies to Edinburgh</c:v>
                </c:pt>
                <c:pt idx="45">
                  <c:v>2014 UASPA Theatre Showcase</c:v>
                </c:pt>
                <c:pt idx="46">
                  <c:v>2015 Philadelphia Premier: Bonhoeffer's Cost</c:v>
                </c:pt>
                <c:pt idx="47">
                  <c:v>2016 Next Stage Residents Class Presents: When She Had Wings</c:v>
                </c:pt>
                <c:pt idx="48">
                  <c:v>2020 Vision: a love story told over sixty years</c:v>
                </c:pt>
                <c:pt idx="49">
                  <c:v>3 Days In Savannah</c:v>
                </c:pt>
                <c:pt idx="50">
                  <c:v>3 Days In Savannah Part II</c:v>
                </c:pt>
                <c:pt idx="51">
                  <c:v>4th Wall Theatre Project</c:v>
                </c:pt>
                <c:pt idx="52">
                  <c:v>64 Squares</c:v>
                </c:pt>
                <c:pt idx="53">
                  <c:v>A Bad Plan</c:v>
                </c:pt>
                <c:pt idx="54">
                  <c:v>A Bite of a Snake Play</c:v>
                </c:pt>
                <c:pt idx="55">
                  <c:v>A Bright Room Called Day by Tony Kushner</c:v>
                </c:pt>
                <c:pt idx="56">
                  <c:v>a colder water than here - VAULT 2017</c:v>
                </c:pt>
                <c:pt idx="57">
                  <c:v>A CRY FOR HELP</c:v>
                </c:pt>
                <c:pt idx="58">
                  <c:v>A Dream Play</c:v>
                </c:pt>
                <c:pt idx="59">
                  <c:v>A Facelift for the Facade--Spring Garden Mill, Newtown, PA</c:v>
                </c:pt>
                <c:pt idx="60">
                  <c:v>a feminine ending, brought to you by the East End Theatre Co</c:v>
                </c:pt>
                <c:pt idx="61">
                  <c:v>A Few Brave Men: The Chosen Few</c:v>
                </c:pt>
                <c:pt idx="62">
                  <c:v>A Gentleman, A Lady and A Thug</c:v>
                </c:pt>
                <c:pt idx="63">
                  <c:v>A Great New Controversial Play - "The Divide".</c:v>
                </c:pt>
                <c:pt idx="64">
                  <c:v>A Grimm Night for Hans Christian Anderson</c:v>
                </c:pt>
                <c:pt idx="65">
                  <c:v>A Hand of Talons</c:v>
                </c:pt>
                <c:pt idx="66">
                  <c:v>A Hard Rain - New York Debut</c:v>
                </c:pt>
                <c:pt idx="67">
                  <c:v>A History, w Nowell Edmurnds at the Edinburgh Fringe!</c:v>
                </c:pt>
                <c:pt idx="68">
                  <c:v>A Kansas City Fringe Festival premiere: "The Art is a Lie"</c:v>
                </c:pt>
                <c:pt idx="69">
                  <c:v>A KC Fringe World Premiere: DESPERATE ACTS</c:v>
                </c:pt>
                <c:pt idx="70">
                  <c:v>A Krumpus Story - World Premiere</c:v>
                </c:pt>
                <c:pt idx="71">
                  <c:v>A Midsummer Night's Dream</c:v>
                </c:pt>
                <c:pt idx="72">
                  <c:v>A Midsummer's Night's Dream</c:v>
                </c:pt>
                <c:pt idx="73">
                  <c:v>A Philosophical Protest! One Act Play, One Act Cabaret.</c:v>
                </c:pt>
                <c:pt idx="74">
                  <c:v>A play by Gabriel Kemlo about lost ideals, and new starts</c:v>
                </c:pt>
                <c:pt idx="75">
                  <c:v>A Race Redux</c:v>
                </c:pt>
                <c:pt idx="76">
                  <c:v>A Season of Love and Music (Spring 2014)</c:v>
                </c:pt>
                <c:pt idx="77">
                  <c:v>A Thought in Three Parts</c:v>
                </c:pt>
                <c:pt idx="78">
                  <c:v>A Time Pirate's Love</c:v>
                </c:pt>
                <c:pt idx="79">
                  <c:v>Â¡LlÃ©vame!</c:v>
                </c:pt>
                <c:pt idx="80">
                  <c:v>â€œDamselflyâ€ Gracing the stage</c:v>
                </c:pt>
                <c:pt idx="81">
                  <c:v>ACOrN: A Crunch Or None --&gt; Edinburgh Fringe!</c:v>
                </c:pt>
                <c:pt idx="82">
                  <c:v>ACT Underground Theatre, TLDC</c:v>
                </c:pt>
                <c:pt idx="83">
                  <c:v>Action To The Word's DRACULA</c:v>
                </c:pt>
                <c:pt idx="84">
                  <c:v>Actors &amp; Musicians who are Blind or Autistic</c:v>
                </c:pt>
                <c:pt idx="85">
                  <c:v>AdA (Author directing Author)</c:v>
                </c:pt>
                <c:pt idx="86">
                  <c:v>Adopt a School for Shared Shakes Artists in the Schools</c:v>
                </c:pt>
                <c:pt idx="87">
                  <c:v>AENY's Production of An Invisible Piece of this World</c:v>
                </c:pt>
                <c:pt idx="88">
                  <c:v>AFTER LIFE: Minnesota Fringe Festival 2014</c:v>
                </c:pt>
                <c:pt idx="89">
                  <c:v>After The Blue</c:v>
                </c:pt>
                <c:pt idx="90">
                  <c:v>After The End</c:v>
                </c:pt>
                <c:pt idx="91">
                  <c:v>AG Theater RÃ¤mibÃ¼hl Projekt 2017</c:v>
                </c:pt>
                <c:pt idx="92">
                  <c:v>Age of Valor: Heritage - The Audio Drama</c:v>
                </c:pt>
                <c:pt idx="93">
                  <c:v>Ain't She Brave FringeNYC 2014 Project</c:v>
                </c:pt>
                <c:pt idx="94">
                  <c:v>Akvavit Theatre presents NOTHING OF ME by Arne Lygre</c:v>
                </c:pt>
                <c:pt idx="95">
                  <c:v>Alexandra Petri's "The Scrum"  - Field Trip Theatre</c:v>
                </c:pt>
                <c:pt idx="96">
                  <c:v>Alice In Wonderland (Polish) ALICJA W KRAINIE CZARÃ“W</c:v>
                </c:pt>
                <c:pt idx="97">
                  <c:v>Alix in Wundergarten</c:v>
                </c:pt>
                <c:pt idx="98">
                  <c:v>All Bare Theatre bring THE MAIDS to Edinburgh 2015</c:v>
                </c:pt>
                <c:pt idx="99">
                  <c:v>All the Best, Jack</c:v>
                </c:pt>
                <c:pt idx="100">
                  <c:v>ALLIE</c:v>
                </c:pt>
                <c:pt idx="101">
                  <c:v>Alzheimer's:The Musical World Premiere Tickets &amp; FUNdrasier!</c:v>
                </c:pt>
                <c:pt idx="102">
                  <c:v>Amateur production of The Blue Room by David Hare</c:v>
                </c:pt>
                <c:pt idx="103">
                  <c:v>America is at the Mall: A Play in Three Acts</c:v>
                </c:pt>
                <c:pt idx="104">
                  <c:v>America is at the Mall: A Post 9/11 Happily  Never After</c:v>
                </c:pt>
                <c:pt idx="105">
                  <c:v>American Pride</c:v>
                </c:pt>
                <c:pt idx="106">
                  <c:v>An Evening of Original One Acts</c:v>
                </c:pt>
                <c:pt idx="107">
                  <c:v>An Evening of Radio</c:v>
                </c:pt>
                <c:pt idx="108">
                  <c:v>An Evening With Durang</c:v>
                </c:pt>
                <c:pt idx="109">
                  <c:v>An Evening with Sarah Pettyfer</c:v>
                </c:pt>
                <c:pt idx="110">
                  <c:v>An Interview With Gaddafi - The Stage Play</c:v>
                </c:pt>
                <c:pt idx="111">
                  <c:v>An Original Theater Play Entitled "The Art of Love"</c:v>
                </c:pt>
                <c:pt idx="112">
                  <c:v>AnaiÌˆs Nin Goes to Hell</c:v>
                </c:pt>
                <c:pt idx="113">
                  <c:v>Anansi the Spider - An African Folktale</c:v>
                </c:pt>
                <c:pt idx="114">
                  <c:v>And Now: The World!</c:v>
                </c:pt>
                <c:pt idx="115">
                  <c:v>And That's How The Story Goes</c:v>
                </c:pt>
                <c:pt idx="116">
                  <c:v>And There Was War! Major Theatre Production</c:v>
                </c:pt>
                <c:pt idx="117">
                  <c:v>Angels in Houston</c:v>
                </c:pt>
                <c:pt idx="118">
                  <c:v>Annabel Lost</c:v>
                </c:pt>
                <c:pt idx="119">
                  <c:v>Antonym Theatre - "STAIRCASES"</c:v>
                </c:pt>
                <c:pt idx="120">
                  <c:v>Arlington's 1st Dinner Theatre</c:v>
                </c:pt>
                <c:pt idx="121">
                  <c:v>'ART'</c:v>
                </c:pt>
                <c:pt idx="122">
                  <c:v>Artists' tickets to VARIATIONS ON FAMILY</c:v>
                </c:pt>
                <c:pt idx="123">
                  <c:v>ARTS to HEARTS - The Holidate (An Original Stage Play)</c:v>
                </c:pt>
                <c:pt idx="124">
                  <c:v>As the Naked Lead the Blind (Play)</c:v>
                </c:pt>
                <c:pt idx="125">
                  <c:v>As You Like It in The Enchanted Forest Wildlife Sanctuary</c:v>
                </c:pt>
                <c:pt idx="126">
                  <c:v>As You Like It? by Purple Ostrich Productions</c:v>
                </c:pt>
                <c:pt idx="127">
                  <c:v>Assimilation - A history lesson you will never forget</c:v>
                </c:pt>
                <c:pt idx="128">
                  <c:v>Astronauts of Hartlepool: a Brexit sci-fi for VAULT 2017</c:v>
                </c:pt>
                <c:pt idx="129">
                  <c:v>At Swim, Two Boys</c:v>
                </c:pt>
                <c:pt idx="130">
                  <c:v>ATEMPORAL</c:v>
                </c:pt>
                <c:pt idx="131">
                  <c:v>Attraction</c:v>
                </c:pt>
                <c:pt idx="132">
                  <c:v>AU Theatre Wing (Pygmalion Sound and Lighting Fees)</c:v>
                </c:pt>
                <c:pt idx="133">
                  <c:v>Auf geht's beim Schichtl</c:v>
                </c:pt>
                <c:pt idx="134">
                  <c:v>Avarimor Series (Audio Plays)</c:v>
                </c:pt>
                <c:pt idx="135">
                  <c:v>Axon Theatre - First Project (Phase 1)</c:v>
                </c:pt>
                <c:pt idx="136">
                  <c:v>Back To Blackbrick- A new play with live music</c:v>
                </c:pt>
                <c:pt idx="137">
                  <c:v>Backdrops for Maplewood Barn Theatre Summer 2017 Production</c:v>
                </c:pt>
                <c:pt idx="138">
                  <c:v>Balm in Gilead at Columbia</c:v>
                </c:pt>
                <c:pt idx="139">
                  <c:v>Bare Bones Shakespeare 2015-16 Season</c:v>
                </c:pt>
                <c:pt idx="140">
                  <c:v>Be A Buddy Not A Bully (Anti-Bullying Stage Play TOUR)</c:v>
                </c:pt>
                <c:pt idx="141">
                  <c:v>Be Prepared</c:v>
                </c:pt>
                <c:pt idx="142">
                  <c:v>BEASTS OF BAVERLY GROVE</c:v>
                </c:pt>
                <c:pt idx="143">
                  <c:v>Beauty and the Beast</c:v>
                </c:pt>
                <c:pt idx="144">
                  <c:v>Becoming UNZIPPED</c:v>
                </c:pt>
                <c:pt idx="145">
                  <c:v>Before The Lights Go Up</c:v>
                </c:pt>
                <c:pt idx="146">
                  <c:v>Being Patient</c:v>
                </c:pt>
                <c:pt idx="147">
                  <c:v>BEIRUT, LADY OF LEBANON</c:v>
                </c:pt>
                <c:pt idx="148">
                  <c:v>BELIEF on the Isle of Skye</c:v>
                </c:pt>
                <c:pt idx="149">
                  <c:v>Benghazi Bergen-Belsen</c:v>
                </c:pt>
                <c:pt idx="150">
                  <c:v>Better Than Ever Productions presents Geezer Game</c:v>
                </c:pt>
                <c:pt idx="151">
                  <c:v>Better Than Shakespeare Presents: Much Ado About Something</c:v>
                </c:pt>
                <c:pt idx="152">
                  <c:v>Better to Have Loved...?</c:v>
                </c:pt>
                <c:pt idx="153">
                  <c:v>BIRDS (debut play with Hightide) - Response Workshops</c:v>
                </c:pt>
                <c:pt idx="154">
                  <c:v>Black America from Prophets to Pimps</c:v>
                </c:pt>
                <c:pt idx="155">
                  <c:v>Blazed Donuts: An Orginial One Act</c:v>
                </c:pt>
                <c:pt idx="156">
                  <c:v>BlodsbrÃ¶llop pÃ¥ Fredriksdal / Blood Wedding at Fredriksdal</c:v>
                </c:pt>
                <c:pt idx="157">
                  <c:v>Blue Stockings @ The Cockpit Theatre</c:v>
                </c:pt>
                <c:pt idx="158">
                  <c:v>Bluebirds by Joe Brondo</c:v>
                </c:pt>
                <c:pt idx="159">
                  <c:v>Book Club: A Comedy</c:v>
                </c:pt>
                <c:pt idx="160">
                  <c:v>Bookstory</c:v>
                </c:pt>
                <c:pt idx="161">
                  <c:v>boom- a play by Peter Sinn Nachtrieb</c:v>
                </c:pt>
                <c:pt idx="162">
                  <c:v>Brava Theater and Cultural Odyssey present â€œBIRTHRIGHT?â€</c:v>
                </c:pt>
                <c:pt idx="163">
                  <c:v>Brief Hiatus: Little Deaths 2016</c:v>
                </c:pt>
                <c:pt idx="164">
                  <c:v>Bring "SONNY" To Toronto This Summer!</c:v>
                </c:pt>
                <c:pt idx="165">
                  <c:v>Bring Bigger, Badder BRIEF HISTORY Back To The Stage!</c:v>
                </c:pt>
                <c:pt idx="166">
                  <c:v>Bring Love's Labour's Lost to Minnesota</c:v>
                </c:pt>
                <c:pt idx="167">
                  <c:v>Bring Matt Fotis's Nights on the Couch to NYC!</c:v>
                </c:pt>
                <c:pt idx="168">
                  <c:v>Bring Oedipus Revenant to Life!</c:v>
                </c:pt>
                <c:pt idx="169">
                  <c:v>Bring the iconic story of Leontyne Price to the stage.</c:v>
                </c:pt>
                <c:pt idx="170">
                  <c:v>Bringing First Love/Worst Love To Life</c:v>
                </c:pt>
                <c:pt idx="171">
                  <c:v>Bringing more Art to the Community</c:v>
                </c:pt>
                <c:pt idx="172">
                  <c:v>Broken Alley â€”Â Year 3</c:v>
                </c:pt>
                <c:pt idx="173">
                  <c:v>BROKEN BISCUITS EDINBURGH</c:v>
                </c:pt>
                <c:pt idx="174">
                  <c:v>Brooklyn Quartet, directed by reg e gaines. Spring of 2016</c:v>
                </c:pt>
                <c:pt idx="175">
                  <c:v>BRUTE</c:v>
                </c:pt>
                <c:pt idx="176">
                  <c:v>Buffer: Edinburgh Fringe 2014</c:v>
                </c:pt>
                <c:pt idx="177">
                  <c:v>BULL by Mike Bartlett at the Coal Mine Theatre</c:v>
                </c:pt>
                <c:pt idx="178">
                  <c:v>Burners</c:v>
                </c:pt>
                <c:pt idx="179">
                  <c:v>Burqa&amp;Rifle: A Drama: Two Women, Two Cultues, Two Histories</c:v>
                </c:pt>
                <c:pt idx="180">
                  <c:v>By Morning</c:v>
                </c:pt>
                <c:pt idx="181">
                  <c:v>Camp Curtain Call: Star Wars (A Parody)</c:v>
                </c:pt>
                <c:pt idx="182">
                  <c:v>Campo Maldito</c:v>
                </c:pt>
                <c:pt idx="183">
                  <c:v>Cancel The Sunshine</c:v>
                </c:pt>
                <c:pt idx="184">
                  <c:v>Cancer patient Anne Bartram's bucket list wish...</c:v>
                </c:pt>
                <c:pt idx="185">
                  <c:v>Cans at Theatre503</c:v>
                </c:pt>
                <c:pt idx="186">
                  <c:v>Carpe Diem Theater Troupe</c:v>
                </c:pt>
                <c:pt idx="187">
                  <c:v>Caryl Churchill's 'Top Girls' - NSW HSC Text</c:v>
                </c:pt>
                <c:pt idx="188">
                  <c:v>Casa Calabaza, Premio Nacional de Teatro Penitenciario.</c:v>
                </c:pt>
                <c:pt idx="189">
                  <c:v>Casablanca - The Gin Joint Cut (The Play)</c:v>
                </c:pt>
                <c:pt idx="190">
                  <c:v>Cassiopeia</c:v>
                </c:pt>
                <c:pt idx="191">
                  <c:v>Catapult OYL to the next levelâ€”in Edinburgh!</c:v>
                </c:pt>
                <c:pt idx="192">
                  <c:v>CAYCE</c:v>
                </c:pt>
                <c:pt idx="193">
                  <c:v>Celebrating 20 years of The 24 Hour Plays around the world!</c:v>
                </c:pt>
                <c:pt idx="194">
                  <c:v>Central Coast Theatre Community Website - Plays &amp; Auditions</c:v>
                </c:pt>
                <c:pt idx="195">
                  <c:v>CHARM by Philip Dawkins</c:v>
                </c:pt>
                <c:pt idx="196">
                  <c:v>Checkpoint 22</c:v>
                </c:pt>
                <c:pt idx="197">
                  <c:v>CHILD Z</c:v>
                </c:pt>
                <c:pt idx="198">
                  <c:v>Chimera Ensemble Productions Fund</c:v>
                </c:pt>
                <c:pt idx="199">
                  <c:v>Chlorine Edinburgh 2014</c:v>
                </c:pt>
                <c:pt idx="200">
                  <c:v>Chokehold</c:v>
                </c:pt>
                <c:pt idx="201">
                  <c:v>Church Folk Can Be Dangerous People</c:v>
                </c:pt>
                <c:pt idx="202">
                  <c:v>Cicada Studios presents "Miss Sarah"</c:v>
                </c:pt>
                <c:pt idx="203">
                  <c:v>Cielito Lindo (Pretty Little One)</c:v>
                </c:pt>
                <c:pt idx="204">
                  <c:v>Cinderella</c:v>
                </c:pt>
                <c:pt idx="205">
                  <c:v>Cirque Inspired Alice's Adventures in Wonderland</c:v>
                </c:pt>
                <c:pt idx="206">
                  <c:v>Citrus Heights Theatre In The Heights</c:v>
                </c:pt>
                <c:pt idx="207">
                  <c:v>City of Joy</c:v>
                </c:pt>
                <c:pt idx="208">
                  <c:v>Civil Rogues</c:v>
                </c:pt>
                <c:pt idx="209">
                  <c:v>COLLABORATION: WARHOL &amp; BASQUIAT</c:v>
                </c:pt>
                <c:pt idx="210">
                  <c:v>Collision Course</c:v>
                </c:pt>
                <c:pt idx="211">
                  <c:v>COLOR ME</c:v>
                </c:pt>
                <c:pt idx="212">
                  <c:v>Colt Coeur's 6th Season</c:v>
                </c:pt>
                <c:pt idx="213">
                  <c:v>Comedy Of Errors: Antioch Community High School</c:v>
                </c:pt>
                <c:pt idx="214">
                  <c:v>Coming Home</c:v>
                </c:pt>
                <c:pt idx="215">
                  <c:v>Community Theatre Project-Children's Show (Arthur)</c:v>
                </c:pt>
                <c:pt idx="216">
                  <c:v>COMPASS PLAYERS</c:v>
                </c:pt>
                <c:pt idx="217">
                  <c:v>COMPASS PLAYERS presents SYLVIA by A. R. Gurney</c:v>
                </c:pt>
                <c:pt idx="218">
                  <c:v>Constellations by Nick Payne at the Nottingham New Theatre</c:v>
                </c:pt>
                <c:pt idx="219">
                  <c:v>CONVERSATIONS WITH AN AVERAGE JOE</c:v>
                </c:pt>
                <c:pt idx="220">
                  <c:v>CORIOLANUS | THE NORMAL HEART @ The Lab Theater</c:v>
                </c:pt>
                <c:pt idx="221">
                  <c:v>Corium</c:v>
                </c:pt>
                <c:pt idx="222">
                  <c:v>'Cornermen' - Smoke &amp; Oakum Theatre return to the Fringe!</c:v>
                </c:pt>
                <c:pt idx="223">
                  <c:v>Corners Grove</c:v>
                </c:pt>
                <c:pt idx="224">
                  <c:v>Cortez</c:v>
                </c:pt>
                <c:pt idx="225">
                  <c:v>Cosmic Fear or The Day Brad Pitt Got Paranoia - EdFringe '16</c:v>
                </c:pt>
                <c:pt idx="226">
                  <c:v>Cosmicomics</c:v>
                </c:pt>
                <c:pt idx="227">
                  <c:v>Count Your Blessings - A Verbatim Performance</c:v>
                </c:pt>
                <c:pt idx="228">
                  <c:v>Counting Stars</c:v>
                </c:pt>
                <c:pt idx="229">
                  <c:v>CREDITORS | Jack Studio Theatre | Smith after Strindberg</c:v>
                </c:pt>
                <c:pt idx="230">
                  <c:v>Critical Ambition - BLINK by Phil Porter</c:v>
                </c:pt>
                <c:pt idx="231">
                  <c:v>Crooked Tree Theatre Presents Family Duels</c:v>
                </c:pt>
                <c:pt idx="232">
                  <c:v>CST's As You Like It goes to Canada!</c:v>
                </c:pt>
                <c:pt idx="233">
                  <c:v>Cubs: an Original Work</c:v>
                </c:pt>
                <c:pt idx="234">
                  <c:v>Cutting Off Kate Bush</c:v>
                </c:pt>
                <c:pt idx="235">
                  <c:v>CYRIL THE SQUIRREL a magical children's theatre tour</c:v>
                </c:pt>
                <c:pt idx="236">
                  <c:v>Dandelion Theatre: 'Body Awareness' by Annie Baker</c:v>
                </c:pt>
                <c:pt idx="237">
                  <c:v>Darktales The Play</c:v>
                </c:pt>
                <c:pt idx="238">
                  <c:v>Darryl Reuben Hall's THE DINNER Nat'l Premiere in NY Fest!</c:v>
                </c:pt>
                <c:pt idx="239">
                  <c:v>Das Ding - A Globetrotting Comedy</c:v>
                </c:pt>
                <c:pt idx="240">
                  <c:v>dasGROUP Theatre: Savage in Limbo</c:v>
                </c:pt>
                <c:pt idx="241">
                  <c:v>David Facer, Paradox Magic</c:v>
                </c:pt>
                <c:pt idx="242">
                  <c:v>DAY OF THE DOG by Blue Sparrow Theatre Company</c:v>
                </c:pt>
                <c:pt idx="243">
                  <c:v>De Lewe: A Youth Movement(Traveling Show)</c:v>
                </c:pt>
                <c:pt idx="244">
                  <c:v>death (and straight boys)</c:v>
                </c:pt>
                <c:pt idx="245">
                  <c:v>Defendant Maurice Chevalier</c:v>
                </c:pt>
                <c:pt idx="246">
                  <c:v>Defiant Entertainment presents: The Park Bench</c:v>
                </c:pt>
                <c:pt idx="247">
                  <c:v>Destiny is Judd Nelson: a new play at FringeNYC</c:v>
                </c:pt>
                <c:pt idx="248">
                  <c:v>Devastated No Matter What</c:v>
                </c:pt>
                <c:pt idx="249">
                  <c:v>DIANA's "Late: A Cowboy Song" by Sarah Ruhl</c:v>
                </c:pt>
                <c:pt idx="250">
                  <c:v>Dick Whittington - our 2016 community pantomime!</c:v>
                </c:pt>
                <c:pt idx="251">
                  <c:v>Dickhead</c:v>
                </c:pt>
                <c:pt idx="252">
                  <c:v>Different is Dangerous</c:v>
                </c:pt>
                <c:pt idx="253">
                  <c:v>Dinosaur Dreams</c:v>
                </c:pt>
                <c:pt idx="254">
                  <c:v>Divine Connection Performing Arts Leadership Program</c:v>
                </c:pt>
                <c:pt idx="255">
                  <c:v>Dog Sees God - Calgary Production</c:v>
                </c:pt>
                <c:pt idx="256">
                  <c:v>Dog sees God by Bert V. Royal @ FSU</c:v>
                </c:pt>
                <c:pt idx="257">
                  <c:v>DOG SEES GOD: Confessions of a Teenage Blockhead</c:v>
                </c:pt>
                <c:pt idx="258">
                  <c:v>Dog Show</c:v>
                </c:pt>
                <c:pt idx="259">
                  <c:v>Down the Mississippi</c:v>
                </c:pt>
                <c:pt idx="260">
                  <c:v>Down the Rabbit Hole</c:v>
                </c:pt>
                <c:pt idx="261">
                  <c:v>DR. Mecurio's Mythical Marvels &amp; Beastiry</c:v>
                </c:pt>
                <c:pt idx="262">
                  <c:v>Dusk Theatre Company presents... Macbeth Rebothered</c:v>
                </c:pt>
                <c:pt idx="263">
                  <c:v>E15 at The Pleasance and CPT</c:v>
                </c:pt>
                <c:pt idx="264">
                  <c:v>Edfringe support - What a Gay Play</c:v>
                </c:pt>
                <c:pt idx="265">
                  <c:v>Edward Albee's The Goat, or Who is Sylvia?</c:v>
                </c:pt>
                <c:pt idx="266">
                  <c:v>EgoPo's Hairy Ape Tours to the Provincetown Festival</c:v>
                </c:pt>
                <c:pt idx="267">
                  <c:v>Eighteen Months- A Love Story Interrupted</c:v>
                </c:pt>
                <c:pt idx="268">
                  <c:v>El Campanario: A place to "rest" in times of war...</c:v>
                </c:pt>
                <c:pt idx="269">
                  <c:v>El muro de BorÃ­s KiÃ©n</c:v>
                </c:pt>
                <c:pt idx="270">
                  <c:v>Elektra Bekent - Afstudeervoorstelling</c:v>
                </c:pt>
                <c:pt idx="271">
                  <c:v>Elevation Twelfth Night</c:v>
                </c:pt>
                <c:pt idx="272">
                  <c:v>EMPATHITRAX, a new play by Ana Nogueira</c:v>
                </c:pt>
                <c:pt idx="273">
                  <c:v>End Breast Cancer</c:v>
                </c:pt>
                <c:pt idx="274">
                  <c:v>ENDURING SONG</c:v>
                </c:pt>
                <c:pt idx="275">
                  <c:v>Enso Theatre Ensemble's "Pride &amp; Prejudice"</c:v>
                </c:pt>
                <c:pt idx="276">
                  <c:v>Epic Proportions</c:v>
                </c:pt>
                <c:pt idx="277">
                  <c:v>Equality Theatre</c:v>
                </c:pt>
                <c:pt idx="278">
                  <c:v>Equus at Frenetic Theatre</c:v>
                </c:pt>
                <c:pt idx="279">
                  <c:v>EUPHORIA! A New Play by John Corigliano</c:v>
                </c:pt>
                <c:pt idx="280">
                  <c:v>EUTCo presents 'One Flew Over the Cuckoo's Nest'</c:v>
                </c:pt>
                <c:pt idx="281">
                  <c:v>EverScape</c:v>
                </c:pt>
                <c:pt idx="282">
                  <c:v>Expedition (to NYC)</c:v>
                </c:pt>
                <c:pt idx="283">
                  <c:v>Eyes Closed - The First In-Dream Theater Experience</c:v>
                </c:pt>
                <c:pt idx="284">
                  <c:v>Eyes Shut. Door Open - A New Play by Cassie M. Seinuk</c:v>
                </c:pt>
                <c:pt idx="285">
                  <c:v>Face Off Theatre Company Inaugural Season 2015-2016</c:v>
                </c:pt>
                <c:pt idx="286">
                  <c:v>Fair Play</c:v>
                </c:pt>
                <c:pt idx="287">
                  <c:v>Familiar Strangers â€” A Staged Reading</c:v>
                </c:pt>
                <c:pt idx="288">
                  <c:v>Fantastic Mr Fox - Novus Theatre</c:v>
                </c:pt>
                <c:pt idx="289">
                  <c:v>Far From Fiction</c:v>
                </c:pt>
                <c:pt idx="290">
                  <c:v>Farcical Elements Presents Boeing-Boeing</c:v>
                </c:pt>
                <c:pt idx="291">
                  <c:v>Fat Pig, The Play!</c:v>
                </c:pt>
                <c:pt idx="292">
                  <c:v>'Fats and Tanya' - a play by Lucy Gallagher</c:v>
                </c:pt>
                <c:pt idx="293">
                  <c:v>FAUST.hier und jetzt</c:v>
                </c:pt>
                <c:pt idx="294">
                  <c:v>Faustus</c:v>
                </c:pt>
                <c:pt idx="295">
                  <c:v>fEast Theatre presents "Winter '53", a new play by Rob John</c:v>
                </c:pt>
                <c:pt idx="296">
                  <c:v>FEED</c:v>
                </c:pt>
                <c:pt idx="297">
                  <c:v>Fefu and Her Friends</c:v>
                </c:pt>
                <c:pt idx="298">
                  <c:v>Fellatia's-Fantastic-Fun-Time-Show</c:v>
                </c:pt>
                <c:pt idx="299">
                  <c:v>Fever - a workshop production</c:v>
                </c:pt>
                <c:pt idx="300">
                  <c:v>FHE High School Presents: Snow Queen and Once On This Island</c:v>
                </c:pt>
                <c:pt idx="301">
                  <c:v>Fierce</c:v>
                </c:pt>
                <c:pt idx="302">
                  <c:v>Final exam</c:v>
                </c:pt>
                <c:pt idx="303">
                  <c:v>Financement et aide Ã  la crÃ©ation</c:v>
                </c:pt>
                <c:pt idx="304">
                  <c:v>First Day Off in a Long Time by Brian Finkelstein</c:v>
                </c:pt>
                <c:pt idx="305">
                  <c:v>First Draft Theatre</c:v>
                </c:pt>
                <c:pt idx="306">
                  <c:v>Fishcakes</c:v>
                </c:pt>
                <c:pt idx="307">
                  <c:v>FIX THE FITZ</c:v>
                </c:pt>
                <c:pt idx="308">
                  <c:v>Flush - David Dipper - Break Point Theatre</c:v>
                </c:pt>
                <c:pt idx="309">
                  <c:v>Folk-Tales: What Stories Do Your Folks Tell?</c:v>
                </c:pt>
                <c:pt idx="310">
                  <c:v>Foolish Mortals present Shakespeare's Twelfth Night</c:v>
                </c:pt>
                <c:pt idx="311">
                  <c:v>For Colored Girl Play Production</c:v>
                </c:pt>
                <c:pt idx="312">
                  <c:v>Foresight</c:v>
                </c:pt>
                <c:pt idx="313">
                  <c:v>Forgive &amp; Forget</c:v>
                </c:pt>
                <c:pt idx="314">
                  <c:v>Forsaken Angels-A New Play</c:v>
                </c:pt>
                <c:pt idx="315">
                  <c:v>Forward Arena Theatre Company: Summer Season</c:v>
                </c:pt>
                <c:pt idx="316">
                  <c:v>Foundry Theatre Brisbane</c:v>
                </c:pt>
                <c:pt idx="317">
                  <c:v>Free Jujube Brown NYC Performance</c:v>
                </c:pt>
                <c:pt idx="318">
                  <c:v>Free Theatre for Kids: Baby Living Room</c:v>
                </c:pt>
                <c:pt idx="319">
                  <c:v>Freedom Train</c:v>
                </c:pt>
                <c:pt idx="320">
                  <c:v>FRESH PRODUCE'd LA presents: Friends in Transient Places</c:v>
                </c:pt>
                <c:pt idx="321">
                  <c:v>FRINGE 2015 by YER Productions</c:v>
                </c:pt>
                <c:pt idx="322">
                  <c:v>Fringe Fest: Take Comfort in Falling Forever</c:v>
                </c:pt>
                <c:pt idx="323">
                  <c:v>From Providence to Cuba: A Historic Theater Adventure</c:v>
                </c:pt>
                <c:pt idx="324">
                  <c:v>From the Pulpit to the Runway</c:v>
                </c:pt>
                <c:pt idx="325">
                  <c:v>Funding for 'Cooked' a dark comedy by Christopher Adams</c:v>
                </c:pt>
                <c:pt idx="326">
                  <c:v>Fury Theatre is Producing Oleanna</c:v>
                </c:pt>
                <c:pt idx="327">
                  <c:v>Galaxy Express - The Play</c:v>
                </c:pt>
                <c:pt idx="328">
                  <c:v>Galli Theater Fresh Start Fundraiser</c:v>
                </c:pt>
                <c:pt idx="329">
                  <c:v>Gay Party Superposh 'Winter Wonderland'</c:v>
                </c:pt>
                <c:pt idx="330">
                  <c:v>GCU Follow Your Dreams Production</c:v>
                </c:pt>
                <c:pt idx="331">
                  <c:v>Generations (Senior Project)</c:v>
                </c:pt>
                <c:pt idx="332">
                  <c:v>Georgia - the full cast production</c:v>
                </c:pt>
                <c:pt idx="333">
                  <c:v>Geschichten sollen leben</c:v>
                </c:pt>
                <c:pt idx="334">
                  <c:v>Get "Walken in His Shoes" to Capital Fringe Festival in DC!</c:v>
                </c:pt>
                <c:pt idx="335">
                  <c:v>Get FREAK to the Edinburgh Fringe</c:v>
                </c:pt>
                <c:pt idx="336">
                  <c:v>Get JunkBox Theatre To Edinburgh Fringe!</c:v>
                </c:pt>
                <c:pt idx="337">
                  <c:v>Get Trip The Light Theatre's show to its 2nd London Stage!</c:v>
                </c:pt>
                <c:pt idx="338">
                  <c:v>Get Your Life Back</c:v>
                </c:pt>
                <c:pt idx="339">
                  <c:v>Get. That. Snitch. - The World's Most Dangerous Play</c:v>
                </c:pt>
                <c:pt idx="340">
                  <c:v>GettingTeensSaved.org Play in Richmond, California 2016</c:v>
                </c:pt>
                <c:pt idx="341">
                  <c:v>Ghost Pirate Cruise on the Hudson Sept. 3rd</c:v>
                </c:pt>
                <c:pt idx="342">
                  <c:v>Gifts of War</c:v>
                </c:pt>
                <c:pt idx="343">
                  <c:v>'Gilead', an original theatre piece</c:v>
                </c:pt>
                <c:pt idx="344">
                  <c:v>Girls, Ladies and Women - A Gospel Drama</c:v>
                </c:pt>
                <c:pt idx="345">
                  <c:v>Glass Mountain: An Original Fairytale</c:v>
                </c:pt>
                <c:pt idx="346">
                  <c:v>Glenn Herman's EXPRESSIONS: The UnKnown</c:v>
                </c:pt>
                <c:pt idx="347">
                  <c:v>Go People does 'Almost, Maine'</c:v>
                </c:pt>
                <c:pt idx="348">
                  <c:v>God is a Woman (The Untitled Mitchell Buckley Project)</c:v>
                </c:pt>
                <c:pt idx="349">
                  <c:v>Going To Market</c:v>
                </c:pt>
                <c:pt idx="350">
                  <c:v>Goldfish Memory Productions</c:v>
                </c:pt>
                <c:pt idx="351">
                  <c:v>Good Bread Alley</c:v>
                </c:pt>
                <c:pt idx="352">
                  <c:v>Good Evening, I'm Robert Service</c:v>
                </c:pt>
                <c:pt idx="353">
                  <c:v>Good Men Wanted at ANT Fest</c:v>
                </c:pt>
                <c:pt idx="354">
                  <c:v>Good People at The Hudson Guild Theatre</c:v>
                </c:pt>
                <c:pt idx="355">
                  <c:v>Good People by David Lindsay-Abaire at Waterfront Playhouse</c:v>
                </c:pt>
                <c:pt idx="356">
                  <c:v>Gore Vidal's THE BEST MAN, by Seat of the Pants Productions</c:v>
                </c:pt>
                <c:pt idx="357">
                  <c:v>Gorilla Theater Productions Presents: Phase 3</c:v>
                </c:pt>
                <c:pt idx="358">
                  <c:v>Grammar Land Performances</c:v>
                </c:pt>
                <c:pt idx="359">
                  <c:v>Grassroots Shakespeare Company â€¢ Arizona</c:v>
                </c:pt>
                <c:pt idx="360">
                  <c:v>Green Light Productions produces theatre created by women</c:v>
                </c:pt>
                <c:pt idx="361">
                  <c:v>Greensboro: A Requiem presented by ATC's Youth Ensemble</c:v>
                </c:pt>
                <c:pt idx="362">
                  <c:v>'Gretel and Hansel' - A Children's Theatre Production</c:v>
                </c:pt>
                <c:pt idx="363">
                  <c:v>Grover Theatre Company (GTC)</c:v>
                </c:pt>
                <c:pt idx="364">
                  <c:v>Gruesome Playground Injuries</c:v>
                </c:pt>
                <c:pt idx="365">
                  <c:v>Gruoch, or Lady Macbeth</c:v>
                </c:pt>
                <c:pt idx="366">
                  <c:v>'GULF' - a new play by PIVOT THEATRE</c:v>
                </c:pt>
                <c:pt idx="367">
                  <c:v>GUTS: Black Comedy</c:v>
                </c:pt>
                <c:pt idx="368">
                  <c:v>Gypsy Stage Presents "The Importance of Being Earnest"</c:v>
                </c:pt>
                <c:pt idx="369">
                  <c:v>Haberdasher Theatre Inc. : Richard Greenbergâ€™s, The Maderati</c:v>
                </c:pt>
                <c:pt idx="370">
                  <c:v>Halfway, Nebraska</c:v>
                </c:pt>
                <c:pt idx="371">
                  <c:v>Hamlet by CattyWhamPuss (with non-traditional casting)</c:v>
                </c:pt>
                <c:pt idx="372">
                  <c:v>HAMLET presented by AC Productions</c:v>
                </c:pt>
                <c:pt idx="373">
                  <c:v>Happy to Help: A New Play About the Supermarket Industry</c:v>
                </c:pt>
                <c:pt idx="374">
                  <c:v>Hardcross</c:v>
                </c:pt>
                <c:pt idx="375">
                  <c:v>Harriet Tubman Woman Of Faith</c:v>
                </c:pt>
                <c:pt idx="376">
                  <c:v>'Haunting Julia' by Alan Ayckbourn</c:v>
                </c:pt>
                <c:pt idx="377">
                  <c:v>Headaches - a play exploring the topic of mental health</c:v>
                </c:pt>
                <c:pt idx="378">
                  <c:v>Hear Me Roar: A Season of Powerful Women</c:v>
                </c:pt>
                <c:pt idx="379">
                  <c:v>HEDDA</c:v>
                </c:pt>
                <c:pt idx="380">
                  <c:v>Hell Has No Fury by TwentySomething @ Edinburgh Fringe</c:v>
                </c:pt>
                <c:pt idx="381">
                  <c:v>'Hello From Bertha' &amp; '27 Wagons Full of Cotton'</c:v>
                </c:pt>
                <c:pt idx="382">
                  <c:v>HELMER'S LOO</c:v>
                </c:pt>
                <c:pt idx="383">
                  <c:v>Help bring Boys of a Certain Age back to NYC!</c:v>
                </c:pt>
                <c:pt idx="384">
                  <c:v>HELP BUILD "THE CASTLE"</c:v>
                </c:pt>
                <c:pt idx="385">
                  <c:v>Help fund Black Enough!</c:v>
                </c:pt>
                <c:pt idx="386">
                  <c:v>Help keep girls in school in Burkina Faso</c:v>
                </c:pt>
                <c:pt idx="387">
                  <c:v>Help Launch LZA Theatre! The Eisteddfod + A Woman Alone</c:v>
                </c:pt>
                <c:pt idx="388">
                  <c:v>Help Save High School Theater</c:v>
                </c:pt>
                <c:pt idx="389">
                  <c:v>Help Shakespeare Troupe accept invite to perform in UK!</c:v>
                </c:pt>
                <c:pt idx="390">
                  <c:v>Help take 'Conversations With Rats' to Edinburgh Fringe 2017</c:v>
                </c:pt>
                <c:pt idx="391">
                  <c:v>Help us get "Old Friends" to the El Portal!!!</c:v>
                </c:pt>
                <c:pt idx="392">
                  <c:v>Help us make "The Odd Couple" a show to remember.</c:v>
                </c:pt>
                <c:pt idx="393">
                  <c:v>Henry V</c:v>
                </c:pt>
                <c:pt idx="394">
                  <c:v>Henry VI: The War of the Roses</c:v>
                </c:pt>
                <c:pt idx="395">
                  <c:v>Hercules the Panto</c:v>
                </c:pt>
                <c:pt idx="396">
                  <c:v>Heroines</c:v>
                </c:pt>
                <c:pt idx="397">
                  <c:v>Hi, Are You Single? by Ryan J. Haddad</c:v>
                </c:pt>
                <c:pt idx="398">
                  <c:v>HIDDEN: The FCO Plays</c:v>
                </c:pt>
                <c:pt idx="399">
                  <c:v>Hippolytos - Polish Tour</c:v>
                </c:pt>
                <c:pt idx="400">
                  <c:v>HIS NAME IS ARTHUR HOLMBERG</c:v>
                </c:pt>
                <c:pt idx="401">
                  <c:v>Holocene</c:v>
                </c:pt>
                <c:pt idx="402">
                  <c:v>Home</c:v>
                </c:pt>
                <c:pt idx="403">
                  <c:v>Home (The Place Where My Stuff Resides)</c:v>
                </c:pt>
                <c:pt idx="404">
                  <c:v>Honest</c:v>
                </c:pt>
                <c:pt idx="405">
                  <c:v>Honest Accomplice Theatre 2015-16 Season</c:v>
                </c:pt>
                <c:pt idx="406">
                  <c:v>Honest Aesop's Fables - Tall tales for short people</c:v>
                </c:pt>
                <c:pt idx="407">
                  <c:v>Honorable Men - Poor Yorick's Players 2016 Season</c:v>
                </c:pt>
                <c:pt idx="408">
                  <c:v>Hot Dogs a new play by Suhayla El-Bushra</c:v>
                </c:pt>
                <c:pt idx="409">
                  <c:v>How Could You Do This To Me (The Stage Play)</c:v>
                </c:pt>
                <c:pt idx="410">
                  <c:v>How You Kiss Me... at FringeNYC 2015</c:v>
                </c:pt>
                <c:pt idx="411">
                  <c:v>HOWARD BARKER DOUBLE BILL - Arcola Theatre 2015</c:v>
                </c:pt>
                <c:pt idx="412">
                  <c:v>Howard's End 3.0</c:v>
                </c:pt>
                <c:pt idx="413">
                  <c:v>HUB Theatre Group presents John Logan's RED</c:v>
                </c:pt>
                <c:pt idx="414">
                  <c:v>Human, Kind Theater Project</c:v>
                </c:pt>
                <c:pt idx="415">
                  <c:v>Hurricane Katrina 10th Anniversary: Brothers from the Bottom</c:v>
                </c:pt>
                <c:pt idx="416">
                  <c:v>'I and The Village' by Silva Semerciyan - World Premiere</c:v>
                </c:pt>
                <c:pt idx="417">
                  <c:v>I Can Ski Forever 3</c:v>
                </c:pt>
                <c:pt idx="418">
                  <c:v>I Died... I Came Back, ... Whatever</c:v>
                </c:pt>
                <c:pt idx="419">
                  <c:v>I Do Wonder</c:v>
                </c:pt>
                <c:pt idx="420">
                  <c:v>I support Molding Heartz</c:v>
                </c:pt>
                <c:pt idx="421">
                  <c:v>ICONS</c:v>
                </c:pt>
                <c:pt idx="422">
                  <c:v>IHDC's 2017 Pantomime - Jack and the Beanstalk</c:v>
                </c:pt>
                <c:pt idx="423">
                  <c:v>Images: Remembrances of the Holocaust-The Eva Schloss Story</c:v>
                </c:pt>
                <c:pt idx="424">
                  <c:v>Imaginary Theater Company Presents the Premiere of The Boat</c:v>
                </c:pt>
                <c:pt idx="425">
                  <c:v>Immortal</c:v>
                </c:pt>
                <c:pt idx="426">
                  <c:v>Improv Patrol "The Gift of Your Story is Our Script"</c:v>
                </c:pt>
                <c:pt idx="427">
                  <c:v>In My Head - A new mental health theatre project</c:v>
                </c:pt>
                <c:pt idx="428">
                  <c:v>In the Hours Before the Bars Open, a play by Nate HarpÃ©l</c:v>
                </c:pt>
                <c:pt idx="429">
                  <c:v>In the Land of Gold</c:v>
                </c:pt>
                <c:pt idx="430">
                  <c:v>In The Time of New York</c:v>
                </c:pt>
                <c:pt idx="431">
                  <c:v>INDEPENDENCE NYC</c:v>
                </c:pt>
                <c:pt idx="432">
                  <c:v>Infectious, love at the end of the 21st century!</c:v>
                </c:pt>
                <c:pt idx="433">
                  <c:v>Invincible Diamonds: A Survivor's Guide</c:v>
                </c:pt>
                <c:pt idx="434">
                  <c:v>Israel LÃ³pez @ Ojai Playwrights Conference</c:v>
                </c:pt>
                <c:pt idx="435">
                  <c:v>Itch + Scratch at Hackney Showroom</c:v>
                </c:pt>
                <c:pt idx="436">
                  <c:v>IT'S JUST MY LIFE</c:v>
                </c:pt>
                <c:pt idx="437">
                  <c:v>J. Lee Vocque's BASED ON ACTUAL EVENTS</c:v>
                </c:pt>
                <c:pt idx="438">
                  <c:v>Jack the Lad</c:v>
                </c:pt>
                <c:pt idx="439">
                  <c:v>Jason (Georgia on My Mind)</c:v>
                </c:pt>
                <c:pt idx="440">
                  <c:v>Jelly Beans at Theatre503</c:v>
                </c:pt>
                <c:pt idx="441">
                  <c:v>Jericho Creek</c:v>
                </c:pt>
                <c:pt idx="442">
                  <c:v>Jestia and Raedon</c:v>
                </c:pt>
                <c:pt idx="443">
                  <c:v>Joe Orton's Fred &amp; Madge</c:v>
                </c:pt>
                <c:pt idx="444">
                  <c:v>Joe West's THEATER OF DEATH</c:v>
                </c:pt>
                <c:pt idx="445">
                  <c:v>JoLee Productions</c:v>
                </c:pt>
                <c:pt idx="446">
                  <c:v>'Journey's End' Tour of Dorset commemorating WW1</c:v>
                </c:pt>
                <c:pt idx="447">
                  <c:v>Julius Caesar</c:v>
                </c:pt>
                <c:pt idx="448">
                  <c:v>Julius Caesar - Which side will you choose?</c:v>
                </c:pt>
                <c:pt idx="449">
                  <c:v>Just Bryan, a radio drama</c:v>
                </c:pt>
                <c:pt idx="450">
                  <c:v>KabarettstÃ¼ck "Dicht in da Nochtschicht"</c:v>
                </c:pt>
                <c:pt idx="451">
                  <c:v>Kafka on the Shore</c:v>
                </c:pt>
                <c:pt idx="452">
                  <c:v>Kapow-i GoGo at The PIT</c:v>
                </c:pt>
                <c:pt idx="453">
                  <c:v>Keep the Art of Marionettes Alive With PUPPETWORKS!</c:v>
                </c:pt>
                <c:pt idx="454">
                  <c:v>KHOJALY - Giving a voice to refugees across the world</c:v>
                </c:pt>
                <c:pt idx="455">
                  <c:v>KICK It's Not How High. It's How Strong! Written &amp; Performed</c:v>
                </c:pt>
                <c:pt idx="456">
                  <c:v>King Kirby, a play by Crystal Skillman and Fred Van Lente</c:v>
                </c:pt>
                <c:pt idx="457">
                  <c:v>King Lear</c:v>
                </c:pt>
                <c:pt idx="458">
                  <c:v>King Sisyphus</c:v>
                </c:pt>
                <c:pt idx="459">
                  <c:v>KLIPPIES</c:v>
                </c:pt>
                <c:pt idx="460">
                  <c:v>Know Thy Law</c:v>
                </c:pt>
                <c:pt idx="461">
                  <c:v>Kylie for President</c:v>
                </c:pt>
                <c:pt idx="462">
                  <c:v>L.U.N.A. Theatre Company produces "Steel Magnolias"</c:v>
                </c:pt>
                <c:pt idx="463">
                  <c:v>Lakotas and the American Theatre</c:v>
                </c:pt>
                <c:pt idx="464">
                  <c:v>Land of the Three Towers</c:v>
                </c:pt>
                <c:pt idx="465">
                  <c:v>laughter in the hood</c:v>
                </c:pt>
                <c:pt idx="466">
                  <c:v>Laughter is Sacred Space 2.0</c:v>
                </c:pt>
                <c:pt idx="467">
                  <c:v>Lead Players Theatre Company</c:v>
                </c:pt>
                <c:pt idx="468">
                  <c:v>Leah in Vegas at The New York International Fringe Festival</c:v>
                </c:pt>
                <c:pt idx="469">
                  <c:v>Lemming Theatrical's Smell of the Kill</c:v>
                </c:pt>
                <c:pt idx="470">
                  <c:v>Let's Launch Disco Turtle Productions</c:v>
                </c:pt>
                <c:pt idx="471">
                  <c:v>'LETTERS FROM WAR' Losing loved ones to Alzheimer's Disease</c:v>
                </c:pt>
                <c:pt idx="472">
                  <c:v>Liberty Falls, 54321</c:v>
                </c:pt>
                <c:pt idx="473">
                  <c:v>LIBERTY! EQUALITY! AND FIREWORKS!... A Civil Rights Play</c:v>
                </c:pt>
                <c:pt idx="474">
                  <c:v>Licensed To Ill</c:v>
                </c:pt>
                <c:pt idx="475">
                  <c:v>Life is simple</c:v>
                </c:pt>
                <c:pt idx="476">
                  <c:v>Lincoln High School presents: Little Shop of Horrors</c:v>
                </c:pt>
                <c:pt idx="477">
                  <c:v>Literacy for Brooklyn Kids</c:v>
                </c:pt>
                <c:pt idx="478">
                  <c:v>Little Nell's - a play</c:v>
                </c:pt>
                <c:pt idx="479">
                  <c:v>Live at the Speakeasy with Ryan Anderson</c:v>
                </c:pt>
                <c:pt idx="480">
                  <c:v>Loading Dock Theatre Presents: The Dudleys! A Family Game</c:v>
                </c:pt>
                <c:pt idx="481">
                  <c:v>Local Jewell Production's Inaugural Season (2014-2015)</c:v>
                </c:pt>
                <c:pt idx="482">
                  <c:v>Lock&amp;Key Theatre present 'Timon of Athens'</c:v>
                </c:pt>
                <c:pt idx="483">
                  <c:v>Lonely Soldier Monologues a play by Helen Benedict.</c:v>
                </c:pt>
                <c:pt idx="484">
                  <c:v>LOPE ENAMORADO</c:v>
                </c:pt>
                <c:pt idx="485">
                  <c:v>Lord of the Flies - Syracuse University</c:v>
                </c:pt>
                <c:pt idx="486">
                  <c:v>Los Tradicionales</c:v>
                </c:pt>
                <c:pt idx="487">
                  <c:v>Loud Arts</c:v>
                </c:pt>
                <c:pt idx="488">
                  <c:v>Love Letters</c:v>
                </c:pt>
                <c:pt idx="489">
                  <c:v>Love Letters To My Children, directed by Charles J. Ouda</c:v>
                </c:pt>
                <c:pt idx="490">
                  <c:v>LOVENESS, the play @FringeNYC 2014</c:v>
                </c:pt>
                <c:pt idx="491">
                  <c:v>Lovers and Other Strangers at The Cockpit</c:v>
                </c:pt>
                <c:pt idx="492">
                  <c:v>Macbeth</c:v>
                </c:pt>
                <c:pt idx="493">
                  <c:v>Macbeth For President 2016</c:v>
                </c:pt>
                <c:pt idx="494">
                  <c:v>Macbeth in the Basement</c:v>
                </c:pt>
                <c:pt idx="495">
                  <c:v>Madame X</c:v>
                </c:pt>
                <c:pt idx="496">
                  <c:v>MADE-UP: A Sitcom Theater Special</c:v>
                </c:pt>
                <c:pt idx="497">
                  <c:v>Maggie LumiÃ¨re and The Ghost Train: an exciting new play!</c:v>
                </c:pt>
                <c:pt idx="498">
                  <c:v>Magnificence</c:v>
                </c:pt>
                <c:pt idx="499">
                  <c:v>Make TES a success at The Edinburgh Fringe Fest</c:v>
                </c:pt>
                <c:pt idx="500">
                  <c:v>Making the Move--Edinburgh Fringe 2014</c:v>
                </c:pt>
                <c:pt idx="501">
                  <c:v>MAMA BA-B: The Stage Play</c:v>
                </c:pt>
                <c:pt idx="502">
                  <c:v>Mama Threw Me So High &amp; He Who Speaks</c:v>
                </c:pt>
                <c:pt idx="503">
                  <c:v>MamaÃ­ Kickstarts its 2015 Season: Chekhov, Williams &amp; more!</c:v>
                </c:pt>
                <c:pt idx="504">
                  <c:v>Mamahood: turn and face the strange</c:v>
                </c:pt>
                <c:pt idx="505">
                  <c:v>MAMA'Z BA-B: The StagePlay</c:v>
                </c:pt>
                <c:pt idx="506">
                  <c:v>Marcus Rashad's "The Domino Effect Stage Play"</c:v>
                </c:pt>
                <c:pt idx="507">
                  <c:v>Marilyn Madness &amp; Me</c:v>
                </c:pt>
                <c:pt idx="508">
                  <c:v>Mark Twain is Hell for the Company - Original Play</c:v>
                </c:pt>
                <c:pt idx="509">
                  <c:v>MASKS: Off-Broadway Debut</c:v>
                </c:pt>
                <c:pt idx="510">
                  <c:v>MAX &amp; ELSA: NO MUSIC. NO CHILDREN.</c:v>
                </c:pt>
                <c:pt idx="511">
                  <c:v>Me? A Caregiver?</c:v>
                </c:pt>
                <c:pt idx="512">
                  <c:v>Measure for Measure</c:v>
                </c:pt>
                <c:pt idx="513">
                  <c:v>MEASURE FOR MEASURE: an all-female adaptation</c:v>
                </c:pt>
                <c:pt idx="514">
                  <c:v>MEDEA | A New Vision</c:v>
                </c:pt>
                <c:pt idx="515">
                  <c:v>Meet The Claires - Valentine's Day Weekend Comedy Stage Play</c:v>
                </c:pt>
                <c:pt idx="516">
                  <c:v>Melbin the Accidental</c:v>
                </c:pt>
                <c:pt idx="517">
                  <c:v>Melissa Arctic At the Road Theatre</c:v>
                </c:pt>
                <c:pt idx="518">
                  <c:v>Memoir of a Forgotten Past</c:v>
                </c:pt>
                <c:pt idx="519">
                  <c:v>MENTAL Play</c:v>
                </c:pt>
                <c:pt idx="520">
                  <c:v>MENTAL Play short-tour 2015!</c:v>
                </c:pt>
                <c:pt idx="521">
                  <c:v>Messages</c:v>
                </c:pt>
                <c:pt idx="522">
                  <c:v>Mickey &amp; Worm: The Tour</c:v>
                </c:pt>
                <c:pt idx="523">
                  <c:v>Might As Well Live: Dorothy Parker Does Hollywood Fringe</c:v>
                </c:pt>
                <c:pt idx="524">
                  <c:v>Migrants' Theatre</c:v>
                </c:pt>
                <c:pt idx="525">
                  <c:v>Mine by Polly Teale A Paper Parachutes Production</c:v>
                </c:pt>
                <c:pt idx="526">
                  <c:v>Ministers of Grace</c:v>
                </c:pt>
                <c:pt idx="527">
                  <c:v>Ministry theater</c:v>
                </c:pt>
                <c:pt idx="528">
                  <c:v>MIRAMAR</c:v>
                </c:pt>
                <c:pt idx="529">
                  <c:v>Misfits of London: The Gin Chronicles</c:v>
                </c:pt>
                <c:pt idx="530">
                  <c:v>Modern Love</c:v>
                </c:pt>
                <c:pt idx="531">
                  <c:v>Monster</c:v>
                </c:pt>
                <c:pt idx="532">
                  <c:v>Montclair Shakespeare Series</c:v>
                </c:pt>
                <c:pt idx="533">
                  <c:v>Montclair Shakespeare Series: A Midsummer Night's Dream</c:v>
                </c:pt>
                <c:pt idx="534">
                  <c:v>Moon Over Mangroves</c:v>
                </c:pt>
                <c:pt idx="535">
                  <c:v>MOONFACE</c:v>
                </c:pt>
                <c:pt idx="536">
                  <c:v>'Mooring' - Vocal Point Theatre Project</c:v>
                </c:pt>
                <c:pt idx="537">
                  <c:v>Moroccan National Debate Team</c:v>
                </c:pt>
                <c:pt idx="538">
                  <c:v>Most Dangerous Man in America (WEB DuBois) by Amiri  Baraka</c:v>
                </c:pt>
                <c:pt idx="539">
                  <c:v>Moth Theater Lives</c:v>
                </c:pt>
                <c:pt idx="540">
                  <c:v>Motorcycle MacBeth...NOT your grandmother's Shakespeare!</c:v>
                </c:pt>
                <c:pt idx="541">
                  <c:v>Moving Dust presents 'THIS MUCH' 2015</c:v>
                </c:pt>
                <c:pt idx="542">
                  <c:v>Mr Mineshaft - A Play about Julius Eastman</c:v>
                </c:pt>
                <c:pt idx="543">
                  <c:v>Mr. Marmalade</c:v>
                </c:pt>
                <c:pt idx="544">
                  <c:v>Mrs Roosevelt Flies to London UK tour</c:v>
                </c:pt>
                <c:pt idx="545">
                  <c:v>MTA's National Theatre Connections Show!</c:v>
                </c:pt>
                <c:pt idx="546">
                  <c:v>Much Ado About Nothing</c:v>
                </c:pt>
                <c:pt idx="547">
                  <c:v>Much Further Out Than You Thought @ Edinburgh Fringe 2015</c:v>
                </c:pt>
                <c:pt idx="548">
                  <c:v>MUMBURGER by Sarah Kosar</c:v>
                </c:pt>
                <c:pt idx="549">
                  <c:v>Muscovado: BurntOut's new play about slavery in Barbados</c:v>
                </c:pt>
                <c:pt idx="550">
                  <c:v>MY EYES WENT DARK</c:v>
                </c:pt>
                <c:pt idx="551">
                  <c:v>My Insane Shakespeare</c:v>
                </c:pt>
                <c:pt idx="552">
                  <c:v>MY PRIVATE REVOLUTION</c:v>
                </c:pt>
                <c:pt idx="553">
                  <c:v>Nakhtik and Avalon</c:v>
                </c:pt>
                <c:pt idx="554">
                  <c:v>Napoleon in Scotland / NapolÃ©on en Ecosse</c:v>
                </c:pt>
                <c:pt idx="555">
                  <c:v>New Edinburgh play</c:v>
                </c:pt>
                <c:pt idx="556">
                  <c:v>New Works Lab @ PPAS: "Begets: Fall of a High School Ronin"</c:v>
                </c:pt>
                <c:pt idx="557">
                  <c:v>Next 2 the Stage</c:v>
                </c:pt>
                <c:pt idx="558">
                  <c:v>Night of Ashes</c:v>
                </c:pt>
                <c:pt idx="559">
                  <c:v>No Brains for Dinner</c:v>
                </c:pt>
                <c:pt idx="560">
                  <c:v>NO HOMO at Atwater Village Theatre</c:v>
                </c:pt>
                <c:pt idx="561">
                  <c:v>Not making potato salad here!</c:v>
                </c:pt>
                <c:pt idx="562">
                  <c:v>Not This Year ... I Have a Headache: a comedy about marriage</c:v>
                </c:pt>
                <c:pt idx="563">
                  <c:v>Not Your Garden Variety Theater</c:v>
                </c:pt>
                <c:pt idx="564">
                  <c:v>NTACTheatre - North Texas Actor's Collaborative Theatre</c:v>
                </c:pt>
                <c:pt idx="565">
                  <c:v>Nude: A play by Paul Hewitt</c:v>
                </c:pt>
                <c:pt idx="566">
                  <c:v>Nursery Crimes</c:v>
                </c:pt>
                <c:pt idx="567">
                  <c:v>Ø¢Ù…ÙŠÙ† (Amen)</c:v>
                </c:pt>
                <c:pt idx="568">
                  <c:v>OCTOBER IN THE CHAIR &amp; Other Fragile Things...This Halloween</c:v>
                </c:pt>
                <c:pt idx="569">
                  <c:v>Oh! What a Lovely War - Salute the Centenary</c:v>
                </c:pt>
                <c:pt idx="570">
                  <c:v>old man's Gift</c:v>
                </c:pt>
                <c:pt idx="571">
                  <c:v>Old Trunk - Edinburgh 2014</c:v>
                </c:pt>
                <c:pt idx="572">
                  <c:v>Omega Kids - a new play</c:v>
                </c:pt>
                <c:pt idx="573">
                  <c:v>On the Verge (Or, The Geography of Yearning) goes Steampunk!</c:v>
                </c:pt>
                <c:pt idx="574">
                  <c:v>Once Upon A Nightmare</c:v>
                </c:pt>
                <c:pt idx="575">
                  <c:v>One Funny Mother: I'm Not Crazy!!</c:v>
                </c:pt>
                <c:pt idx="576">
                  <c:v>One Good Night by Aisling Caffrey</c:v>
                </c:pt>
                <c:pt idx="577">
                  <c:v>One Shot Theatre Company</c:v>
                </c:pt>
                <c:pt idx="578">
                  <c:v>One-Man Show: "The Book Of oded, Chapter 2"</c:v>
                </c:pt>
                <c:pt idx="579">
                  <c:v>Only Forever at The Hope Theatre</c:v>
                </c:pt>
                <c:pt idx="580">
                  <c:v>Open House Theater</c:v>
                </c:pt>
                <c:pt idx="581">
                  <c:v>Open Letter Theatre presents 'Boys' by Ella Hickson</c:v>
                </c:pt>
                <c:pt idx="582">
                  <c:v>or, The Whale: an original stage adaptation of Moby-Dick</c:v>
                </c:pt>
                <c:pt idx="583">
                  <c:v>Oracle b*sides and Hawkeye Plainview present SUPER-WELLESIAN</c:v>
                </c:pt>
                <c:pt idx="584">
                  <c:v>Orpheus Descending by Tennessee Williams</c:v>
                </c:pt>
                <c:pt idx="585">
                  <c:v>OTHELLO, by William Shakespeare ( FUNDRAISER)</c:v>
                </c:pt>
                <c:pt idx="586">
                  <c:v>Our Country's Good</c:v>
                </c:pt>
                <c:pt idx="587">
                  <c:v>Out of the Box: A Mime Story</c:v>
                </c:pt>
                <c:pt idx="588">
                  <c:v>Outcry Theatre presents "Dark Play or Stories for Boys"</c:v>
                </c:pt>
                <c:pt idx="589">
                  <c:v>Over Here Theatre/Scotchbonnet present: Love, Sex and Apps</c:v>
                </c:pt>
                <c:pt idx="590">
                  <c:v>'Over the Top: The true-life tale of Dorothy Lawrence'</c:v>
                </c:pt>
                <c:pt idx="591">
                  <c:v>Paperhand Puppet Intervention 16th Annual Summer Show</c:v>
                </c:pt>
                <c:pt idx="592">
                  <c:v>Paria Exchange at Dave's Leicester Comedy Festival</c:v>
                </c:pt>
                <c:pt idx="593">
                  <c:v>Pariah</c:v>
                </c:pt>
                <c:pt idx="594">
                  <c:v>'Patagonia' - by Robert George</c:v>
                </c:pt>
                <c:pt idx="595">
                  <c:v>PCSF PlayOffs 2016</c:v>
                </c:pt>
                <c:pt idx="596">
                  <c:v>PCSF's Biannual 24-Hour Play Festival</c:v>
                </c:pt>
                <c:pt idx="597">
                  <c:v>Peace In Our Time</c:v>
                </c:pt>
                <c:pt idx="598">
                  <c:v>Pennywinkle: A New Chicago Comedy</c:v>
                </c:pt>
                <c:pt idx="599">
                  <c:v>PETER PAN - a new play by Ebony Rattle</c:v>
                </c:pt>
                <c:pt idx="600">
                  <c:v>Peter Pan by J.M. Barrie @ Open Space Arts</c:v>
                </c:pt>
                <c:pt idx="601">
                  <c:v>Petrification</c:v>
                </c:pt>
                <c:pt idx="602">
                  <c:v>Phantom of the Kun Opera</c:v>
                </c:pt>
                <c:pt idx="603">
                  <c:v>Picasso at The Lapin Agile, a play by Steve Martin</c:v>
                </c:pt>
                <c:pt idx="604">
                  <c:v>Pickles &amp; Hargraves Murder Mystery Comedy at the FringeNYC</c:v>
                </c:pt>
                <c:pt idx="605">
                  <c:v>PICNIC, by William Inge: An Inaugural Production</c:v>
                </c:pt>
                <c:pt idx="606">
                  <c:v>Pig by Alex Oates (London Run)</c:v>
                </c:pt>
                <c:pt idx="607">
                  <c:v>Pink Confetti at The Courtyard Theatre, Hoxton</c:v>
                </c:pt>
                <c:pt idx="608">
                  <c:v>Pizza Delique</c:v>
                </c:pt>
                <c:pt idx="609">
                  <c:v>PL@Y, an all-original fusion of comedy, rock, and dance</c:v>
                </c:pt>
                <c:pt idx="610">
                  <c:v>Play A 'Role' In "Kickstarting A Battle Stage Plays Tour"</c:v>
                </c:pt>
                <c:pt idx="611">
                  <c:v>Poleroid Theatre Present : FREE FALL by Vinay Patel</c:v>
                </c:pt>
                <c:pt idx="612">
                  <c:v>Poles Apart - A Play in 2 Acts</c:v>
                </c:pt>
                <c:pt idx="613">
                  <c:v>'Pope Head' - The World Tour of Australia</c:v>
                </c:pt>
                <c:pt idx="614">
                  <c:v>Popinjay Productions' The Odyssey</c:v>
                </c:pt>
                <c:pt idx="615">
                  <c:v>'Potter.' Funding 2015</c:v>
                </c:pt>
                <c:pt idx="616">
                  <c:v>Pramkicker - Edinburgh and Beyond</c:v>
                </c:pt>
                <c:pt idx="617">
                  <c:v>Pretty Butch</c:v>
                </c:pt>
                <c:pt idx="618">
                  <c:v>Princess Cut: A young girl's reality inside a TN sex ring</c:v>
                </c:pt>
                <c:pt idx="619">
                  <c:v>Princess Suffragette: a new play for VAULT Festival 2017</c:v>
                </c:pt>
                <c:pt idx="620">
                  <c:v>Prison Boxing: A New Play by Leah Joki</c:v>
                </c:pt>
                <c:pt idx="621">
                  <c:v>Produce BELLE DAME SANS MERCI a stage play</c:v>
                </c:pt>
                <c:pt idx="622">
                  <c:v>PRODUCE the Stage Play SKYLAR'S SYNDROME by Gavin Kayner</c:v>
                </c:pt>
                <c:pt idx="623">
                  <c:v>Professor O'Hannigan's Time Machine (Student Directed)</c:v>
                </c:pt>
                <c:pt idx="624">
                  <c:v>Promised Land</c:v>
                </c:pt>
                <c:pt idx="625">
                  <c:v>Protocols</c:v>
                </c:pt>
                <c:pt idx="626">
                  <c:v>Prowl Theatre Company</c:v>
                </c:pt>
                <c:pt idx="627">
                  <c:v>PSYCHOC une comÃ©die libertine de Bernard Granger</c:v>
                </c:pt>
                <c:pt idx="628">
                  <c:v>Publicity for "When Yellow Were the Stars on Earth"</c:v>
                </c:pt>
                <c:pt idx="629">
                  <c:v>Pug-let: The First Ever All-Pug Production of Hamlet</c:v>
                </c:pt>
                <c:pt idx="630">
                  <c:v>PUNK ROCK</c:v>
                </c:pt>
                <c:pt idx="631">
                  <c:v>Pushers</c:v>
                </c:pt>
                <c:pt idx="632">
                  <c:v>Putting on a great play in Los Angeles!</c:v>
                </c:pt>
                <c:pt idx="633">
                  <c:v>Quirky Bird Theatre's Young Actors on Tour</c:v>
                </c:pt>
                <c:pt idx="634">
                  <c:v>R.U.R. at New Muses Theatre Company</c:v>
                </c:pt>
                <c:pt idx="635">
                  <c:v>RAIN | a theatrical production of life-changing proportions</c:v>
                </c:pt>
                <c:pt idx="636">
                  <c:v>Rainbowtown</c:v>
                </c:pt>
                <c:pt idx="637">
                  <c:v>Random Us</c:v>
                </c:pt>
                <c:pt idx="638">
                  <c:v>Ray Gunn and Starburst</c:v>
                </c:pt>
                <c:pt idx="639">
                  <c:v>Reading of a New Play by Garrett Zuercher</c:v>
                </c:pt>
                <c:pt idx="640">
                  <c:v>READY OR NOT HERE I COME</c:v>
                </c:pt>
                <c:pt idx="641">
                  <c:v>Reality of Love Remix (Love in Disguise)</c:v>
                </c:pt>
                <c:pt idx="642">
                  <c:v>REALLY REALLY</c:v>
                </c:pt>
                <c:pt idx="643">
                  <c:v>REBATEnsemble Presents: "The Tempest" by William Shakespeare</c:v>
                </c:pt>
                <c:pt idx="644">
                  <c:v>REBATEnsemble Presents: ICONS - The Martin Show</c:v>
                </c:pt>
                <c:pt idx="645">
                  <c:v>REBORN IN LOVE</c:v>
                </c:pt>
                <c:pt idx="646">
                  <c:v>Red and The Wolf: A Prospero Theatre Production</c:v>
                </c:pt>
                <c:pt idx="647">
                  <c:v>Red Lion Theatre Presents Shakespeare's Macbeth</c:v>
                </c:pt>
                <c:pt idx="648">
                  <c:v>Red Planet (or One Way Ticket) Staged Reading</c:v>
                </c:pt>
                <c:pt idx="649">
                  <c:v>REDISCOVERING KIA THE PLAY</c:v>
                </c:pt>
                <c:pt idx="650">
                  <c:v>ReminiSens Restaurant &amp; Theatre in Versailles</c:v>
                </c:pt>
                <c:pt idx="651">
                  <c:v>Repetitive Beats: A new play premiering at Vault Festival</c:v>
                </c:pt>
                <c:pt idx="652">
                  <c:v>Resurrecting LIZZIE BORDEN LIVE</c:v>
                </c:pt>
                <c:pt idx="653">
                  <c:v>Returning Home.</c:v>
                </c:pt>
                <c:pt idx="654">
                  <c:v>Richard III</c:v>
                </c:pt>
                <c:pt idx="655">
                  <c:v>Richard III - Presented by REBATEnsemble/Theatre Off Jackson</c:v>
                </c:pt>
                <c:pt idx="656">
                  <c:v>right left with heels: US Premiere at City Garage</c:v>
                </c:pt>
                <c:pt idx="657">
                  <c:v>Right Tracey!</c:v>
                </c:pt>
                <c:pt idx="658">
                  <c:v>Rob Base Presents Unequally Yoked The Stage Play</c:v>
                </c:pt>
                <c:pt idx="659">
                  <c:v>Roll The Dice Theatre Company</c:v>
                </c:pt>
                <c:pt idx="660">
                  <c:v>Romeo &amp; Juliet</c:v>
                </c:pt>
                <c:pt idx="661">
                  <c:v>Romeo and Juliet at Moody's Pub</c:v>
                </c:pt>
                <c:pt idx="662">
                  <c:v>Romeo and Juliet by Cry of Curs</c:v>
                </c:pt>
                <c:pt idx="663">
                  <c:v>Romeo and Juliet...Choose Your Own Ending</c:v>
                </c:pt>
                <c:pt idx="664">
                  <c:v>Romeo and Juliet: A Mesh-n-Groove Production</c:v>
                </c:pt>
                <c:pt idx="665">
                  <c:v>ROOMIES - Atlantic Canada Tour 2016-17</c:v>
                </c:pt>
                <c:pt idx="666">
                  <c:v>Rose of June</c:v>
                </c:pt>
                <c:pt idx="667">
                  <c:v>Roughly Speaking: Voices from The Soup Kitchen</c:v>
                </c:pt>
                <c:pt idx="668">
                  <c:v>Rounds. Set design campaign.</c:v>
                </c:pt>
                <c:pt idx="669">
                  <c:v>Royal Holloway's Drama Society Presents 'Posh'</c:v>
                </c:pt>
                <c:pt idx="670">
                  <c:v>Run Away</c:v>
                </c:pt>
                <c:pt idx="671">
                  <c:v>RUSSIAN PLAY "HOW TO BE BRAVE"</c:v>
                </c:pt>
                <c:pt idx="672">
                  <c:v>Sacrifice</c:v>
                </c:pt>
                <c:pt idx="673">
                  <c:v>SANKARA</c:v>
                </c:pt>
                <c:pt idx="674">
                  <c:v>Save "The Stage Door"</c:v>
                </c:pt>
                <c:pt idx="675">
                  <c:v>Save 'The Stage Door'.</c:v>
                </c:pt>
                <c:pt idx="676">
                  <c:v>Saxon Court at Southwark Playhouse</c:v>
                </c:pt>
                <c:pt idx="677">
                  <c:v>SBYET 2016 Hairspray at the Lobero Theatre!</c:v>
                </c:pt>
                <c:pt idx="678">
                  <c:v>'SCARAMOUCHE JONES'' by Justin Butcher</c:v>
                </c:pt>
                <c:pt idx="679">
                  <c:v>Scarlet at Southwark Playhouse - Theatre Renegade</c:v>
                </c:pt>
                <c:pt idx="680">
                  <c:v>Scarlet Letters (a play with songs)</c:v>
                </c:pt>
                <c:pt idx="681">
                  <c:v>Scissortail: A play about the Oklahoma City Bombing</c:v>
                </c:pt>
                <c:pt idx="682">
                  <c:v>Score</c:v>
                </c:pt>
                <c:pt idx="683">
                  <c:v>Scrappy Shakespeare: A Midsummer Night's Dream</c:v>
                </c:pt>
                <c:pt idx="684">
                  <c:v>Sea Life by Lucy Catherine at The Hope Theatre</c:v>
                </c:pt>
                <c:pt idx="685">
                  <c:v>Seance Theatre Performs Noel Coward's Blithe Spirit</c:v>
                </c:pt>
                <c:pt idx="686">
                  <c:v>Searching for Tookoolito. An Inuk Woman's Arctic Expedition.</c:v>
                </c:pt>
                <c:pt idx="687">
                  <c:v>Season Scandinavia</c:v>
                </c:pt>
                <c:pt idx="688">
                  <c:v>Second Act: The Four Disgracers</c:v>
                </c:pt>
                <c:pt idx="689">
                  <c:v>Secret Diaries</c:v>
                </c:pt>
                <c:pt idx="690">
                  <c:v>Secret of Shahrazad (World Premier)</c:v>
                </c:pt>
                <c:pt idx="691">
                  <c:v>See Bob Run by Daniel MacIvor</c:v>
                </c:pt>
                <c:pt idx="692">
                  <c:v>Seliges Theater presents "The God of Carnage"</c:v>
                </c:pt>
                <c:pt idx="693">
                  <c:v>Send 'Bin Laden: The One Man Show' to Hollywood!</c:v>
                </c:pt>
                <c:pt idx="694">
                  <c:v>Send SACKERSON to SD Fringe</c:v>
                </c:pt>
                <c:pt idx="695">
                  <c:v>Send The Bad Arm to Edinburgh. Meet the Dodgy Irish Dancer!</c:v>
                </c:pt>
                <c:pt idx="696">
                  <c:v>Send Truth AND Consequences To TNT's 2014 Youth Conference</c:v>
                </c:pt>
                <c:pt idx="697">
                  <c:v>Seven Minutes in Eternity</c:v>
                </c:pt>
                <c:pt idx="698">
                  <c:v>SEVEN, a Documentary Play: North Carolina Premiere!</c:v>
                </c:pt>
                <c:pt idx="699">
                  <c:v>SHADFLY - NEW PLAY AT THE ARTS PROJECT</c:v>
                </c:pt>
                <c:pt idx="700">
                  <c:v>Shakespeare in ASL - and FREE for everyone</c:v>
                </c:pt>
                <c:pt idx="701">
                  <c:v>Shakespeare in Sarajevo</c:v>
                </c:pt>
                <c:pt idx="702">
                  <c:v>Shakespeare In The Park</c:v>
                </c:pt>
                <c:pt idx="703">
                  <c:v>Shakespeare in the Park! A Comedy of Errors</c:v>
                </c:pt>
                <c:pt idx="704">
                  <c:v>Shakespeare in the Park: Much Ado About Nothing</c:v>
                </c:pt>
                <c:pt idx="705">
                  <c:v>Shakespeare is Boffo! Teachers' Edition</c:v>
                </c:pt>
                <c:pt idx="706">
                  <c:v>Shakespeare Orange County's HAMLET: Match This!</c:v>
                </c:pt>
                <c:pt idx="707">
                  <c:v>Shakespeare Shortened School Plays</c:v>
                </c:pt>
                <c:pt idx="708">
                  <c:v>Shakespeare with Noodles:  Henry IV</c:v>
                </c:pt>
                <c:pt idx="709">
                  <c:v>Shakespeare!! To fund or not to fund, that is the Question?</c:v>
                </c:pt>
                <c:pt idx="710">
                  <c:v>Shakespearean Youth Theatre (SYT) - The Tempest</c:v>
                </c:pt>
                <c:pt idx="711">
                  <c:v>Shakespeare's Pericles, Prince of Tyre</c:v>
                </c:pt>
                <c:pt idx="712">
                  <c:v>Shakespeare's R&amp;J - Chapel Lane Theatre Company</c:v>
                </c:pt>
                <c:pt idx="713">
                  <c:v>Shakespeare's The Tempest: In-The-Round</c:v>
                </c:pt>
                <c:pt idx="714">
                  <c:v>She Kills Monsters</c:v>
                </c:pt>
                <c:pt idx="715">
                  <c:v>SHE! Is History!</c:v>
                </c:pt>
                <c:pt idx="716">
                  <c:v>Sherri's Playhouse Present's A Heavenly Hand!</c:v>
                </c:pt>
                <c:pt idx="717">
                  <c:v>Sid the tour 2016</c:v>
                </c:pt>
                <c:pt idx="718">
                  <c:v>Silent Planet</c:v>
                </c:pt>
                <c:pt idx="719">
                  <c:v>SIN, The Stage Play-Spreading Awareness One City At A Time</c:v>
                </c:pt>
                <c:pt idx="720">
                  <c:v>Since I've Been Here</c:v>
                </c:pt>
                <c:pt idx="721">
                  <c:v>SNAKE EYES</c:v>
                </c:pt>
                <c:pt idx="722">
                  <c:v>Snowglobe Theatre presents: "Much Ado about Nothing"</c:v>
                </c:pt>
                <c:pt idx="723">
                  <c:v>SoÃ±Ã© una ciudad amurallada</c:v>
                </c:pt>
                <c:pt idx="724">
                  <c:v>Some big Some bang</c:v>
                </c:pt>
                <c:pt idx="725">
                  <c:v>Something Precious</c:v>
                </c:pt>
                <c:pt idx="726">
                  <c:v>Something Wicked This Way Comes</c:v>
                </c:pt>
                <c:pt idx="727">
                  <c:v>South Florida Tours</c:v>
                </c:pt>
                <c:pt idx="728">
                  <c:v>Southern Utah University: V-Day 2015</c:v>
                </c:pt>
                <c:pt idx="729">
                  <c:v>Speak to my Soul: A Montage of Voices</c:v>
                </c:pt>
                <c:pt idx="730">
                  <c:v>Special in a Bad Way</c:v>
                </c:pt>
                <c:pt idx="731">
                  <c:v>Speechless</c:v>
                </c:pt>
                <c:pt idx="732">
                  <c:v>SPILL - A verbatim show about sex</c:v>
                </c:pt>
                <c:pt idx="733">
                  <c:v>Spinning Wheel Youth Takeover</c:v>
                </c:pt>
                <c:pt idx="734">
                  <c:v>Spotlight Youth Theater Production of Wizard</c:v>
                </c:pt>
                <c:pt idx="735">
                  <c:v>Stage Adaptation of Studio Ghibli's Princess Mononoke</c:v>
                </c:pt>
                <c:pt idx="736">
                  <c:v>Stage Play Production - "I Love You to Death"</c:v>
                </c:pt>
                <c:pt idx="737">
                  <c:v>Stage Production "The Nail Shop"</c:v>
                </c:pt>
                <c:pt idx="738">
                  <c:v>STAGE READING for TETCNY</c:v>
                </c:pt>
                <c:pt idx="739">
                  <c:v>Staged Reading of "The Rise and Fall of Little Voice"</c:v>
                </c:pt>
                <c:pt idx="740">
                  <c:v>Staged Right Theatre First Season Campaign</c:v>
                </c:pt>
                <c:pt idx="741">
                  <c:v>Star Man Rocket Man</c:v>
                </c:pt>
                <c:pt idx="742">
                  <c:v>Star-Spangled Sitcoms: Huzzah &amp; John Adams</c:v>
                </c:pt>
                <c:pt idx="743">
                  <c:v>Sterling Lion Theater Company</c:v>
                </c:pt>
                <c:pt idx="744">
                  <c:v>Still I Weep</c:v>
                </c:pt>
                <c:pt idx="745">
                  <c:v>Stitching by Anthony Neilson</c:v>
                </c:pt>
                <c:pt idx="746">
                  <c:v>Stop the tempo - ThÃ©Ã¢tre Prospero- salle intime</c:v>
                </c:pt>
                <c:pt idx="747">
                  <c:v>Strangeloop Theatre - A Focus on New Works</c:v>
                </c:pt>
                <c:pt idx="748">
                  <c:v>Strive</c:v>
                </c:pt>
                <c:pt idx="749">
                  <c:v>Strong Poison Stage Play adapted fr. Dorothy L. Sayers novel</c:v>
                </c:pt>
                <c:pt idx="750">
                  <c:v>Sub-Basement World Premiere</c:v>
                </c:pt>
                <c:pt idx="751">
                  <c:v>SUCKIN INJUN</c:v>
                </c:pt>
                <c:pt idx="752">
                  <c:v>Suddenly Split &amp; Swiping Over</c:v>
                </c:pt>
                <c:pt idx="753">
                  <c:v>Sugarglass Theatre</c:v>
                </c:pt>
                <c:pt idx="754">
                  <c:v>Summer Adaptation of Fallen Angels</c:v>
                </c:pt>
                <c:pt idx="755">
                  <c:v>Summer FourPlay</c:v>
                </c:pt>
                <c:pt idx="756">
                  <c:v>Super Date, The Dating Game Show for Superheroes</c:v>
                </c:pt>
                <c:pt idx="757">
                  <c:v>Support 1140 Productions' 'Romeo Juliet'</c:v>
                </c:pt>
                <c:pt idx="758">
                  <c:v>Support Catalan Drama: Skin in Flames, by Guillem Clua</c:v>
                </c:pt>
                <c:pt idx="759">
                  <c:v>Support new theatre piece IT DOESN'T MATTER</c:v>
                </c:pt>
                <c:pt idx="760">
                  <c:v>Sustainable Theatre Project and The Life-Cycle of Seller Door: A Play of Consequences</c:v>
                </c:pt>
                <c:pt idx="761">
                  <c:v>Sweeney Todd: The Panto at the Edinburgh Fringe!</c:v>
                </c:pt>
                <c:pt idx="762">
                  <c:v>Sweet, Sweet Spirit</c:v>
                </c:pt>
                <c:pt idx="763">
                  <c:v>Sylvia (a benefit show)</c:v>
                </c:pt>
                <c:pt idx="764">
                  <c:v>Syrian Children's Play: Romeo &amp; Juliet Separated by War</c:v>
                </c:pt>
                <c:pt idx="765">
                  <c:v>Tackett &amp; Pyke put on a Play</c:v>
                </c:pt>
                <c:pt idx="766">
                  <c:v>Take Tartuffe to Edinburgh Fringe Festival!</c:v>
                </c:pt>
                <c:pt idx="767">
                  <c:v>Take the Vagina Monologues to Main Street in Lexington, NC!</c:v>
                </c:pt>
                <c:pt idx="768">
                  <c:v>Tales of a Dragon KNIGHT</c:v>
                </c:pt>
                <c:pt idx="769">
                  <c:v>Talk to Me Like The Rain and Let Me Listen</c:v>
                </c:pt>
                <c:pt idx="770">
                  <c:v>Taming of the Shrew - New Wimbledon Theatre</c:v>
                </c:pt>
                <c:pt idx="771">
                  <c:v>Tarantella</c:v>
                </c:pt>
                <c:pt idx="772">
                  <c:v>Tearing Down Cabrini-Green, a dynamic social commentary.</c:v>
                </c:pt>
                <c:pt idx="773">
                  <c:v>Teaterforestilling: Shakespeare patchwork</c:v>
                </c:pt>
                <c:pt idx="774">
                  <c:v>Technical Design for Liberty Lake Community Theatre</c:v>
                </c:pt>
                <c:pt idx="775">
                  <c:v>Tell Me That You Love Me</c:v>
                </c:pt>
                <c:pt idx="776">
                  <c:v>Tell'em I'm Gonna Make It</c:v>
                </c:pt>
                <c:pt idx="777">
                  <c:v>Tennessee Williams' ONE ARM @ Minnesota Fringe</c:v>
                </c:pt>
                <c:pt idx="778">
                  <c:v>Terminator the Second</c:v>
                </c:pt>
                <c:pt idx="779">
                  <c:v>Terry Pratchett's Wyrd Sisters</c:v>
                </c:pt>
                <c:pt idx="780">
                  <c:v>Terry Pratchett's Wyrd Sisters at Paeroa Little Theatre</c:v>
                </c:pt>
                <c:pt idx="781">
                  <c:v>ThÃ©Ã¢tre Polichinelle Show "Clown-Ballet"</c:v>
                </c:pt>
                <c:pt idx="782">
                  <c:v>ThÃ©rÃ¨se Raquin at The Courtyard Theatre</c:v>
                </c:pt>
                <c:pt idx="783">
                  <c:v>Thank You For Smoking</c:v>
                </c:pt>
                <c:pt idx="784">
                  <c:v>Thank You For Waiting</c:v>
                </c:pt>
                <c:pt idx="785">
                  <c:v>That Still Small Voice Stage Play</c:v>
                </c:pt>
                <c:pt idx="786">
                  <c:v>The (out)Siders Project</c:v>
                </c:pt>
                <c:pt idx="787">
                  <c:v>The Adventurers Club</c:v>
                </c:pt>
                <c:pt idx="788">
                  <c:v>The AOA Presents: The Maiden of Orleans</c:v>
                </c:pt>
                <c:pt idx="789">
                  <c:v>The Aurora Project: A Sci-Fi Epic by Bella Poynton</c:v>
                </c:pt>
                <c:pt idx="790">
                  <c:v>The Barbican Photography Trip 2015</c:v>
                </c:pt>
                <c:pt idx="791">
                  <c:v>The Beautiful House</c:v>
                </c:pt>
                <c:pt idx="792">
                  <c:v>The Bill Cosby Assault, a play</c:v>
                </c:pt>
                <c:pt idx="793">
                  <c:v>The Black and White Theatre Company Inc.</c:v>
                </c:pt>
                <c:pt idx="794">
                  <c:v>The Black Woman's Attitude Stage Play</c:v>
                </c:pt>
                <c:pt idx="795">
                  <c:v>The Blind Owl Stages Shinn's "The Coming World"</c:v>
                </c:pt>
                <c:pt idx="796">
                  <c:v>The Bombing of the Grand Hotel. A compelling new play</c:v>
                </c:pt>
                <c:pt idx="797">
                  <c:v>The Book's the Thing - Welcome to Hamlet's Library</c:v>
                </c:pt>
                <c:pt idx="798">
                  <c:v>The Boy at the Edge of Everything NEXT STAGE RESIDENT SHOW</c:v>
                </c:pt>
                <c:pt idx="799">
                  <c:v>The Bridge That Brought Us Over: The History of Gospel Music</c:v>
                </c:pt>
                <c:pt idx="800">
                  <c:v>The Butterfingers Angel... [By The Mummers]</c:v>
                </c:pt>
                <c:pt idx="801">
                  <c:v>The Butterfly Catcher</c:v>
                </c:pt>
                <c:pt idx="802">
                  <c:v>The Canterbury Shakespeare Festival - first season</c:v>
                </c:pt>
                <c:pt idx="803">
                  <c:v>The Case Of Soghomon Tehlirian</c:v>
                </c:pt>
                <c:pt idx="804">
                  <c:v>The Chameleon Fools Theatre Troupe Project</c:v>
                </c:pt>
                <c:pt idx="805">
                  <c:v>The Collector, a play by Daniel Wade</c:v>
                </c:pt>
                <c:pt idx="806">
                  <c:v>The Commission Theatre Co.</c:v>
                </c:pt>
                <c:pt idx="807">
                  <c:v>The Complete Works of William Shakespeare (Abridged)</c:v>
                </c:pt>
                <c:pt idx="808">
                  <c:v>The Connection Play 2014</c:v>
                </c:pt>
                <c:pt idx="809">
                  <c:v>The Container Play</c:v>
                </c:pt>
                <c:pt idx="810">
                  <c:v>The Crusade of Connor Stephens: Professional Play Reading</c:v>
                </c:pt>
                <c:pt idx="811">
                  <c:v>The Curse of the Babywoman @ FringeNYC</c:v>
                </c:pt>
                <c:pt idx="812">
                  <c:v>The Dead Loss</c:v>
                </c:pt>
                <c:pt idx="813">
                  <c:v>The Diary of a Nobody</c:v>
                </c:pt>
                <c:pt idx="814">
                  <c:v>The Divideâ€ A Great New Controversial Play.</c:v>
                </c:pt>
                <c:pt idx="815">
                  <c:v>The Divine Comedy Show</c:v>
                </c:pt>
                <c:pt idx="816">
                  <c:v>The Drama Factory presents " The Moon Princess "</c:v>
                </c:pt>
                <c:pt idx="817">
                  <c:v>The Drama Factory presents : The Magic Flute</c:v>
                </c:pt>
                <c:pt idx="818">
                  <c:v>the dreamer examines his pillow</c:v>
                </c:pt>
                <c:pt idx="819">
                  <c:v>THE DRESSER     TETCNY    The Ensemble Theatre Company of NY</c:v>
                </c:pt>
                <c:pt idx="820">
                  <c:v>The Dybbuk</c:v>
                </c:pt>
                <c:pt idx="821">
                  <c:v>The Erlkings</c:v>
                </c:pt>
                <c:pt idx="822">
                  <c:v>The Escorts</c:v>
                </c:pt>
                <c:pt idx="823">
                  <c:v>The Esoteric Camgirl</c:v>
                </c:pt>
                <c:pt idx="824">
                  <c:v>The Eternal Space Brings the Old Penn Station Back to Life</c:v>
                </c:pt>
                <c:pt idx="825">
                  <c:v>The Eulogy of Toby Peach - Edinburgh Festival 2015</c:v>
                </c:pt>
                <c:pt idx="826">
                  <c:v>The Faculty Lounge</c:v>
                </c:pt>
                <c:pt idx="827">
                  <c:v>The Fairy Tale: A Little Daylight</c:v>
                </c:pt>
                <c:pt idx="828">
                  <c:v>THE FALL - A New Play at FringeNYC!</c:v>
                </c:pt>
                <c:pt idx="829">
                  <c:v>The Fall - an epic theatrical adaptation</c:v>
                </c:pt>
                <c:pt idx="830">
                  <c:v>The Fall of Wallace Winter at the Plaza Theatre</c:v>
                </c:pt>
                <c:pt idx="831">
                  <c:v>The Florence Company presents 'America'</c:v>
                </c:pt>
                <c:pt idx="832">
                  <c:v>The Flu Season</c:v>
                </c:pt>
                <c:pt idx="833">
                  <c:v>The Free Man - the story of Hurr</c:v>
                </c:pt>
                <c:pt idx="834">
                  <c:v>The Frida Kahlo of Penge West</c:v>
                </c:pt>
                <c:pt idx="835">
                  <c:v>The Game's Afoot - Spotlight</c:v>
                </c:pt>
                <c:pt idx="836">
                  <c:v>The Girl Who Touched the Stars</c:v>
                </c:pt>
                <c:pt idx="837">
                  <c:v>The Glass Menagerie: Independent Student-Run Production</c:v>
                </c:pt>
                <c:pt idx="838">
                  <c:v>The Glasshouse</c:v>
                </c:pt>
                <c:pt idx="839">
                  <c:v>THE GOODS Theatre Company Premiere DROPPED @ Old Fitz</c:v>
                </c:pt>
                <c:pt idx="840">
                  <c:v>The Gray Man</c:v>
                </c:pt>
                <c:pt idx="841">
                  <c:v>The Great Elephant Repertory Company</c:v>
                </c:pt>
                <c:pt idx="842">
                  <c:v>The Great Gatsby at All-of-us Express Children's Theatre</c:v>
                </c:pt>
                <c:pt idx="843">
                  <c:v>The Grouch Who Couldn't Steal Christmas</c:v>
                </c:pt>
                <c:pt idx="844">
                  <c:v>The Happy Family and Devoted Dreams new theater plays NYC</c:v>
                </c:pt>
                <c:pt idx="845">
                  <c:v>The Hat</c:v>
                </c:pt>
                <c:pt idx="846">
                  <c:v>The History Boys at USC</c:v>
                </c:pt>
                <c:pt idx="847">
                  <c:v>The Hitchhiker's Guide to the Family</c:v>
                </c:pt>
                <c:pt idx="848">
                  <c:v>The Honeymoon is Over - An Original Play by Zakry Fin</c:v>
                </c:pt>
                <c:pt idx="849">
                  <c:v>The Hostages</c:v>
                </c:pt>
                <c:pt idx="850">
                  <c:v>The Hounds of Reservoir - A Shakesperian Heist film</c:v>
                </c:pt>
                <c:pt idx="851">
                  <c:v>The Hurtling Stillness. A story about angels and clowns</c:v>
                </c:pt>
                <c:pt idx="852">
                  <c:v>The Impossible Adventures Of Supernova Jones</c:v>
                </c:pt>
                <c:pt idx="853">
                  <c:v>THE INCREDIBLE FOX SISTERS</c:v>
                </c:pt>
                <c:pt idx="854">
                  <c:v>The Inspectors Call</c:v>
                </c:pt>
                <c:pt idx="855">
                  <c:v>The Irish play MISTERMAN by Enda Walsh, heads to Boulder</c:v>
                </c:pt>
                <c:pt idx="856">
                  <c:v>The Island Boys: A New Play</c:v>
                </c:pt>
                <c:pt idx="857">
                  <c:v>The Jennings Family Reunion</c:v>
                </c:pt>
                <c:pt idx="858">
                  <c:v>The JOkeress Going Live</c:v>
                </c:pt>
                <c:pt idx="859">
                  <c:v>The Judgment of Paris</c:v>
                </c:pt>
                <c:pt idx="860">
                  <c:v>The Killing Room</c:v>
                </c:pt>
                <c:pt idx="861">
                  <c:v>The Laramie Project in Utah County</c:v>
                </c:pt>
                <c:pt idx="862">
                  <c:v>The Last Days of Judas Iscariot</c:v>
                </c:pt>
                <c:pt idx="863">
                  <c:v>The Last Encore Musical</c:v>
                </c:pt>
                <c:pt idx="864">
                  <c:v>The Last King of the I.D.A. (Minnesota Fringe)</c:v>
                </c:pt>
                <c:pt idx="865">
                  <c:v>The Lizard King, a play by Jay Jeff Jones</c:v>
                </c:pt>
                <c:pt idx="866">
                  <c:v>The Lost Boy</c:v>
                </c:pt>
                <c:pt idx="867">
                  <c:v>The Lost Boy (a play)</c:v>
                </c:pt>
                <c:pt idx="868">
                  <c:v>The Love Shack</c:v>
                </c:pt>
                <c:pt idx="869">
                  <c:v>The Lower Depths</c:v>
                </c:pt>
                <c:pt idx="870">
                  <c:v>THE MAGIC OF LAUGHTER WITH REGGIE RICE'S #TEAMDREAMERS</c:v>
                </c:pt>
                <c:pt idx="871">
                  <c:v>The Maid, in the Common Room, with the FiancÃ©: A Comedy</c:v>
                </c:pt>
                <c:pt idx="872">
                  <c:v>The Maltese Bodkin</c:v>
                </c:pt>
                <c:pt idx="873">
                  <c:v>The Man from Willow's Brook, a new play by Kevin Kordis</c:v>
                </c:pt>
                <c:pt idx="874">
                  <c:v>The March of the Bonus Army</c:v>
                </c:pt>
                <c:pt idx="875">
                  <c:v>The Martin and Lewis Tribute Show</c:v>
                </c:pt>
                <c:pt idx="876">
                  <c:v>The Merchant of Venice</c:v>
                </c:pt>
                <c:pt idx="877">
                  <c:v>The Merchant of Venice as Shakespeare Heard It</c:v>
                </c:pt>
                <c:pt idx="878">
                  <c:v>The Metronome Society</c:v>
                </c:pt>
                <c:pt idx="879">
                  <c:v>The Million Dollar Shot</c:v>
                </c:pt>
                <c:pt idx="880">
                  <c:v>The Modern Theater's 'Play It Forward' Fund</c:v>
                </c:pt>
                <c:pt idx="881">
                  <c:v>THE MOON PLAY</c:v>
                </c:pt>
                <c:pt idx="882">
                  <c:v>The Mount, new play about Edith Wharton</c:v>
                </c:pt>
                <c:pt idx="883">
                  <c:v>The Munitionettes</c:v>
                </c:pt>
                <c:pt idx="884">
                  <c:v>The Night Before Christmas</c:v>
                </c:pt>
                <c:pt idx="885">
                  <c:v>The Not So Curious Incident of the Man in the Green Volvo</c:v>
                </c:pt>
                <c:pt idx="886">
                  <c:v>The One Man Traveling Tennessee Williams Festival</c:v>
                </c:pt>
                <c:pt idx="887">
                  <c:v>The Original Laughter Therapist</c:v>
                </c:pt>
                <c:pt idx="888">
                  <c:v>The Other Group Theatre</c:v>
                </c:pt>
                <c:pt idx="889">
                  <c:v>The Pelican, by August Strindberg</c:v>
                </c:pt>
                <c:pt idx="890">
                  <c:v>The Pendulum Swings</c:v>
                </c:pt>
                <c:pt idx="891">
                  <c:v>The Pendulum Swings UK Theatre Tour/EdFringe</c:v>
                </c:pt>
                <c:pt idx="892">
                  <c:v>The Pennington School Alumni Theater Series: Charlie &amp; Bruno</c:v>
                </c:pt>
                <c:pt idx="893">
                  <c:v>The Piano Man</c:v>
                </c:pt>
                <c:pt idx="894">
                  <c:v>The Pillowman Aberdeen</c:v>
                </c:pt>
                <c:pt idx="895">
                  <c:v>The Promise</c:v>
                </c:pt>
                <c:pt idx="896">
                  <c:v>The Rabbit on the Moon</c:v>
                </c:pt>
                <c:pt idx="897">
                  <c:v>The Reinvention of Lily Johnson</c:v>
                </c:pt>
                <c:pt idx="898">
                  <c:v>The Respectful Prostitute</c:v>
                </c:pt>
                <c:pt idx="899">
                  <c:v>The Return of The Walthamstow Mysteries</c:v>
                </c:pt>
                <c:pt idx="900">
                  <c:v>The Rights (and Wrongs) of Mary Wollstonecraft</c:v>
                </c:pt>
                <c:pt idx="901">
                  <c:v>The Rooftop</c:v>
                </c:pt>
                <c:pt idx="902">
                  <c:v>The Ruby Darlings Show</c:v>
                </c:pt>
                <c:pt idx="903">
                  <c:v>The Rules: Sex, Lies &amp; Serial Killers</c:v>
                </c:pt>
                <c:pt idx="904">
                  <c:v>The Salem Haunted Magic Show</c:v>
                </c:pt>
                <c:pt idx="905">
                  <c:v>The Saltbox Theatre Collective Seed Money Project</c:v>
                </c:pt>
                <c:pt idx="906">
                  <c:v>the Savannah Disputation</c:v>
                </c:pt>
                <c:pt idx="907">
                  <c:v>The Sea Horse, presented by Different Stages</c:v>
                </c:pt>
                <c:pt idx="908">
                  <c:v>The Seagull on The River</c:v>
                </c:pt>
                <c:pt idx="909">
                  <c:v>The Seagull Project Presents: The Three Sisters</c:v>
                </c:pt>
                <c:pt idx="910">
                  <c:v>The Secret Lives of Baba Segi's Wives; A Workshop Production</c:v>
                </c:pt>
                <c:pt idx="911">
                  <c:v>The Sentinel &amp; The Showman</c:v>
                </c:pt>
                <c:pt idx="912">
                  <c:v>The Silence at the Song's End</c:v>
                </c:pt>
                <c:pt idx="913">
                  <c:v>The Singing Teacher</c:v>
                </c:pt>
                <c:pt idx="914">
                  <c:v>The Sins of Bad People  Urban Stage Play</c:v>
                </c:pt>
                <c:pt idx="915">
                  <c:v>The Sins of Seven Tables at the Edinburgh Fringe Festival</c:v>
                </c:pt>
                <c:pt idx="916">
                  <c:v>THE SNAIL: a comedy play at Hollywood Fringe Festival 2015</c:v>
                </c:pt>
                <c:pt idx="917">
                  <c:v>THE SOPHOCLES PROJECT</c:v>
                </c:pt>
                <c:pt idx="918">
                  <c:v>the southland company - LAUNCH LOS ANGELES</c:v>
                </c:pt>
                <c:pt idx="919">
                  <c:v>The Stolen Inches, Edinburgh 2015</c:v>
                </c:pt>
                <c:pt idx="920">
                  <c:v>The Story of the 1914 Christmas Truce is coming to America</c:v>
                </c:pt>
                <c:pt idx="921">
                  <c:v>The Taming of the Shrew</c:v>
                </c:pt>
                <c:pt idx="922">
                  <c:v>'The Tempest' at the Minack Theatre Cornwall, July 2014</c:v>
                </c:pt>
                <c:pt idx="923">
                  <c:v>The 'Theater of Community' Tour</c:v>
                </c:pt>
                <c:pt idx="924">
                  <c:v>The Toy Box by Anthony H. Wallace</c:v>
                </c:pt>
                <c:pt idx="925">
                  <c:v>The Tragedy of Mario and Juliet</c:v>
                </c:pt>
                <c:pt idx="926">
                  <c:v>The Tulip Tree 2014</c:v>
                </c:pt>
                <c:pt idx="927">
                  <c:v>The Tumbleweed Zephyr</c:v>
                </c:pt>
                <c:pt idx="928">
                  <c:v>The Tutors</c:v>
                </c:pt>
                <c:pt idx="929">
                  <c:v>The Twilight Zone Play</c:v>
                </c:pt>
                <c:pt idx="930">
                  <c:v>THE UNDERSTUDY @ WORKING STAGE</c:v>
                </c:pt>
                <c:pt idx="931">
                  <c:v>The Untold Tales of the Brothers Grimm</c:v>
                </c:pt>
                <c:pt idx="932">
                  <c:v>The Vagabond Halfback</c:v>
                </c:pt>
                <c:pt idx="933">
                  <c:v>The Vagina Monologues 2015</c:v>
                </c:pt>
                <c:pt idx="934">
                  <c:v>The Village - one woman show</c:v>
                </c:pt>
                <c:pt idx="935">
                  <c:v>The Walls of Jericho ( A Voice for Warrior Families)</c:v>
                </c:pt>
                <c:pt idx="936">
                  <c:v>The Wedding</c:v>
                </c:pt>
                <c:pt idx="937">
                  <c:v>The White Bike</c:v>
                </c:pt>
                <c:pt idx="938">
                  <c:v>The Williams Project</c:v>
                </c:pt>
                <c:pt idx="939">
                  <c:v>The Window</c:v>
                </c:pt>
                <c:pt idx="940">
                  <c:v>The Woman in Me</c:v>
                </c:pt>
                <c:pt idx="941">
                  <c:v>The World Premiere of Fire Work by Lauren Gunderson</c:v>
                </c:pt>
                <c:pt idx="942">
                  <c:v>The Youth Shakespeare Project 2014</c:v>
                </c:pt>
                <c:pt idx="943">
                  <c:v>Theatre for Life, Youth Theatre Company, Southampton UK</c:v>
                </c:pt>
                <c:pt idx="944">
                  <c:v>Theatre for restorative justice - help us get to Belgium!</c:v>
                </c:pt>
                <c:pt idx="945">
                  <c:v>Theatre Forever's The Nature Crown</c:v>
                </c:pt>
                <c:pt idx="946">
                  <c:v>Theatre Memoire</c:v>
                </c:pt>
                <c:pt idx="947">
                  <c:v>Theatre West97 - not-for-profit run Youth Theatre Program</c:v>
                </c:pt>
                <c:pt idx="948">
                  <c:v>These are your lives.</c:v>
                </c:pt>
                <c:pt idx="949">
                  <c:v>THIEF</c:v>
                </c:pt>
                <c:pt idx="950">
                  <c:v>This is Living by Liam Borrett</c:v>
                </c:pt>
                <c:pt idx="951">
                  <c:v>This is why we Live ... (Astonishment)</c:v>
                </c:pt>
                <c:pt idx="952">
                  <c:v>Those That Fly</c:v>
                </c:pt>
                <c:pt idx="953">
                  <c:v>Threads by David Lane at The Hope Theatre - 11-29 April</c:v>
                </c:pt>
                <c:pt idx="954">
                  <c:v>Three Christs - Presented at Dixon Place</c:v>
                </c:pt>
                <c:pt idx="955">
                  <c:v>Three for 5: A King's Story</c:v>
                </c:pt>
                <c:pt idx="956">
                  <c:v>Three Things: Stories About Life</c:v>
                </c:pt>
                <c:pt idx="957">
                  <c:v>Threefold Social Organism Theatre Project</c:v>
                </c:pt>
                <c:pt idx="958">
                  <c:v>ThreeWay - A new play about dating and relationships.</c:v>
                </c:pt>
                <c:pt idx="959">
                  <c:v>Throw Like A Girl</c:v>
                </c:pt>
                <c:pt idx="960">
                  <c:v>Tickets for the Tenderloin</c:v>
                </c:pt>
                <c:pt idx="961">
                  <c:v>Tilted Field presents NO STATIC AT ALL in New York City</c:v>
                </c:pt>
                <c:pt idx="962">
                  <c:v>'Time at the Bar!' - Written and directed by Kieran Mellish</c:v>
                </c:pt>
                <c:pt idx="963">
                  <c:v>Time at the Bar! The road to Edinburgh</c:v>
                </c:pt>
                <c:pt idx="964">
                  <c:v>'Time Please'</c:v>
                </c:pt>
                <c:pt idx="965">
                  <c:v>Time Please Fringe</c:v>
                </c:pt>
                <c:pt idx="966">
                  <c:v>Tissue by Louise Page. A play about Breast Cancer.</c:v>
                </c:pt>
                <c:pt idx="967">
                  <c:v>Titus &amp; Two Conversations. Huzzah!</c:v>
                </c:pt>
                <c:pt idx="968">
                  <c:v>Titus Andronicus (with an all-female cast &amp; crew)</c:v>
                </c:pt>
                <c:pt idx="969">
                  <c:v>To Kill a Machine</c:v>
                </c:pt>
                <c:pt idx="970">
                  <c:v>Today I Live</c:v>
                </c:pt>
                <c:pt idx="971">
                  <c:v>Told Look Younger at Jermyn Street Theatre</c:v>
                </c:pt>
                <c:pt idx="972">
                  <c:v>Tommy and Me by Ray Didinger - Theatre Exile</c:v>
                </c:pt>
                <c:pt idx="973">
                  <c:v>Tonight I'll be April</c:v>
                </c:pt>
                <c:pt idx="974">
                  <c:v>Toscana, or What I Remember</c:v>
                </c:pt>
                <c:pt idx="975">
                  <c:v>Training young artists! Act Yo' Age Theatre Co debut</c:v>
                </c:pt>
                <c:pt idx="976">
                  <c:v>TRAVELING needs a Reading</c:v>
                </c:pt>
                <c:pt idx="977">
                  <c:v>Truth is.."Real Love Ain't Suppose to Hurt"</c:v>
                </c:pt>
                <c:pt idx="978">
                  <c:v>Truth, Dare, Promise to be Faithful Stage Play</c:v>
                </c:pt>
                <c:pt idx="979">
                  <c:v>TUSENTACK THEATRE</c:v>
                </c:pt>
                <c:pt idx="980">
                  <c:v>Twelfth Night by William Shakespeare</c:v>
                </c:pt>
                <c:pt idx="981">
                  <c:v>Twelfth Night or What You Will</c:v>
                </c:pt>
                <c:pt idx="982">
                  <c:v>Twelve Angry Women</c:v>
                </c:pt>
                <c:pt idx="983">
                  <c:v>TWIST: adapted from the novel Oliver Twist</c:v>
                </c:pt>
                <c:pt idx="984">
                  <c:v>Two "Gentlemen" of Verona by William Shakespeare</c:v>
                </c:pt>
                <c:pt idx="985">
                  <c:v>TWO for the PRICE OF ONE THEATRE</c:v>
                </c:pt>
                <c:pt idx="986">
                  <c:v>Two Noble Kinsmen: Fire &amp; Shadows</c:v>
                </c:pt>
                <c:pt idx="987">
                  <c:v>Tyke Theatre Web Show</c:v>
                </c:pt>
                <c:pt idx="988">
                  <c:v>U.S. Premiere of "dirty butterfly" by debbie tucker green</c:v>
                </c:pt>
                <c:pt idx="989">
                  <c:v>Ultimate Political Selfie!</c:v>
                </c:pt>
                <c:pt idx="990">
                  <c:v>Ultramarine Girl: A Cup Full of Courage</c:v>
                </c:pt>
                <c:pt idx="991">
                  <c:v>Umma Yemaya</c:v>
                </c:pt>
                <c:pt idx="992">
                  <c:v>Uncalled For Presents: Playday Mayday in Toronto!</c:v>
                </c:pt>
                <c:pt idx="993">
                  <c:v>Uncommonnotions</c:v>
                </c:pt>
                <c:pt idx="994">
                  <c:v>Unconscious Subconscious</c:v>
                </c:pt>
                <c:pt idx="995">
                  <c:v>Une minute de silence</c:v>
                </c:pt>
                <c:pt idx="996">
                  <c:v>Unhinged Creations Presents 'Phantom Pain' - Ed Fringe 2014</c:v>
                </c:pt>
                <c:pt idx="997">
                  <c:v>University of Utah presents V-Day 2015-The Vagina Monologues</c:v>
                </c:pt>
                <c:pt idx="998">
                  <c:v>Unusual Charles Dickens adaptation at Edinburgh Fringe</c:v>
                </c:pt>
                <c:pt idx="999">
                  <c:v>Uprising Theatre Company's First Production</c:v>
                </c:pt>
                <c:pt idx="1000">
                  <c:v>Upstart Crows of Santa Fe Stage Weapons</c:v>
                </c:pt>
                <c:pt idx="1001">
                  <c:v>Valkyrie Theatre Company</c:v>
                </c:pt>
                <c:pt idx="1002">
                  <c:v>VANITY BITES BACK by Helen Duff</c:v>
                </c:pt>
                <c:pt idx="1003">
                  <c:v>Various Unfortunate Deaths of Tâ€™Abbott and Rue Doch Juniors</c:v>
                </c:pt>
                <c:pt idx="1004">
                  <c:v>Vengeance Can Wait</c:v>
                </c:pt>
                <c:pt idx="1005">
                  <c:v>Venus in Fur, Los Angeles.</c:v>
                </c:pt>
                <c:pt idx="1006">
                  <c:v>Verdigris - A Play by Jim Beaver</c:v>
                </c:pt>
                <c:pt idx="1007">
                  <c:v>Verge of Strife - The life and poetry of Rupert Brooke</c:v>
                </c:pt>
                <c:pt idx="1008">
                  <c:v>Vestige</c:v>
                </c:pt>
                <c:pt idx="1009">
                  <c:v>Victory by Madicken Malm</c:v>
                </c:pt>
                <c:pt idx="1010">
                  <c:v>Vieux Carre: from Binghamton, NY to Provincetown, MA</c:v>
                </c:pt>
                <c:pt idx="1011">
                  <c:v>Village Pub Theatre- FRINGE 2015</c:v>
                </c:pt>
                <c:pt idx="1012">
                  <c:v>Virtual Reality - A play about autism, family and The Sims.</c:v>
                </c:pt>
                <c:pt idx="1013">
                  <c:v>VisiÃ³n Latino Theatre Company</c:v>
                </c:pt>
                <c:pt idx="1014">
                  <c:v>Visions</c:v>
                </c:pt>
                <c:pt idx="1015">
                  <c:v>Voices of Swords</c:v>
                </c:pt>
                <c:pt idx="1016">
                  <c:v>Vote for Next Season's Shows!</c:v>
                </c:pt>
                <c:pt idx="1017">
                  <c:v>VST presents Sincerity Forever</c:v>
                </c:pt>
                <c:pt idx="1018">
                  <c:v>Waiting for Godot - Blue Sky Theatre &amp; Arts</c:v>
                </c:pt>
                <c:pt idx="1019">
                  <c:v>Wake Up Call @ IRT Theater</c:v>
                </c:pt>
                <c:pt idx="1020">
                  <c:v>Walken On Sunshine</c:v>
                </c:pt>
                <c:pt idx="1021">
                  <c:v>WANTS (We Are Not The Same)</c:v>
                </c:pt>
                <c:pt idx="1022">
                  <c:v>Waving Goodbye</c:v>
                </c:pt>
                <c:pt idx="1023">
                  <c:v>Waxwing: A New Play</c:v>
                </c:pt>
                <c:pt idx="1024">
                  <c:v>We Don't Play Fight</c:v>
                </c:pt>
                <c:pt idx="1025">
                  <c:v>We just keep going</c:v>
                </c:pt>
                <c:pt idx="1026">
                  <c:v>We Play Chekhov</c:v>
                </c:pt>
                <c:pt idx="1027">
                  <c:v>We Rise</c:v>
                </c:pt>
                <c:pt idx="1028">
                  <c:v>We The Astronomers</c:v>
                </c:pt>
                <c:pt idx="1029">
                  <c:v>We Were Kings</c:v>
                </c:pt>
                <c:pt idx="1030">
                  <c:v>Weald at The Finborough Theatre</c:v>
                </c:pt>
                <c:pt idx="1031">
                  <c:v>Weather Men</c:v>
                </c:pt>
                <c:pt idx="1032">
                  <c:v>Welcome Back To Harlem: A Hellfighter's Story</c:v>
                </c:pt>
                <c:pt idx="1033">
                  <c:v>What a Gay Play - back, bigger and longer</c:v>
                </c:pt>
                <c:pt idx="1034">
                  <c:v>What Dreams Were Made Of</c:v>
                </c:pt>
                <c:pt idx="1035">
                  <c:v>When Johnny Comes Marching Home</c:v>
                </c:pt>
                <c:pt idx="1036">
                  <c:v>While the Stars Fall</c:v>
                </c:pt>
                <c:pt idx="1037">
                  <c:v>Whisper Me Happy Ever After (WMHEA)</c:v>
                </c:pt>
                <c:pt idx="1038">
                  <c:v>Who Said Theatre Presents: The Calm</c:v>
                </c:pt>
                <c:pt idx="1039">
                  <c:v>Widow's Wedding Dress</c:v>
                </c:pt>
                <c:pt idx="1040">
                  <c:v>WILDE TALES</c:v>
                </c:pt>
                <c:pt idx="1041">
                  <c:v>William Shakespeare's The Tempest</c:v>
                </c:pt>
                <c:pt idx="1042">
                  <c:v>With My Eyes Wide Open</c:v>
                </c:pt>
                <c:pt idx="1043">
                  <c:v>Woman2Woman</c:v>
                </c:pt>
                <c:pt idx="1044">
                  <c:v>Women Beware Women</c:v>
                </c:pt>
                <c:pt idx="1045">
                  <c:v>'Working Play Title'</c:v>
                </c:pt>
                <c:pt idx="1046">
                  <c:v>World Premiere of "The Piano"</c:v>
                </c:pt>
                <c:pt idx="1047">
                  <c:v>World premiere of BIRTHDAY SUIT at the Old Red Lion</c:v>
                </c:pt>
                <c:pt idx="1048">
                  <c:v>World Premiere of Sket - a play by  Maya Sondhi</c:v>
                </c:pt>
                <c:pt idx="1049">
                  <c:v>WORSE THAN TIGERS</c:v>
                </c:pt>
                <c:pt idx="1050">
                  <c:v>Write Now 5</c:v>
                </c:pt>
                <c:pt idx="1051">
                  <c:v>Xavier Project: Leftovers</c:v>
                </c:pt>
                <c:pt idx="1052">
                  <c:v>Yada.Yada.Yada. An Unauthorized Seinfeld Event. 9 in 90</c:v>
                </c:pt>
                <c:pt idx="1053">
                  <c:v>Yesterday Again, Please - A New Play by Dezi Gallegos</c:v>
                </c:pt>
                <c:pt idx="1054">
                  <c:v>Yorick and Company</c:v>
                </c:pt>
                <c:pt idx="1055">
                  <c:v>You, Me and That Guy</c:v>
                </c:pt>
                <c:pt idx="1056">
                  <c:v>Young Philosophers Theater Company Winter Productions</c:v>
                </c:pt>
                <c:pt idx="1057">
                  <c:v>Your Radio Adventure!</c:v>
                </c:pt>
                <c:pt idx="1058">
                  <c:v>Yuri in Edinburgh</c:v>
                </c:pt>
                <c:pt idx="1059">
                  <c:v>Zero Down</c:v>
                </c:pt>
              </c:strCache>
            </c:strRef>
          </c:cat>
          <c:val>
            <c:numRef>
              <c:f>'Subcategory Statistics'!$B$5:$B$1065</c:f>
              <c:numCache>
                <c:formatCode>General</c:formatCode>
                <c:ptCount val="10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5-4891-B272-96B4FEB0F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227280"/>
        <c:axId val="735222032"/>
      </c:barChart>
      <c:catAx>
        <c:axId val="73522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22032"/>
        <c:crosses val="autoZero"/>
        <c:auto val="1"/>
        <c:lblAlgn val="ctr"/>
        <c:lblOffset val="100"/>
        <c:noMultiLvlLbl val="0"/>
      </c:catAx>
      <c:valAx>
        <c:axId val="73522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2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1016001</xdr:colOff>
      <xdr:row>15</xdr:row>
      <xdr:rowOff>127000</xdr:rowOff>
    </xdr:from>
    <xdr:to>
      <xdr:col>13</xdr:col>
      <xdr:colOff>16935</xdr:colOff>
      <xdr:row>40</xdr:row>
      <xdr:rowOff>33867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1F48EC-673B-C843-813F-228D6F9C5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9</xdr:row>
      <xdr:rowOff>158750</xdr:rowOff>
    </xdr:from>
    <xdr:to>
      <xdr:col>14</xdr:col>
      <xdr:colOff>266700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C7DE0-9B20-A244-BA4A-363A1F41E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0</xdr:row>
      <xdr:rowOff>61911</xdr:rowOff>
    </xdr:from>
    <xdr:to>
      <xdr:col>19</xdr:col>
      <xdr:colOff>161925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A1F9E-FEA2-4A86-96EB-C62998C5A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2</xdr:row>
      <xdr:rowOff>42862</xdr:rowOff>
    </xdr:from>
    <xdr:to>
      <xdr:col>19</xdr:col>
      <xdr:colOff>190500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4FBA7-4583-461B-B28F-0DD847EAE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sha manohar" refreshedDate="44187.334943981485" createdVersion="6" refreshedVersion="6" minRefreshableVersion="3" recordCount="4114" xr:uid="{0C3D1393-F5D7-4F5B-ACA6-C40C351C33FD}">
  <cacheSource type="worksheet">
    <worksheetSource ref="A1:P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sha manohar" refreshedDate="44187.377635532408" createdVersion="6" refreshedVersion="6" minRefreshableVersion="3" recordCount="4114" xr:uid="{8FD2195B-7A65-4FBB-8BDE-379EF9C90ED1}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0.687823379631" createdVersion="6" refreshedVersion="6" minRefreshableVersion="3" recordCount="4114" xr:uid="{0F1A424E-41D6-E74F-BAB3-59F7DC8A01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Average Donation" numFmtId="164">
      <sharedItems containsMixedTypes="1" containsNumber="1" minValue="1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containsInteger="1" minValue="1" maxValue="9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63.917582417582416"/>
    <x v="0"/>
    <s v="US"/>
    <s v="USD"/>
    <n v="1437620400"/>
    <n v="1434931811"/>
    <b v="0"/>
    <n v="182"/>
    <b v="1"/>
    <x v="0"/>
    <s v="television"/>
    <x v="0"/>
    <d v="2015-07-23T03:00:00"/>
    <n v="31"/>
    <x v="0"/>
  </r>
  <r>
    <n v="1"/>
    <s v="FannibalFest Fan Convention"/>
    <s v="A Hannibal TV Show Fan Convention and Art Collective"/>
    <n v="10275"/>
    <n v="14653"/>
    <n v="185.48101265822785"/>
    <x v="0"/>
    <s v="US"/>
    <s v="USD"/>
    <n v="1488464683"/>
    <n v="1485872683"/>
    <b v="0"/>
    <n v="79"/>
    <b v="1"/>
    <x v="0"/>
    <s v="television"/>
    <x v="1"/>
    <d v="2017-03-02T14:24:43"/>
    <n v="30"/>
    <x v="1"/>
  </r>
  <r>
    <n v="2"/>
    <s v="Charlie teaser completion"/>
    <s v="Completion fund for post-production for teaser of British crime/drama tv series about a girl who sells morals for money"/>
    <n v="500"/>
    <n v="525"/>
    <n v="15"/>
    <x v="0"/>
    <s v="GB"/>
    <s v="GBP"/>
    <n v="1455555083"/>
    <n v="1454691083"/>
    <b v="0"/>
    <n v="35"/>
    <b v="1"/>
    <x v="0"/>
    <s v="television"/>
    <x v="2"/>
    <d v="2016-02-15T16:51:23"/>
    <n v="10"/>
    <x v="2"/>
  </r>
  <r>
    <n v="3"/>
    <s v="Unsure/Positive: A Dramedy Series About Life with HIV"/>
    <s v="We already produced the *very* beginning of this story. Help us to see it through?"/>
    <n v="10000"/>
    <n v="10390"/>
    <n v="69.266666666666666"/>
    <x v="0"/>
    <s v="US"/>
    <s v="USD"/>
    <n v="1407414107"/>
    <n v="1404822107"/>
    <b v="0"/>
    <n v="150"/>
    <b v="1"/>
    <x v="0"/>
    <s v="television"/>
    <x v="3"/>
    <d v="2014-08-07T12:21:47"/>
    <n v="30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90.55028169014085"/>
    <x v="0"/>
    <s v="US"/>
    <s v="USD"/>
    <n v="1450555279"/>
    <n v="1447963279"/>
    <b v="0"/>
    <n v="284"/>
    <b v="1"/>
    <x v="0"/>
    <s v="television"/>
    <x v="4"/>
    <d v="2015-12-19T20:01:19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3.40425531914893"/>
    <x v="0"/>
    <s v="US"/>
    <s v="USD"/>
    <n v="1469770500"/>
    <n v="1468362207"/>
    <b v="0"/>
    <n v="47"/>
    <b v="1"/>
    <x v="0"/>
    <s v="television"/>
    <x v="5"/>
    <d v="2016-07-29T05:35:00"/>
    <n v="16"/>
    <x v="2"/>
  </r>
  <r>
    <n v="6"/>
    <s v="POINT HOPE"/>
    <s v="The story of &quot;Point Hope&quot; will honor, respect, and share the beauty and traditions of the Alaska Natives in Point Hope, AK: the Inupiat"/>
    <n v="8000"/>
    <n v="8519"/>
    <n v="146.87931034482759"/>
    <x v="0"/>
    <s v="US"/>
    <s v="USD"/>
    <n v="1402710250"/>
    <n v="1401846250"/>
    <b v="0"/>
    <n v="58"/>
    <b v="1"/>
    <x v="0"/>
    <s v="television"/>
    <x v="6"/>
    <d v="2014-06-14T01:44:10"/>
    <n v="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59.82456140350877"/>
    <x v="0"/>
    <s v="US"/>
    <s v="USD"/>
    <n v="1467680867"/>
    <n v="1464224867"/>
    <b v="0"/>
    <n v="57"/>
    <b v="1"/>
    <x v="0"/>
    <s v="television"/>
    <x v="7"/>
    <d v="2016-07-05T01:07:47"/>
    <n v="40"/>
    <x v="2"/>
  </r>
  <r>
    <n v="8"/>
    <s v="Sizzling in the Kitchen Flynn Style"/>
    <s v="Help us raise the funds to film our pilot episode!"/>
    <n v="3500"/>
    <n v="3501.52"/>
    <n v="291.79333333333335"/>
    <x v="0"/>
    <s v="US"/>
    <s v="USD"/>
    <n v="1460754000"/>
    <n v="1460155212"/>
    <b v="0"/>
    <n v="12"/>
    <b v="1"/>
    <x v="0"/>
    <s v="television"/>
    <x v="8"/>
    <d v="2016-04-15T21:00:00"/>
    <n v="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31.499500000000001"/>
    <x v="0"/>
    <s v="US"/>
    <s v="USD"/>
    <n v="1460860144"/>
    <n v="1458268144"/>
    <b v="0"/>
    <n v="20"/>
    <b v="1"/>
    <x v="0"/>
    <s v="television"/>
    <x v="9"/>
    <d v="2016-04-17T02:29:04"/>
    <n v="3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58.68421052631578"/>
    <x v="0"/>
    <s v="US"/>
    <s v="USD"/>
    <n v="1403660279"/>
    <n v="1400636279"/>
    <b v="0"/>
    <n v="19"/>
    <b v="1"/>
    <x v="0"/>
    <s v="television"/>
    <x v="10"/>
    <d v="2014-06-25T01:37:59"/>
    <n v="3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80.333333333333329"/>
    <x v="0"/>
    <s v="US"/>
    <s v="USD"/>
    <n v="1471834800"/>
    <n v="1469126462"/>
    <b v="0"/>
    <n v="75"/>
    <b v="1"/>
    <x v="0"/>
    <s v="television"/>
    <x v="11"/>
    <d v="2016-08-22T03:00:00"/>
    <n v="3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59.961305925030231"/>
    <x v="0"/>
    <s v="US"/>
    <s v="USD"/>
    <n v="1405479600"/>
    <n v="1401642425"/>
    <b v="0"/>
    <n v="827"/>
    <b v="1"/>
    <x v="0"/>
    <s v="television"/>
    <x v="12"/>
    <d v="2014-07-16T03:00:00"/>
    <n v="44"/>
    <x v="3"/>
  </r>
  <r>
    <n v="13"/>
    <s v="Can't Go Home"/>
    <s v="A travel series hosted by touring musicians that profiles a different American city in each episode."/>
    <n v="3500"/>
    <n v="5599"/>
    <n v="109.78431372549019"/>
    <x v="0"/>
    <s v="US"/>
    <s v="USD"/>
    <n v="1466713620"/>
    <n v="1463588109"/>
    <b v="0"/>
    <n v="51"/>
    <b v="1"/>
    <x v="0"/>
    <s v="television"/>
    <x v="13"/>
    <d v="2016-06-23T20:27:00"/>
    <n v="36"/>
    <x v="2"/>
  </r>
  <r>
    <n v="14"/>
    <s v="3010 | Sci-fi Series"/>
    <s v="A highly charged post apocalyptic sci fi series that pulls no punches!"/>
    <n v="6000"/>
    <n v="6056"/>
    <n v="147.70731707317074"/>
    <x v="0"/>
    <s v="AU"/>
    <s v="AUD"/>
    <n v="1405259940"/>
    <n v="1403051888"/>
    <b v="0"/>
    <n v="41"/>
    <b v="1"/>
    <x v="0"/>
    <s v="television"/>
    <x v="14"/>
    <d v="2014-07-13T13:59:00"/>
    <n v="26"/>
    <x v="3"/>
  </r>
  <r>
    <n v="15"/>
    <s v="Cien&amp;Cia"/>
    <s v="Cien&amp;Cia es un proyecto transmedia para televisiÃ³n; la finalidad de la venta de camisetas es financiar el reality (Factual)."/>
    <n v="2000"/>
    <n v="2132"/>
    <n v="21.755102040816325"/>
    <x v="0"/>
    <s v="ES"/>
    <s v="EUR"/>
    <n v="1443384840"/>
    <n v="1441790658"/>
    <b v="0"/>
    <n v="98"/>
    <b v="1"/>
    <x v="0"/>
    <s v="television"/>
    <x v="15"/>
    <d v="2015-09-27T20:14:00"/>
    <n v="18"/>
    <x v="0"/>
  </r>
  <r>
    <n v="16"/>
    <s v="ArtMoose TV Series"/>
    <s v="We want to create a Sizzle Reel to pitch a Reality TV Series to TV Executive starring artists Art Moose will use new artists each week."/>
    <n v="12000"/>
    <n v="12029"/>
    <n v="171.84285714285716"/>
    <x v="0"/>
    <s v="US"/>
    <s v="USD"/>
    <n v="1402896600"/>
    <n v="1398971211"/>
    <b v="0"/>
    <n v="70"/>
    <b v="1"/>
    <x v="0"/>
    <s v="television"/>
    <x v="16"/>
    <d v="2014-06-16T05:30:00"/>
    <n v="45"/>
    <x v="3"/>
  </r>
  <r>
    <n v="17"/>
    <s v="Humble Pie"/>
    <s v="Uplifting English sitcom, a love letter to youthful exuberance that proves once and for all that none of us are ready for real life."/>
    <n v="1500"/>
    <n v="1510"/>
    <n v="41.944444444444443"/>
    <x v="0"/>
    <s v="GB"/>
    <s v="GBP"/>
    <n v="1415126022"/>
    <n v="1412530422"/>
    <b v="0"/>
    <n v="36"/>
    <b v="1"/>
    <x v="0"/>
    <s v="television"/>
    <x v="17"/>
    <d v="2014-11-04T18:33:42"/>
    <n v="30"/>
    <x v="3"/>
  </r>
  <r>
    <n v="18"/>
    <s v="Indian As Apple Pie TV"/>
    <s v="The Indian cooking show you crave: complete with cooking, travel to India, and loads of spicy inspiration with Anupy."/>
    <n v="30000"/>
    <n v="31896.33"/>
    <n v="93.264122807017543"/>
    <x v="0"/>
    <s v="US"/>
    <s v="USD"/>
    <n v="1410958856"/>
    <n v="1408366856"/>
    <b v="0"/>
    <n v="342"/>
    <b v="1"/>
    <x v="0"/>
    <s v="television"/>
    <x v="18"/>
    <d v="2014-09-17T13:00:56"/>
    <n v="30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56.136363636363633"/>
    <x v="0"/>
    <s v="US"/>
    <s v="USD"/>
    <n v="1437420934"/>
    <n v="1434828934"/>
    <b v="0"/>
    <n v="22"/>
    <b v="1"/>
    <x v="0"/>
    <s v="television"/>
    <x v="19"/>
    <d v="2015-07-20T19:35:34"/>
    <n v="30"/>
    <x v="0"/>
  </r>
  <r>
    <n v="20"/>
    <s v="Finding Kylie Hard Read Fund"/>
    <s v="Help us reach our goal &amp; pay the drama dept that is performing the hard read, which is set for October 2015."/>
    <n v="2000"/>
    <n v="2004"/>
    <n v="80.16"/>
    <x v="0"/>
    <s v="US"/>
    <s v="USD"/>
    <n v="1442167912"/>
    <n v="1436983912"/>
    <b v="0"/>
    <n v="25"/>
    <b v="1"/>
    <x v="0"/>
    <s v="television"/>
    <x v="20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99.9009900990099"/>
    <x v="0"/>
    <s v="US"/>
    <s v="USD"/>
    <n v="1411743789"/>
    <n v="1409151789"/>
    <b v="0"/>
    <n v="101"/>
    <b v="1"/>
    <x v="0"/>
    <s v="television"/>
    <x v="21"/>
    <d v="2014-09-26T15:03:09"/>
    <n v="30"/>
    <x v="3"/>
  </r>
  <r>
    <n v="22"/>
    <s v="CREATURES OF HABIT!"/>
    <s v="Meet Gary, and Troy: Two unlikely friends that investigate &quot;strange phenomenon&quot;."/>
    <n v="350"/>
    <n v="410"/>
    <n v="51.25"/>
    <x v="0"/>
    <s v="US"/>
    <s v="USD"/>
    <n v="1420099140"/>
    <n v="1418766740"/>
    <b v="0"/>
    <n v="8"/>
    <b v="1"/>
    <x v="0"/>
    <s v="television"/>
    <x v="22"/>
    <d v="2015-01-01T07:59:00"/>
    <n v="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03.04347826086956"/>
    <x v="0"/>
    <s v="US"/>
    <s v="USD"/>
    <n v="1430407200"/>
    <n v="1428086501"/>
    <b v="0"/>
    <n v="23"/>
    <b v="1"/>
    <x v="0"/>
    <s v="television"/>
    <x v="23"/>
    <d v="2015-04-30T15:20:00"/>
    <n v="27"/>
    <x v="0"/>
  </r>
  <r>
    <n v="24"/>
    <s v="Bring STL Up Late to TV"/>
    <s v="STL Up Late is a weekly late night comedy talk show for St. Louis television."/>
    <n v="35000"/>
    <n v="38082.69"/>
    <n v="66.346149825783982"/>
    <x v="0"/>
    <s v="US"/>
    <s v="USD"/>
    <n v="1442345940"/>
    <n v="1439494863"/>
    <b v="0"/>
    <n v="574"/>
    <b v="1"/>
    <x v="0"/>
    <s v="television"/>
    <x v="24"/>
    <d v="2015-09-15T19:39:00"/>
    <n v="3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57.142857142857146"/>
    <x v="0"/>
    <s v="US"/>
    <s v="USD"/>
    <n v="1452299761"/>
    <n v="1447115761"/>
    <b v="0"/>
    <n v="14"/>
    <b v="1"/>
    <x v="0"/>
    <s v="television"/>
    <x v="25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n v="102.10526315789474"/>
    <x v="0"/>
    <s v="US"/>
    <s v="USD"/>
    <n v="1408278144"/>
    <n v="1404822144"/>
    <b v="0"/>
    <n v="19"/>
    <b v="1"/>
    <x v="0"/>
    <s v="television"/>
    <x v="26"/>
    <d v="2014-08-17T12:22:24"/>
    <n v="40"/>
    <x v="3"/>
  </r>
  <r>
    <n v="27"/>
    <s v="B-Rabbit TV Comedy Pilot"/>
    <s v="B-Rabbit is a hilarious depiction of immigrating to New Zealand and the life you desperately tried to leave behind."/>
    <n v="20000"/>
    <n v="22345"/>
    <n v="148.96666666666667"/>
    <x v="0"/>
    <s v="NZ"/>
    <s v="NZD"/>
    <n v="1416113833"/>
    <n v="1413518233"/>
    <b v="0"/>
    <n v="150"/>
    <b v="1"/>
    <x v="0"/>
    <s v="television"/>
    <x v="27"/>
    <d v="2014-11-16T04:57:13"/>
    <n v="30"/>
    <x v="3"/>
  </r>
  <r>
    <n v="28"/>
    <s v="John Earle Dog Training Concept Development Reel"/>
    <s v="John and Brian are on a quest to change people's lives and rehabilitate dogs."/>
    <n v="12000"/>
    <n v="12042"/>
    <n v="169.6056338028169"/>
    <x v="0"/>
    <s v="US"/>
    <s v="USD"/>
    <n v="1450307284"/>
    <n v="1447715284"/>
    <b v="0"/>
    <n v="71"/>
    <b v="1"/>
    <x v="0"/>
    <s v="television"/>
    <x v="28"/>
    <d v="2015-12-16T23:08:04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n v="31.623931623931625"/>
    <x v="0"/>
    <s v="GB"/>
    <s v="GBP"/>
    <n v="1406045368"/>
    <n v="1403453368"/>
    <b v="0"/>
    <n v="117"/>
    <b v="1"/>
    <x v="0"/>
    <s v="television"/>
    <x v="29"/>
    <d v="2014-07-22T16:09:28"/>
    <n v="30"/>
    <x v="3"/>
  </r>
  <r>
    <n v="30"/>
    <s v="Introverts Web Series"/>
    <s v="Comedy series about three introverted roommates coping with single life, secret resentments, and loudmouthed extroverts."/>
    <n v="4000"/>
    <n v="4051.99"/>
    <n v="76.45264150943396"/>
    <x v="0"/>
    <s v="US"/>
    <s v="USD"/>
    <n v="1408604515"/>
    <n v="1406012515"/>
    <b v="0"/>
    <n v="53"/>
    <b v="1"/>
    <x v="0"/>
    <s v="television"/>
    <x v="30"/>
    <d v="2014-08-21T07:01:55"/>
    <n v="30"/>
    <x v="3"/>
  </r>
  <r>
    <n v="31"/>
    <s v="The Alan Katz Show"/>
    <s v="After a two-year hiatus, The Alan Katz Show is coming back! But it can't unless we can get a 16gb flash drive valued at $12.71!"/>
    <n v="13"/>
    <n v="13"/>
    <n v="13"/>
    <x v="0"/>
    <s v="US"/>
    <s v="USD"/>
    <n v="1453748434"/>
    <n v="1452193234"/>
    <b v="0"/>
    <n v="1"/>
    <b v="1"/>
    <x v="0"/>
    <s v="television"/>
    <x v="31"/>
    <d v="2016-01-25T19:00:34"/>
    <n v="18"/>
    <x v="2"/>
  </r>
  <r>
    <n v="32"/>
    <s v="Over &amp; Out"/>
    <s v="Approaching a milestone birthday, Gail abandons her group of yuppie stay-at-home mom friends for the vibrant and rowdy gay community."/>
    <n v="28450"/>
    <n v="28520"/>
    <n v="320.44943820224717"/>
    <x v="0"/>
    <s v="US"/>
    <s v="USD"/>
    <n v="1463111940"/>
    <n v="1459523017"/>
    <b v="0"/>
    <n v="89"/>
    <b v="1"/>
    <x v="0"/>
    <s v="television"/>
    <x v="32"/>
    <d v="2016-05-13T03:59:00"/>
    <n v="42"/>
    <x v="2"/>
  </r>
  <r>
    <n v="33"/>
    <s v="Imaginary Problems"/>
    <s v="3 best friends balance their work, personal and private lives while finding time for their imaginary friends (who are 3 puppets)."/>
    <n v="5250"/>
    <n v="5360"/>
    <n v="83.75"/>
    <x v="0"/>
    <s v="US"/>
    <s v="USD"/>
    <n v="1447001501"/>
    <n v="1444405901"/>
    <b v="0"/>
    <n v="64"/>
    <b v="1"/>
    <x v="0"/>
    <s v="television"/>
    <x v="33"/>
    <d v="2015-11-08T16:51:41"/>
    <n v="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49.882352941176471"/>
    <x v="0"/>
    <s v="US"/>
    <s v="USD"/>
    <n v="1407224601"/>
    <n v="1405928601"/>
    <b v="0"/>
    <n v="68"/>
    <b v="1"/>
    <x v="0"/>
    <s v="television"/>
    <x v="34"/>
    <d v="2014-08-05T07:43:21"/>
    <n v="15"/>
    <x v="3"/>
  </r>
  <r>
    <n v="35"/>
    <s v="Why Adam? A TV show about the science behind everyday life!"/>
    <s v="Why Adam? is an independent TV show that explores concepts of basic science in everyday life."/>
    <n v="1000"/>
    <n v="1665"/>
    <n v="59.464285714285715"/>
    <x v="0"/>
    <s v="US"/>
    <s v="USD"/>
    <n v="1430179200"/>
    <n v="1428130814"/>
    <b v="0"/>
    <n v="28"/>
    <b v="1"/>
    <x v="0"/>
    <s v="television"/>
    <x v="35"/>
    <d v="2015-04-28T00:00:00"/>
    <n v="24"/>
    <x v="0"/>
  </r>
  <r>
    <n v="36"/>
    <s v="THE LISTENING BOX"/>
    <s v="A modern day priest makes an unusual discovery, setting off a chain of events."/>
    <n v="6000"/>
    <n v="8529"/>
    <n v="193.84090909090909"/>
    <x v="0"/>
    <s v="US"/>
    <s v="USD"/>
    <n v="1428128525"/>
    <n v="1425540125"/>
    <b v="0"/>
    <n v="44"/>
    <b v="1"/>
    <x v="0"/>
    <s v="television"/>
    <x v="36"/>
    <d v="2015-04-04T06:22:05"/>
    <n v="30"/>
    <x v="0"/>
  </r>
  <r>
    <n v="37"/>
    <s v="The Journey"/>
    <s v="Take an unscripted, real-time journey with Greg Aiello to the planet's wildest and most iconic places on this adventure travel TV show."/>
    <n v="22000"/>
    <n v="40357"/>
    <n v="159.51383399209487"/>
    <x v="0"/>
    <s v="US"/>
    <s v="USD"/>
    <n v="1425055079"/>
    <n v="1422463079"/>
    <b v="0"/>
    <n v="253"/>
    <b v="1"/>
    <x v="0"/>
    <s v="television"/>
    <x v="37"/>
    <d v="2015-02-27T16:37:59"/>
    <n v="30"/>
    <x v="0"/>
  </r>
  <r>
    <n v="38"/>
    <s v="Brewz Brothers TV"/>
    <s v="A television show about three brothers from Chicago on a mission to discover and highlight the best breweries in America."/>
    <n v="2500"/>
    <n v="2751"/>
    <n v="41.68181818181818"/>
    <x v="0"/>
    <s v="US"/>
    <s v="USD"/>
    <n v="1368235344"/>
    <n v="1365643344"/>
    <b v="0"/>
    <n v="66"/>
    <b v="1"/>
    <x v="0"/>
    <s v="television"/>
    <x v="38"/>
    <d v="2013-05-11T01:22:24"/>
    <n v="30"/>
    <x v="4"/>
  </r>
  <r>
    <n v="39"/>
    <s v="Deep Cuts - Series"/>
    <s v="Mystery-Drama Series. Following a shocking event, residents of a remote woodland community learn that some wounds never heal..."/>
    <n v="25000"/>
    <n v="32745"/>
    <n v="150.89861751152074"/>
    <x v="0"/>
    <s v="GB"/>
    <s v="GBP"/>
    <n v="1401058740"/>
    <n v="1398388068"/>
    <b v="0"/>
    <n v="217"/>
    <b v="1"/>
    <x v="0"/>
    <s v="television"/>
    <x v="39"/>
    <d v="2014-05-25T22:59:00"/>
    <n v="31"/>
    <x v="3"/>
  </r>
  <r>
    <n v="40"/>
    <s v="Regal Fare Season One"/>
    <s v="There is a cooking show in production that needs your help, a show about using local ingredients to create simple and elegant meals."/>
    <n v="2000"/>
    <n v="2027"/>
    <n v="126.6875"/>
    <x v="0"/>
    <s v="US"/>
    <s v="USD"/>
    <n v="1403150400"/>
    <n v="1401426488"/>
    <b v="0"/>
    <n v="16"/>
    <b v="1"/>
    <x v="0"/>
    <s v="television"/>
    <x v="40"/>
    <d v="2014-06-19T04:00:00"/>
    <n v="2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5.26315789473684"/>
    <x v="0"/>
    <s v="US"/>
    <s v="USD"/>
    <n v="1412516354"/>
    <n v="1409924354"/>
    <b v="0"/>
    <n v="19"/>
    <b v="1"/>
    <x v="0"/>
    <s v="television"/>
    <x v="41"/>
    <d v="2014-10-05T13:39:14"/>
    <n v="30"/>
    <x v="3"/>
  </r>
  <r>
    <n v="42"/>
    <s v="BROS TV Pilot (Iraq)"/>
    <s v="A show that explores the universal hospitality and shenanigans of BRO cultures in the most forbidden and unfamiliar places on earth!"/>
    <n v="14000"/>
    <n v="19860"/>
    <n v="117.51479289940828"/>
    <x v="0"/>
    <s v="US"/>
    <s v="USD"/>
    <n v="1419780026"/>
    <n v="1417188026"/>
    <b v="0"/>
    <n v="169"/>
    <b v="1"/>
    <x v="0"/>
    <s v="television"/>
    <x v="42"/>
    <d v="2014-12-28T15:20:26"/>
    <n v="3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117.36121673003802"/>
    <x v="0"/>
    <s v="US"/>
    <s v="USD"/>
    <n v="1405209600"/>
    <n v="1402599486"/>
    <b v="0"/>
    <n v="263"/>
    <b v="1"/>
    <x v="0"/>
    <s v="television"/>
    <x v="43"/>
    <d v="2014-07-13T00:00:00"/>
    <n v="30"/>
    <x v="3"/>
  </r>
  <r>
    <n v="44"/>
    <s v="BIG WHISKEY TV Show"/>
    <s v="The Creator of the hit FOX show THE BOURBON LOUNGE brings you BIG WHISKEY. A new travel show exploring whiskey like you've never seen."/>
    <n v="2000"/>
    <n v="2000"/>
    <n v="133.33333333333334"/>
    <x v="0"/>
    <s v="US"/>
    <s v="USD"/>
    <n v="1412648537"/>
    <n v="1408760537"/>
    <b v="0"/>
    <n v="15"/>
    <b v="1"/>
    <x v="0"/>
    <s v="television"/>
    <x v="44"/>
    <d v="2014-10-07T02:22:17"/>
    <n v="45"/>
    <x v="3"/>
  </r>
  <r>
    <n v="45"/>
    <s v="The Art of the Lift"/>
    <s v="The Art of the Lift is a crime drama that follows an expert crew of pick-pockets and their attempt at breaking in a new recruit."/>
    <n v="5000"/>
    <n v="6000"/>
    <n v="98.360655737704917"/>
    <x v="0"/>
    <s v="US"/>
    <s v="USD"/>
    <n v="1461769107"/>
    <n v="1459177107"/>
    <b v="0"/>
    <n v="61"/>
    <b v="1"/>
    <x v="0"/>
    <s v="television"/>
    <x v="45"/>
    <d v="2016-04-27T14:58:27"/>
    <n v="30"/>
    <x v="2"/>
  </r>
  <r>
    <n v="46"/>
    <s v="New equipment for Joy's World!"/>
    <s v="The legendary community TV programme Joy's World is in dire need of new equipment! We are hoping you can help."/>
    <n v="8400"/>
    <n v="8750"/>
    <n v="194.44444444444446"/>
    <x v="0"/>
    <s v="AU"/>
    <s v="AUD"/>
    <n v="1450220974"/>
    <n v="1447628974"/>
    <b v="0"/>
    <n v="45"/>
    <b v="1"/>
    <x v="0"/>
    <s v="television"/>
    <x v="46"/>
    <d v="2015-12-15T23:09:34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76.865000000000009"/>
    <x v="0"/>
    <s v="US"/>
    <s v="USD"/>
    <n v="1419021607"/>
    <n v="1413834007"/>
    <b v="0"/>
    <n v="70"/>
    <b v="1"/>
    <x v="0"/>
    <s v="television"/>
    <x v="47"/>
    <d v="2014-12-19T20:40:07"/>
    <n v="6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56.815789473684212"/>
    <x v="0"/>
    <s v="GB"/>
    <s v="GBP"/>
    <n v="1425211200"/>
    <n v="1422534260"/>
    <b v="0"/>
    <n v="38"/>
    <b v="1"/>
    <x v="0"/>
    <s v="television"/>
    <x v="48"/>
    <d v="2015-03-01T12:00:00"/>
    <n v="31"/>
    <x v="0"/>
  </r>
  <r>
    <n v="49"/>
    <s v="Driving Jersey - Season Five"/>
    <s v="Driving Jersey is real people telling real stories."/>
    <n v="12000"/>
    <n v="12000"/>
    <n v="137.93103448275863"/>
    <x v="0"/>
    <s v="US"/>
    <s v="USD"/>
    <n v="1445660045"/>
    <n v="1443068045"/>
    <b v="0"/>
    <n v="87"/>
    <b v="1"/>
    <x v="0"/>
    <s v="television"/>
    <x v="49"/>
    <d v="2015-10-24T04:14:05"/>
    <n v="30"/>
    <x v="0"/>
  </r>
  <r>
    <n v="50"/>
    <s v="The Love Lounge"/>
    <s v="A brand new dating show which helps one lucky lady find her Mr Right with difficult decisions to make along the way."/>
    <n v="600"/>
    <n v="600"/>
    <n v="27.272727272727273"/>
    <x v="0"/>
    <s v="GB"/>
    <s v="GBP"/>
    <n v="1422637200"/>
    <n v="1419271458"/>
    <b v="0"/>
    <n v="22"/>
    <b v="1"/>
    <x v="0"/>
    <s v="television"/>
    <x v="50"/>
    <d v="2015-01-30T17:00:00"/>
    <n v="39"/>
    <x v="3"/>
  </r>
  <r>
    <n v="51"/>
    <s v="SKY CITY HAYA"/>
    <s v="Please help us reach stretch goals of 16k, 26k, 41k for the soundtrack, extended scenes &amp; story development for our sci-fi TV series!"/>
    <n v="11000"/>
    <n v="14082"/>
    <n v="118.33613445378151"/>
    <x v="0"/>
    <s v="US"/>
    <s v="USD"/>
    <n v="1439245037"/>
    <n v="1436653037"/>
    <b v="0"/>
    <n v="119"/>
    <b v="1"/>
    <x v="0"/>
    <s v="television"/>
    <x v="51"/>
    <d v="2015-08-10T22:17:17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223.48076923076923"/>
    <x v="0"/>
    <s v="US"/>
    <s v="USD"/>
    <n v="1405615846"/>
    <n v="1403023846"/>
    <b v="0"/>
    <n v="52"/>
    <b v="1"/>
    <x v="0"/>
    <s v="television"/>
    <x v="52"/>
    <d v="2014-07-17T16:50:46"/>
    <n v="30"/>
    <x v="3"/>
  </r>
  <r>
    <n v="53"/>
    <s v="Rolling out Vegan Mashup's Season 2"/>
    <s v="Delicious TV's Vegan Mashup launching season two on public television"/>
    <n v="3000"/>
    <n v="3289"/>
    <n v="28.111111111111111"/>
    <x v="0"/>
    <s v="US"/>
    <s v="USD"/>
    <n v="1396648800"/>
    <n v="1395407445"/>
    <b v="0"/>
    <n v="117"/>
    <b v="1"/>
    <x v="0"/>
    <s v="television"/>
    <x v="53"/>
    <d v="2014-04-04T22:00:00"/>
    <n v="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94.23076923076923"/>
    <x v="0"/>
    <s v="US"/>
    <s v="USD"/>
    <n v="1451063221"/>
    <n v="1448471221"/>
    <b v="0"/>
    <n v="52"/>
    <b v="1"/>
    <x v="0"/>
    <s v="television"/>
    <x v="54"/>
    <d v="2015-12-25T17:07:01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n v="128.95348837209303"/>
    <x v="0"/>
    <s v="US"/>
    <s v="USD"/>
    <n v="1464390916"/>
    <n v="1462576516"/>
    <b v="0"/>
    <n v="86"/>
    <b v="1"/>
    <x v="0"/>
    <s v="television"/>
    <x v="55"/>
    <d v="2016-05-27T23:15:16"/>
    <n v="21"/>
    <x v="2"/>
  </r>
  <r>
    <n v="56"/>
    <s v="Voxwomen Cycling Show"/>
    <s v="We want to see more women's cycling on TV - and we need your help to make it happen!"/>
    <n v="8000"/>
    <n v="8581"/>
    <n v="49.316091954022987"/>
    <x v="0"/>
    <s v="GB"/>
    <s v="GBP"/>
    <n v="1433779200"/>
    <n v="1432559424"/>
    <b v="0"/>
    <n v="174"/>
    <b v="1"/>
    <x v="0"/>
    <s v="television"/>
    <x v="56"/>
    <d v="2015-06-08T16:00:00"/>
    <n v="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221.52173913043478"/>
    <x v="0"/>
    <s v="US"/>
    <s v="USD"/>
    <n v="1429991962"/>
    <n v="1427399962"/>
    <b v="0"/>
    <n v="69"/>
    <b v="1"/>
    <x v="0"/>
    <s v="television"/>
    <x v="57"/>
    <d v="2015-04-25T19:59:22"/>
    <n v="30"/>
    <x v="0"/>
  </r>
  <r>
    <n v="58"/>
    <s v="Gloaming"/>
    <s v="Alex thought he knew how the world worked. You live, you die and it's over. He was very, very wrong."/>
    <n v="10000"/>
    <n v="10291"/>
    <n v="137.21333333333334"/>
    <x v="0"/>
    <s v="US"/>
    <s v="USD"/>
    <n v="1416423172"/>
    <n v="1413827572"/>
    <b v="0"/>
    <n v="75"/>
    <b v="1"/>
    <x v="0"/>
    <s v="television"/>
    <x v="58"/>
    <d v="2014-11-19T18:52:52"/>
    <n v="3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606.82242424242418"/>
    <x v="0"/>
    <s v="US"/>
    <s v="USD"/>
    <n v="1442264400"/>
    <n v="1439530776"/>
    <b v="0"/>
    <n v="33"/>
    <b v="1"/>
    <x v="0"/>
    <s v="television"/>
    <x v="59"/>
    <d v="2015-09-14T21:00:00"/>
    <n v="32"/>
    <x v="0"/>
  </r>
  <r>
    <n v="60"/>
    <s v="Ever Since - Short Film"/>
    <s v="Set in a beautiful but desolate world, we see how loneliness can lead to friendship in unconventional ways."/>
    <n v="4500"/>
    <n v="4648.33"/>
    <n v="43.040092592592593"/>
    <x v="0"/>
    <s v="GB"/>
    <s v="GBP"/>
    <n v="1395532800"/>
    <n v="1393882717"/>
    <b v="0"/>
    <n v="108"/>
    <b v="1"/>
    <x v="0"/>
    <s v="shorts"/>
    <x v="60"/>
    <d v="2014-03-23T00:00:00"/>
    <n v="19"/>
    <x v="3"/>
  </r>
  <r>
    <n v="61"/>
    <s v="SPLITTING THE SYNAPSE"/>
    <s v="An exploration of the shadows that follow us from our past, the darkness that lives inside us and the ability to find our own freedom"/>
    <n v="5000"/>
    <n v="7415"/>
    <n v="322.39130434782606"/>
    <x v="0"/>
    <s v="US"/>
    <s v="USD"/>
    <n v="1370547157"/>
    <n v="1368646357"/>
    <b v="0"/>
    <n v="23"/>
    <b v="1"/>
    <x v="0"/>
    <s v="shorts"/>
    <x v="61"/>
    <d v="2013-06-06T19:32:37"/>
    <n v="2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96.708333333333329"/>
    <x v="0"/>
    <s v="US"/>
    <s v="USD"/>
    <n v="1362337878"/>
    <n v="1360177878"/>
    <b v="0"/>
    <n v="48"/>
    <b v="1"/>
    <x v="0"/>
    <s v="shorts"/>
    <x v="62"/>
    <d v="2013-03-03T19:11:18"/>
    <n v="25"/>
    <x v="4"/>
  </r>
  <r>
    <n v="63"/>
    <s v="The Attic"/>
    <s v="The Attic is my first short film.  Please help me with post production and distribution so that I can let it out into the world"/>
    <n v="2000"/>
    <n v="2270.37"/>
    <n v="35.474531249999998"/>
    <x v="0"/>
    <s v="US"/>
    <s v="USD"/>
    <n v="1388206740"/>
    <n v="1386194013"/>
    <b v="0"/>
    <n v="64"/>
    <b v="1"/>
    <x v="0"/>
    <s v="shorts"/>
    <x v="63"/>
    <d v="2013-12-28T04:59:00"/>
    <n v="23"/>
    <x v="4"/>
  </r>
  <r>
    <n v="64"/>
    <s v="Millennial, The Movie"/>
    <s v="At the dawn of the New Millennium, a group of teenagers battle the Y2K bug to save humanity from boredom. The 2nd film by and/or."/>
    <n v="1200"/>
    <n v="2080"/>
    <n v="86.666666666666671"/>
    <x v="0"/>
    <s v="US"/>
    <s v="USD"/>
    <n v="1373243181"/>
    <n v="1370651181"/>
    <b v="0"/>
    <n v="24"/>
    <b v="1"/>
    <x v="0"/>
    <s v="shorts"/>
    <x v="64"/>
    <d v="2013-07-08T00:26:21"/>
    <n v="30"/>
    <x v="4"/>
  </r>
  <r>
    <n v="65"/>
    <s v="Hello World - Post Production Funds"/>
    <s v="Help finish the short film Hello World. The story of an android in the broken home of a father &amp; son."/>
    <n v="7000"/>
    <n v="7527"/>
    <n v="132.05263157894737"/>
    <x v="0"/>
    <s v="CA"/>
    <s v="CAD"/>
    <n v="1407736740"/>
    <n v="1405453354"/>
    <b v="0"/>
    <n v="57"/>
    <b v="1"/>
    <x v="0"/>
    <s v="shorts"/>
    <x v="65"/>
    <d v="2014-08-11T05:59:00"/>
    <n v="26"/>
    <x v="3"/>
  </r>
  <r>
    <n v="66"/>
    <s v="A Stagnant Fever: Short Film"/>
    <s v="A dark comedy set in the '60s about clinical depression and one night stands."/>
    <n v="2000"/>
    <n v="2372"/>
    <n v="91.230769230769226"/>
    <x v="0"/>
    <s v="US"/>
    <s v="USD"/>
    <n v="1468873420"/>
    <n v="1466281420"/>
    <b v="0"/>
    <n v="26"/>
    <b v="1"/>
    <x v="0"/>
    <s v="shorts"/>
    <x v="66"/>
    <d v="2016-07-18T20:23:40"/>
    <n v="30"/>
    <x v="2"/>
  </r>
  <r>
    <n v="67"/>
    <s v="You are a Priest Forever"/>
    <s v="The Ordination Mass of five Dominicans friars to the priesthood at the historic Saint Dominicâ€™s Church in Washington DC."/>
    <n v="2000"/>
    <n v="2325"/>
    <n v="116.25"/>
    <x v="0"/>
    <s v="US"/>
    <s v="USD"/>
    <n v="1342360804"/>
    <n v="1339768804"/>
    <b v="0"/>
    <n v="20"/>
    <b v="1"/>
    <x v="0"/>
    <s v="shorts"/>
    <x v="67"/>
    <d v="2012-07-15T14:00:04"/>
    <n v="30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21.194444444444443"/>
    <x v="0"/>
    <s v="GB"/>
    <s v="GBP"/>
    <n v="1393162791"/>
    <n v="1390570791"/>
    <b v="0"/>
    <n v="36"/>
    <b v="1"/>
    <x v="0"/>
    <s v="shorts"/>
    <x v="68"/>
    <d v="2014-02-23T13:39:51"/>
    <n v="3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62.327134831460668"/>
    <x v="0"/>
    <s v="US"/>
    <s v="USD"/>
    <n v="1317538740"/>
    <n v="1314765025"/>
    <b v="0"/>
    <n v="178"/>
    <b v="1"/>
    <x v="0"/>
    <s v="shorts"/>
    <x v="69"/>
    <d v="2011-10-02T06:59:00"/>
    <n v="32"/>
    <x v="6"/>
  </r>
  <r>
    <n v="70"/>
    <s v="Scraps"/>
    <s v="Maggie barely survives a deranged baptism by her mother only to be born again to a string of foster parents. Things can always be worse"/>
    <n v="500"/>
    <n v="636"/>
    <n v="37.411764705882355"/>
    <x v="0"/>
    <s v="US"/>
    <s v="USD"/>
    <n v="1315171845"/>
    <n v="1309987845"/>
    <b v="0"/>
    <n v="17"/>
    <b v="1"/>
    <x v="0"/>
    <s v="shorts"/>
    <x v="70"/>
    <d v="2011-09-04T21:30:45"/>
    <n v="6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69.71875"/>
    <x v="0"/>
    <s v="US"/>
    <s v="USD"/>
    <n v="1338186657"/>
    <n v="1333002657"/>
    <b v="0"/>
    <n v="32"/>
    <b v="1"/>
    <x v="0"/>
    <s v="shorts"/>
    <x v="71"/>
    <d v="2012-05-28T06:30:57"/>
    <n v="60"/>
    <x v="5"/>
  </r>
  <r>
    <n v="72"/>
    <s v="Trickle"/>
    <s v="A young man forced to live back home after an automobile accident leaves him to rediscover what it means to be a part of his family."/>
    <n v="2200"/>
    <n v="2385"/>
    <n v="58.170731707317074"/>
    <x v="0"/>
    <s v="US"/>
    <s v="USD"/>
    <n v="1352937600"/>
    <n v="1351210481"/>
    <b v="0"/>
    <n v="41"/>
    <b v="1"/>
    <x v="0"/>
    <s v="shorts"/>
    <x v="72"/>
    <d v="2012-11-15T00:00:00"/>
    <n v="2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50"/>
    <x v="0"/>
    <s v="US"/>
    <s v="USD"/>
    <n v="1304395140"/>
    <n v="1297620584"/>
    <b v="0"/>
    <n v="18"/>
    <b v="1"/>
    <x v="0"/>
    <s v="shorts"/>
    <x v="73"/>
    <d v="2011-05-03T03:59:00"/>
    <n v="78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9.471034482758618"/>
    <x v="0"/>
    <s v="FR"/>
    <s v="EUR"/>
    <n v="1453376495"/>
    <n v="1450784495"/>
    <b v="0"/>
    <n v="29"/>
    <b v="1"/>
    <x v="0"/>
    <s v="shorts"/>
    <x v="74"/>
    <d v="2016-01-21T11:41:35"/>
    <n v="30"/>
    <x v="0"/>
  </r>
  <r>
    <n v="75"/>
    <s v="&quot;DAD&quot; - A USC Short Film"/>
    <s v="A teenager named Charlie discovers something new about himself while coping with the loss of his father."/>
    <n v="3500"/>
    <n v="4040"/>
    <n v="85.957446808510639"/>
    <x v="0"/>
    <s v="US"/>
    <s v="USD"/>
    <n v="1366693272"/>
    <n v="1364101272"/>
    <b v="0"/>
    <n v="47"/>
    <b v="1"/>
    <x v="0"/>
    <s v="shorts"/>
    <x v="75"/>
    <d v="2013-04-23T05:01:12"/>
    <n v="30"/>
    <x v="4"/>
  </r>
  <r>
    <n v="76"/>
    <s v="Star Wars: Insidious"/>
    <s v="Karn A'Mor has awoken bloodied on a distant battlefield with no memory of his past! JOIN THE RESISTANCE and find out more..."/>
    <n v="300"/>
    <n v="460"/>
    <n v="30.666666666666668"/>
    <x v="0"/>
    <s v="US"/>
    <s v="USD"/>
    <n v="1325007358"/>
    <n v="1319819758"/>
    <b v="0"/>
    <n v="15"/>
    <b v="1"/>
    <x v="0"/>
    <s v="shorts"/>
    <x v="76"/>
    <d v="2011-12-27T17:35:58"/>
    <n v="60"/>
    <x v="6"/>
  </r>
  <r>
    <n v="77"/>
    <s v="Jonah and the Crab"/>
    <s v="A short film about a boy searching for companionship in a hermit crab he finds on the beach."/>
    <n v="400"/>
    <n v="1570"/>
    <n v="60.384615384615387"/>
    <x v="0"/>
    <s v="US"/>
    <s v="USD"/>
    <n v="1337569140"/>
    <n v="1332991717"/>
    <b v="0"/>
    <n v="26"/>
    <b v="1"/>
    <x v="0"/>
    <s v="shorts"/>
    <x v="77"/>
    <d v="2012-05-21T02:59:00"/>
    <n v="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38.6"/>
    <x v="0"/>
    <s v="FR"/>
    <s v="EUR"/>
    <n v="1472751121"/>
    <n v="1471887121"/>
    <b v="0"/>
    <n v="35"/>
    <b v="1"/>
    <x v="0"/>
    <s v="shorts"/>
    <x v="78"/>
    <d v="2016-09-01T17:32:01"/>
    <n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n v="40.268292682926827"/>
    <x v="0"/>
    <s v="GB"/>
    <s v="GBP"/>
    <n v="1398451093"/>
    <n v="1395859093"/>
    <b v="0"/>
    <n v="41"/>
    <b v="1"/>
    <x v="0"/>
    <s v="shorts"/>
    <x v="79"/>
    <d v="2014-04-25T18:38:13"/>
    <n v="30"/>
    <x v="3"/>
  </r>
  <r>
    <n v="80"/>
    <s v="Swingers Anonymous"/>
    <s v="What would you do if you ended up at a swingers party with two dead bodies and $20,000 in drug money?"/>
    <n v="12000"/>
    <n v="12870"/>
    <n v="273.82978723404256"/>
    <x v="0"/>
    <s v="US"/>
    <s v="USD"/>
    <n v="1386640856"/>
    <n v="1383616856"/>
    <b v="0"/>
    <n v="47"/>
    <b v="1"/>
    <x v="0"/>
    <s v="shorts"/>
    <x v="80"/>
    <d v="2013-12-10T02:00:56"/>
    <n v="35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53.035714285714285"/>
    <x v="0"/>
    <s v="US"/>
    <s v="USD"/>
    <n v="1342234920"/>
    <n v="1341892127"/>
    <b v="0"/>
    <n v="28"/>
    <b v="1"/>
    <x v="0"/>
    <s v="shorts"/>
    <x v="81"/>
    <d v="2012-07-14T03:02:00"/>
    <n v="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40.005000000000003"/>
    <x v="0"/>
    <s v="US"/>
    <s v="USD"/>
    <n v="1318189261"/>
    <n v="1315597261"/>
    <b v="0"/>
    <n v="100"/>
    <b v="1"/>
    <x v="0"/>
    <s v="shorts"/>
    <x v="82"/>
    <d v="2011-10-09T19:41:01"/>
    <n v="30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5.76923076923077"/>
    <x v="0"/>
    <s v="GB"/>
    <s v="GBP"/>
    <n v="1424604600"/>
    <n v="1423320389"/>
    <b v="0"/>
    <n v="13"/>
    <b v="1"/>
    <x v="0"/>
    <s v="shorts"/>
    <x v="83"/>
    <d v="2015-02-22T11:30:00"/>
    <n v="15"/>
    <x v="0"/>
  </r>
  <r>
    <n v="84"/>
    <s v="Redemption - Short Film"/>
    <s v="&quot;A sociopath crosses paths with the person he must confront about his wife's murder, it might be himself&quot;"/>
    <n v="500"/>
    <n v="500"/>
    <n v="71.428571428571431"/>
    <x v="0"/>
    <s v="US"/>
    <s v="USD"/>
    <n v="1305483086"/>
    <n v="1302891086"/>
    <b v="0"/>
    <n v="7"/>
    <b v="1"/>
    <x v="0"/>
    <s v="shorts"/>
    <x v="84"/>
    <d v="2011-05-15T18:11:26"/>
    <n v="30"/>
    <x v="6"/>
  </r>
  <r>
    <n v="85"/>
    <s v="In Her Voice: short film"/>
    <s v="A short film by Melissa Woodrow &amp; Mark Janiak about seeking forgiveness, embracing the past and memories with a loved one."/>
    <n v="1200"/>
    <n v="1506"/>
    <n v="71.714285714285708"/>
    <x v="0"/>
    <s v="US"/>
    <s v="USD"/>
    <n v="1316746837"/>
    <n v="1314154837"/>
    <b v="0"/>
    <n v="21"/>
    <b v="1"/>
    <x v="0"/>
    <s v="shorts"/>
    <x v="85"/>
    <d v="2011-09-23T03:00:37"/>
    <n v="3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375.76470588235293"/>
    <x v="0"/>
    <s v="FR"/>
    <s v="EUR"/>
    <n v="1451226045"/>
    <n v="1444828845"/>
    <b v="0"/>
    <n v="17"/>
    <b v="1"/>
    <x v="0"/>
    <s v="shorts"/>
    <x v="86"/>
    <d v="2015-12-27T14:20:45"/>
    <n v="74"/>
    <x v="0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s v="US"/>
    <s v="USD"/>
    <n v="1275529260"/>
    <n v="1274705803"/>
    <b v="0"/>
    <n v="25"/>
    <b v="1"/>
    <x v="0"/>
    <s v="shorts"/>
    <x v="87"/>
    <d v="2010-06-03T01:41:00"/>
    <n v="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60"/>
    <x v="0"/>
    <s v="US"/>
    <s v="USD"/>
    <n v="1403452131"/>
    <n v="1401205731"/>
    <b v="0"/>
    <n v="60"/>
    <b v="1"/>
    <x v="0"/>
    <s v="shorts"/>
    <x v="88"/>
    <d v="2014-06-22T15:48:51"/>
    <n v="26"/>
    <x v="3"/>
  </r>
  <r>
    <n v="89"/>
    <s v="The Southwest Chronicles"/>
    <s v="A chronicle of four very different stories concerning racism to the power of love, all set in the beauty of the Southwest."/>
    <n v="6000"/>
    <n v="6904"/>
    <n v="123.28571428571429"/>
    <x v="0"/>
    <s v="US"/>
    <s v="USD"/>
    <n v="1370196192"/>
    <n v="1368036192"/>
    <b v="0"/>
    <n v="56"/>
    <b v="1"/>
    <x v="0"/>
    <s v="shorts"/>
    <x v="89"/>
    <d v="2013-06-02T18:03:12"/>
    <n v="25"/>
    <x v="4"/>
  </r>
  <r>
    <n v="90"/>
    <s v="Help Get the Short Film Interior Design into Film Festivals!"/>
    <s v="We're looking for funding to help submit a short film to film festivals."/>
    <n v="500"/>
    <n v="502"/>
    <n v="31.375"/>
    <x v="0"/>
    <s v="US"/>
    <s v="USD"/>
    <n v="1310454499"/>
    <n v="1307862499"/>
    <b v="0"/>
    <n v="16"/>
    <b v="1"/>
    <x v="0"/>
    <s v="shorts"/>
    <x v="90"/>
    <d v="2011-07-12T07:08:19"/>
    <n v="3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78.260869565217391"/>
    <x v="0"/>
    <s v="US"/>
    <s v="USD"/>
    <n v="1305625164"/>
    <n v="1300354764"/>
    <b v="0"/>
    <n v="46"/>
    <b v="1"/>
    <x v="0"/>
    <s v="shorts"/>
    <x v="91"/>
    <d v="2011-05-17T09:39:24"/>
    <n v="61"/>
    <x v="6"/>
  </r>
  <r>
    <n v="92"/>
    <s v="Euphoria"/>
    <s v="Euphoria is an adventure film that follows adrenaline filled athletes on their hunt for the sublime while balancing family and careers."/>
    <n v="5000"/>
    <n v="5260"/>
    <n v="122.32558139534883"/>
    <x v="0"/>
    <s v="CA"/>
    <s v="CAD"/>
    <n v="1485936000"/>
    <n v="1481949983"/>
    <b v="0"/>
    <n v="43"/>
    <b v="1"/>
    <x v="0"/>
    <s v="shorts"/>
    <x v="92"/>
    <d v="2017-02-01T08:00:00"/>
    <n v="46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73.733333333333334"/>
    <x v="0"/>
    <s v="US"/>
    <s v="USD"/>
    <n v="1341349200"/>
    <n v="1338928537"/>
    <b v="0"/>
    <n v="15"/>
    <b v="1"/>
    <x v="0"/>
    <s v="shorts"/>
    <x v="93"/>
    <d v="2012-07-03T21:00:00"/>
    <n v="28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21.666666666666668"/>
    <x v="0"/>
    <s v="GB"/>
    <s v="GBP"/>
    <n v="1396890822"/>
    <n v="1395162822"/>
    <b v="0"/>
    <n v="12"/>
    <b v="1"/>
    <x v="0"/>
    <s v="shorts"/>
    <x v="94"/>
    <d v="2014-04-07T17:13:42"/>
    <n v="2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21.904761904761905"/>
    <x v="0"/>
    <s v="US"/>
    <s v="USD"/>
    <n v="1330214841"/>
    <n v="1327622841"/>
    <b v="0"/>
    <n v="21"/>
    <b v="1"/>
    <x v="0"/>
    <s v="shorts"/>
    <x v="95"/>
    <d v="2012-02-26T00:07:21"/>
    <n v="30"/>
    <x v="5"/>
  </r>
  <r>
    <n v="96"/>
    <s v="Ice Hockey"/>
    <s v="Danny is a defenseman for his high school hockey team. This is a day in his life: school, hockey, girls and his next-door neighbor, Ken Daneyko."/>
    <n v="1500"/>
    <n v="1720"/>
    <n v="50.588235294117645"/>
    <x v="0"/>
    <s v="US"/>
    <s v="USD"/>
    <n v="1280631600"/>
    <n v="1274889241"/>
    <b v="0"/>
    <n v="34"/>
    <b v="1"/>
    <x v="0"/>
    <s v="shorts"/>
    <x v="96"/>
    <d v="2010-08-01T03:00:00"/>
    <n v="6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53.125"/>
    <x v="0"/>
    <s v="US"/>
    <s v="USD"/>
    <n v="1310440482"/>
    <n v="1307848482"/>
    <b v="0"/>
    <n v="8"/>
    <b v="1"/>
    <x v="0"/>
    <s v="shorts"/>
    <x v="97"/>
    <d v="2011-07-12T03:14:42"/>
    <n v="30"/>
    <x v="6"/>
  </r>
  <r>
    <n v="98"/>
    <s v="CUT OUT"/>
    <s v="&quot;Cut Out&quot; tells the story of a young woman who befriends a neighborhood teen and finds herself involved with gang violence."/>
    <n v="3200"/>
    <n v="3400"/>
    <n v="56.666666666666664"/>
    <x v="0"/>
    <s v="US"/>
    <s v="USD"/>
    <n v="1354923000"/>
    <n v="1351796674"/>
    <b v="0"/>
    <n v="60"/>
    <b v="1"/>
    <x v="0"/>
    <s v="shorts"/>
    <x v="98"/>
    <d v="2012-12-07T23:30:00"/>
    <n v="36"/>
    <x v="5"/>
  </r>
  <r>
    <n v="99"/>
    <s v="BEAT: An Original Short Film"/>
    <s v="A feminist tale of two girls finally giving a &quot;Nice Guy&quot; what he truly deserves. Also, dancing!"/>
    <n v="1500"/>
    <n v="1590.29"/>
    <n v="40.776666666666664"/>
    <x v="0"/>
    <s v="US"/>
    <s v="USD"/>
    <n v="1390426799"/>
    <n v="1387834799"/>
    <b v="0"/>
    <n v="39"/>
    <b v="1"/>
    <x v="0"/>
    <s v="shorts"/>
    <x v="99"/>
    <d v="2014-01-22T21:39:59"/>
    <n v="30"/>
    <x v="4"/>
  </r>
  <r>
    <n v="100"/>
    <s v="Two Sisters"/>
    <s v="Two sisters share a fragile relationship. When their mother dies and they inherit the family house, old problems rise to the surface."/>
    <n v="5000"/>
    <n v="5000"/>
    <n v="192.30769230769232"/>
    <x v="0"/>
    <s v="US"/>
    <s v="USD"/>
    <n v="1352055886"/>
    <n v="1350324286"/>
    <b v="0"/>
    <n v="26"/>
    <b v="1"/>
    <x v="0"/>
    <s v="shorts"/>
    <x v="100"/>
    <d v="2012-11-04T19:04:46"/>
    <n v="2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x v="0"/>
    <s v="shorts"/>
    <x v="101"/>
    <d v="2013-01-24T18:38:30"/>
    <n v="24"/>
    <x v="5"/>
  </r>
  <r>
    <n v="102"/>
    <s v="Dear God No!"/>
    <s v="A gang of outlaw bikers pull a home invasion on a disgraced Anthropologist hiding a secret locked in his cabin basement."/>
    <n v="6000"/>
    <n v="7665"/>
    <n v="117.92307692307692"/>
    <x v="0"/>
    <s v="US"/>
    <s v="USD"/>
    <n v="1293073733"/>
    <n v="1290481733"/>
    <b v="0"/>
    <n v="65"/>
    <b v="1"/>
    <x v="0"/>
    <s v="shorts"/>
    <x v="102"/>
    <d v="2010-12-23T03:08:53"/>
    <n v="30"/>
    <x v="7"/>
  </r>
  <r>
    <n v="103"/>
    <s v="I'M TWENTY SOMETHING"/>
    <s v="Three friends in their twenties are trying to do the impossible - have fun on a casual Friday night."/>
    <n v="1300"/>
    <n v="1367"/>
    <n v="27.897959183673468"/>
    <x v="0"/>
    <s v="GB"/>
    <s v="GBP"/>
    <n v="1394220030"/>
    <n v="1392232830"/>
    <b v="0"/>
    <n v="49"/>
    <b v="1"/>
    <x v="0"/>
    <s v="shorts"/>
    <x v="103"/>
    <d v="2014-03-07T19:20:30"/>
    <n v="23"/>
    <x v="3"/>
  </r>
  <r>
    <n v="104"/>
    <s v="Good 'Ol Trumpet"/>
    <s v="UCF short film about an old man, his love for music, and his misplaced trumpet.  "/>
    <n v="500"/>
    <n v="600"/>
    <n v="60"/>
    <x v="0"/>
    <s v="US"/>
    <s v="USD"/>
    <n v="1301792400"/>
    <n v="1299775266"/>
    <b v="0"/>
    <n v="10"/>
    <b v="1"/>
    <x v="0"/>
    <s v="shorts"/>
    <x v="104"/>
    <d v="2011-04-03T01:00:00"/>
    <n v="23"/>
    <x v="6"/>
  </r>
  <r>
    <n v="105"/>
    <s v="Single Parent Date Night-A Comedic Short Film"/>
    <s v="Single Parent Date Night is a comedic short film about two single parents trying to reentering the dating pool."/>
    <n v="2200"/>
    <n v="2363"/>
    <n v="39.383333333333333"/>
    <x v="0"/>
    <s v="US"/>
    <s v="USD"/>
    <n v="1463184000"/>
    <n v="1461605020"/>
    <b v="0"/>
    <n v="60"/>
    <b v="1"/>
    <x v="0"/>
    <s v="shorts"/>
    <x v="105"/>
    <d v="2016-05-14T00:00:00"/>
    <n v="18"/>
    <x v="2"/>
  </r>
  <r>
    <n v="106"/>
    <s v="LOST WEEKEND"/>
    <s v="A Boy. A Girl. A Car. A Serial Killer."/>
    <n v="5000"/>
    <n v="5025"/>
    <n v="186.11111111111111"/>
    <x v="0"/>
    <s v="US"/>
    <s v="USD"/>
    <n v="1333391901"/>
    <n v="1332182301"/>
    <b v="0"/>
    <n v="27"/>
    <b v="1"/>
    <x v="0"/>
    <s v="shorts"/>
    <x v="106"/>
    <d v="2012-04-02T18:38:21"/>
    <n v="1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11.37681159420291"/>
    <x v="0"/>
    <s v="US"/>
    <s v="USD"/>
    <n v="1303688087"/>
    <n v="1301787287"/>
    <b v="0"/>
    <n v="69"/>
    <b v="1"/>
    <x v="0"/>
    <s v="shorts"/>
    <x v="107"/>
    <d v="2011-04-24T23:34:47"/>
    <n v="22"/>
    <x v="6"/>
  </r>
  <r>
    <n v="108"/>
    <s v="GLASS: A Love Story"/>
    <s v="When a man can't find love, his Google GLASS does the searching for him. A short film shot with Google Glass."/>
    <n v="1500"/>
    <n v="3700"/>
    <n v="78.723404255319153"/>
    <x v="0"/>
    <s v="US"/>
    <s v="USD"/>
    <n v="1370011370"/>
    <n v="1364827370"/>
    <b v="0"/>
    <n v="47"/>
    <b v="1"/>
    <x v="0"/>
    <s v="shorts"/>
    <x v="108"/>
    <d v="2013-05-31T14:42:50"/>
    <n v="6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46.702127659574465"/>
    <x v="0"/>
    <s v="US"/>
    <s v="USD"/>
    <n v="1298680630"/>
    <n v="1296088630"/>
    <b v="0"/>
    <n v="47"/>
    <b v="1"/>
    <x v="0"/>
    <s v="shorts"/>
    <x v="109"/>
    <d v="2011-02-26T00:37:10"/>
    <n v="30"/>
    <x v="6"/>
  </r>
  <r>
    <n v="110"/>
    <s v="Earlids"/>
    <s v="Lee, an awkward teenager with sound-blocking earlids, must confront his self-isolation after a girl moves in next door."/>
    <n v="1300"/>
    <n v="1700"/>
    <n v="65.384615384615387"/>
    <x v="0"/>
    <s v="US"/>
    <s v="USD"/>
    <n v="1384408740"/>
    <n v="1381445253"/>
    <b v="0"/>
    <n v="26"/>
    <b v="1"/>
    <x v="0"/>
    <s v="shorts"/>
    <x v="110"/>
    <d v="2013-11-14T05:59:00"/>
    <n v="34"/>
    <x v="4"/>
  </r>
  <r>
    <n v="111"/>
    <s v="Judi Dench is Cool in Person"/>
    <s v="Two actors, one bookie and a very bad day.  Judi Dench is Cool in Person is fast, funny and only a little bit nasty."/>
    <n v="3500"/>
    <n v="5410"/>
    <n v="102.0754716981132"/>
    <x v="0"/>
    <s v="AU"/>
    <s v="AUD"/>
    <n v="1433059187"/>
    <n v="1430467187"/>
    <b v="0"/>
    <n v="53"/>
    <b v="1"/>
    <x v="0"/>
    <s v="shorts"/>
    <x v="111"/>
    <d v="2015-05-31T07:59:47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64.197530864197532"/>
    <x v="0"/>
    <s v="US"/>
    <s v="USD"/>
    <n v="1397354400"/>
    <n v="1395277318"/>
    <b v="0"/>
    <n v="81"/>
    <b v="1"/>
    <x v="0"/>
    <s v="shorts"/>
    <x v="112"/>
    <d v="2014-04-13T02:00:00"/>
    <n v="24"/>
    <x v="3"/>
  </r>
  <r>
    <n v="113"/>
    <s v="&quot;The First Day&quot; by Julia Othmer- Music Video"/>
    <s v="A living memorial for all those dealing with trauma, grief and loss."/>
    <n v="5000"/>
    <n v="7050"/>
    <n v="90.384615384615387"/>
    <x v="0"/>
    <s v="US"/>
    <s v="USD"/>
    <n v="1312642800"/>
    <n v="1311963128"/>
    <b v="0"/>
    <n v="78"/>
    <b v="1"/>
    <x v="0"/>
    <s v="shorts"/>
    <x v="113"/>
    <d v="2011-08-06T15:00:00"/>
    <n v="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88.571428571428569"/>
    <x v="0"/>
    <s v="US"/>
    <s v="USD"/>
    <n v="1326436488"/>
    <n v="1321252488"/>
    <b v="0"/>
    <n v="35"/>
    <b v="1"/>
    <x v="0"/>
    <s v="shorts"/>
    <x v="114"/>
    <d v="2012-01-13T06:34:48"/>
    <n v="60"/>
    <x v="6"/>
  </r>
  <r>
    <n v="115"/>
    <s v="The World's Greatest Lover"/>
    <s v="Never judge a book (or a lover) by their cover."/>
    <n v="450"/>
    <n v="632"/>
    <n v="28.727272727272727"/>
    <x v="0"/>
    <s v="US"/>
    <s v="USD"/>
    <n v="1328377444"/>
    <n v="1326217444"/>
    <b v="0"/>
    <n v="22"/>
    <b v="1"/>
    <x v="0"/>
    <s v="shorts"/>
    <x v="115"/>
    <d v="2012-02-04T17:44:04"/>
    <n v="25"/>
    <x v="5"/>
  </r>
  <r>
    <n v="116"/>
    <s v="Villanelle"/>
    <s v="Villanelle is a feature film that blends elements of classic, hardboiled Film Noir, with classic Horror and tells a great story to boot"/>
    <n v="3500"/>
    <n v="3978"/>
    <n v="69.78947368421052"/>
    <x v="0"/>
    <s v="US"/>
    <s v="USD"/>
    <n v="1302260155"/>
    <n v="1298289355"/>
    <b v="0"/>
    <n v="57"/>
    <b v="1"/>
    <x v="0"/>
    <s v="shorts"/>
    <x v="116"/>
    <d v="2011-04-08T10:55:55"/>
    <n v="4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67.48962962962963"/>
    <x v="0"/>
    <s v="US"/>
    <s v="USD"/>
    <n v="1276110000"/>
    <n v="1268337744"/>
    <b v="0"/>
    <n v="27"/>
    <b v="1"/>
    <x v="0"/>
    <s v="shorts"/>
    <x v="117"/>
    <d v="2010-06-09T19:00:00"/>
    <n v="90"/>
    <x v="7"/>
  </r>
  <r>
    <n v="118"/>
    <s v="DENOUNCED - A Short Film"/>
    <s v="When a ruthless hit-man is 'denounced' from the mafia, his old enemies declare war."/>
    <n v="5000"/>
    <n v="5651.58"/>
    <n v="144.91230769230768"/>
    <x v="0"/>
    <s v="US"/>
    <s v="USD"/>
    <n v="1311902236"/>
    <n v="1309310236"/>
    <b v="0"/>
    <n v="39"/>
    <b v="1"/>
    <x v="0"/>
    <s v="shorts"/>
    <x v="118"/>
    <d v="2011-07-29T01:17:16"/>
    <n v="3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91.840540540540545"/>
    <x v="0"/>
    <s v="US"/>
    <s v="USD"/>
    <n v="1313276400"/>
    <n v="1310693986"/>
    <b v="0"/>
    <n v="37"/>
    <b v="1"/>
    <x v="0"/>
    <s v="shorts"/>
    <x v="119"/>
    <d v="2011-08-13T23:00:00"/>
    <n v="3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10"/>
    <x v="1"/>
    <s v="HK"/>
    <s v="HKD"/>
    <n v="1475457107"/>
    <n v="1472865107"/>
    <b v="0"/>
    <n v="1"/>
    <b v="0"/>
    <x v="0"/>
    <s v="science fiction"/>
    <x v="120"/>
    <d v="2016-10-03T01:11:47"/>
    <n v="30"/>
    <x v="2"/>
  </r>
  <r>
    <n v="121"/>
    <s v="MICRO-MISSION"/>
    <s v="NAVY SEALS sent on a Area 51 Top-Secret rescue mission where they are shrunken and injected into an ET body, the immune system mutated."/>
    <n v="3000"/>
    <n v="1"/>
    <n v="1"/>
    <x v="1"/>
    <s v="US"/>
    <s v="USD"/>
    <n v="1429352160"/>
    <n v="1427993710"/>
    <b v="0"/>
    <n v="1"/>
    <b v="0"/>
    <x v="0"/>
    <s v="science fiction"/>
    <x v="121"/>
    <d v="2015-04-18T10:16:00"/>
    <n v="16"/>
    <x v="0"/>
  </r>
  <r>
    <n v="122"/>
    <s v="The Time Jumper (Canceled)"/>
    <s v="My ambition for this knows no bounds.  Seeing Sephoria in a live-action is a dream of mine."/>
    <n v="100000000"/>
    <n v="0"/>
    <e v="#DIV/0!"/>
    <x v="1"/>
    <s v="US"/>
    <s v="USD"/>
    <n v="1476094907"/>
    <n v="1470910907"/>
    <b v="0"/>
    <n v="0"/>
    <b v="0"/>
    <x v="0"/>
    <s v="science fiction"/>
    <x v="122"/>
    <d v="2016-10-10T10:21:47"/>
    <n v="6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5.166666666666668"/>
    <x v="1"/>
    <s v="US"/>
    <s v="USD"/>
    <n v="1414533600"/>
    <n v="1411411564"/>
    <b v="0"/>
    <n v="6"/>
    <b v="0"/>
    <x v="0"/>
    <s v="science fiction"/>
    <x v="123"/>
    <d v="2014-10-28T22:00:00"/>
    <n v="36"/>
    <x v="3"/>
  </r>
  <r>
    <n v="124"/>
    <s v="Blank Bodies - Post Production (Canceled)"/>
    <s v="An artificial man and woman discover love under the unsuspecting eyes of the four renowned artists who created them."/>
    <n v="4000"/>
    <n v="0"/>
    <e v="#DIV/0!"/>
    <x v="1"/>
    <s v="US"/>
    <s v="USD"/>
    <n v="1431728242"/>
    <n v="1429568242"/>
    <b v="0"/>
    <n v="0"/>
    <b v="0"/>
    <x v="0"/>
    <s v="science fiction"/>
    <x v="124"/>
    <d v="2015-05-15T22:17:22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1.666666666666666"/>
    <x v="1"/>
    <s v="CA"/>
    <s v="CAD"/>
    <n v="1486165880"/>
    <n v="1480981880"/>
    <b v="0"/>
    <n v="6"/>
    <b v="0"/>
    <x v="0"/>
    <s v="science fiction"/>
    <x v="125"/>
    <d v="2017-02-03T23:51:20"/>
    <n v="6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106.69230769230769"/>
    <x v="1"/>
    <s v="US"/>
    <s v="USD"/>
    <n v="1433988000"/>
    <n v="1431353337"/>
    <b v="0"/>
    <n v="13"/>
    <b v="0"/>
    <x v="0"/>
    <s v="science fiction"/>
    <x v="126"/>
    <d v="2015-06-11T02:00:00"/>
    <n v="3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47.5"/>
    <x v="1"/>
    <s v="US"/>
    <s v="USD"/>
    <n v="1428069541"/>
    <n v="1425481141"/>
    <b v="0"/>
    <n v="4"/>
    <b v="0"/>
    <x v="0"/>
    <s v="science fiction"/>
    <x v="127"/>
    <d v="2015-04-03T13:59:01"/>
    <n v="30"/>
    <x v="0"/>
  </r>
  <r>
    <n v="128"/>
    <s v="Ralphi3 (Canceled)"/>
    <s v="A Science Fiction film filled with entertainment and Excitement"/>
    <n v="100000"/>
    <n v="1867"/>
    <n v="311.16666666666669"/>
    <x v="1"/>
    <s v="US"/>
    <s v="USD"/>
    <n v="1476941293"/>
    <n v="1473917293"/>
    <b v="0"/>
    <n v="6"/>
    <b v="0"/>
    <x v="0"/>
    <s v="science fiction"/>
    <x v="128"/>
    <d v="2016-10-20T05:28:13"/>
    <n v="3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e v="#DIV/0!"/>
    <x v="1"/>
    <s v="US"/>
    <s v="USD"/>
    <n v="1414708183"/>
    <n v="1409524183"/>
    <b v="0"/>
    <n v="0"/>
    <b v="0"/>
    <x v="0"/>
    <s v="science fiction"/>
    <x v="129"/>
    <d v="2014-10-30T22:29:43"/>
    <n v="60"/>
    <x v="3"/>
  </r>
  <r>
    <n v="130"/>
    <s v="Blue in the Green (Canceled)"/>
    <s v="A journey down the rabbit hole into the dark future. A mix of reality and dreams of a world dependant on an oppressed by technology."/>
    <n v="600"/>
    <n v="0"/>
    <e v="#DIV/0!"/>
    <x v="1"/>
    <s v="GB"/>
    <s v="GBP"/>
    <n v="1402949760"/>
    <n v="1400536692"/>
    <b v="0"/>
    <n v="0"/>
    <b v="0"/>
    <x v="0"/>
    <s v="science fiction"/>
    <x v="130"/>
    <d v="2014-06-16T20:16:00"/>
    <n v="28"/>
    <x v="3"/>
  </r>
  <r>
    <n v="131"/>
    <s v="I (Canceled)"/>
    <s v="I"/>
    <n v="1200"/>
    <n v="0"/>
    <e v="#DIV/0!"/>
    <x v="1"/>
    <s v="US"/>
    <s v="USD"/>
    <n v="1467763200"/>
    <n v="1466453161"/>
    <b v="0"/>
    <n v="0"/>
    <b v="0"/>
    <x v="0"/>
    <s v="science fiction"/>
    <x v="131"/>
    <d v="2016-07-06T00:00:00"/>
    <n v="15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4.506172839506178"/>
    <x v="1"/>
    <s v="US"/>
    <s v="USD"/>
    <n v="1415392207"/>
    <n v="1411500607"/>
    <b v="0"/>
    <n v="81"/>
    <b v="0"/>
    <x v="0"/>
    <s v="science fiction"/>
    <x v="132"/>
    <d v="2014-11-07T20:30:07"/>
    <n v="45"/>
    <x v="3"/>
  </r>
  <r>
    <n v="133"/>
    <s v="Demon Women from outer space (Canceled)"/>
    <s v="Invasion from outer space sights, to weird to imagine destruction too monstrous to escape"/>
    <n v="71764"/>
    <n v="0"/>
    <e v="#DIV/0!"/>
    <x v="1"/>
    <s v="US"/>
    <s v="USD"/>
    <n v="1464715860"/>
    <n v="1462130584"/>
    <b v="0"/>
    <n v="0"/>
    <b v="0"/>
    <x v="0"/>
    <s v="science fiction"/>
    <x v="133"/>
    <d v="2016-05-31T17:31:00"/>
    <n v="30"/>
    <x v="2"/>
  </r>
  <r>
    <n v="134"/>
    <s v="MARLEY'S GHOST (AMBASSADORS OF STEAM) (Canceled)"/>
    <s v="steampunk  remake of &quot;a Christmas carol&quot;"/>
    <n v="5000"/>
    <n v="0"/>
    <e v="#DIV/0!"/>
    <x v="1"/>
    <s v="US"/>
    <s v="USD"/>
    <n v="1441386000"/>
    <n v="1438811418"/>
    <b v="0"/>
    <n v="0"/>
    <b v="0"/>
    <x v="0"/>
    <s v="science fiction"/>
    <x v="134"/>
    <d v="2015-09-04T17:00:00"/>
    <n v="3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80.599999999999994"/>
    <x v="1"/>
    <s v="US"/>
    <s v="USD"/>
    <n v="1404241200"/>
    <n v="1401354597"/>
    <b v="0"/>
    <n v="5"/>
    <b v="0"/>
    <x v="0"/>
    <s v="science fiction"/>
    <x v="135"/>
    <d v="2014-07-01T19:00:00"/>
    <n v="33"/>
    <x v="3"/>
  </r>
  <r>
    <n v="136"/>
    <s v="MICRO-MISSION (Canceled)"/>
    <s v="NAVY SEALS sent on a Area 51 Top-Secret rescue mission where they are shrunken and injected into an ET body, the immune system mutated."/>
    <n v="3000"/>
    <n v="0"/>
    <e v="#DIV/0!"/>
    <x v="1"/>
    <s v="US"/>
    <s v="USD"/>
    <n v="1431771360"/>
    <n v="1427968234"/>
    <b v="0"/>
    <n v="0"/>
    <b v="0"/>
    <x v="0"/>
    <s v="science fiction"/>
    <x v="136"/>
    <d v="2015-05-16T10:16:00"/>
    <n v="4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e v="#DIV/0!"/>
    <x v="1"/>
    <s v="DK"/>
    <s v="DKK"/>
    <n v="1444657593"/>
    <n v="1440337593"/>
    <b v="0"/>
    <n v="0"/>
    <b v="0"/>
    <x v="0"/>
    <s v="science fiction"/>
    <x v="137"/>
    <d v="2015-10-12T13:46:33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81.241379310344826"/>
    <x v="1"/>
    <s v="US"/>
    <s v="USD"/>
    <n v="1438405140"/>
    <n v="1435731041"/>
    <b v="0"/>
    <n v="58"/>
    <b v="0"/>
    <x v="0"/>
    <s v="science fiction"/>
    <x v="138"/>
    <d v="2015-08-01T04:59:00"/>
    <n v="31"/>
    <x v="0"/>
  </r>
  <r>
    <n v="139"/>
    <s v="Roman Dead (Canceled)"/>
    <s v="When  Rome is infected with a zombie plague, Lucius Agrippa and a small group fights for survival"/>
    <n v="500"/>
    <n v="500"/>
    <n v="500"/>
    <x v="1"/>
    <s v="US"/>
    <s v="USD"/>
    <n v="1436738772"/>
    <n v="1435874772"/>
    <b v="0"/>
    <n v="1"/>
    <b v="0"/>
    <x v="0"/>
    <s v="science fiction"/>
    <x v="139"/>
    <d v="2015-07-12T22:06:12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e v="#DIV/0!"/>
    <x v="1"/>
    <s v="US"/>
    <s v="USD"/>
    <n v="1426823132"/>
    <n v="1424234732"/>
    <b v="0"/>
    <n v="0"/>
    <b v="0"/>
    <x v="0"/>
    <s v="science fiction"/>
    <x v="140"/>
    <d v="2015-03-20T03:45:32"/>
    <n v="3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46.178571428571431"/>
    <x v="1"/>
    <s v="US"/>
    <s v="USD"/>
    <n v="1433043623"/>
    <n v="1429155623"/>
    <b v="0"/>
    <n v="28"/>
    <b v="0"/>
    <x v="0"/>
    <s v="science fiction"/>
    <x v="141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n v="10"/>
    <x v="1"/>
    <s v="US"/>
    <s v="USD"/>
    <n v="1416176778"/>
    <n v="1414358778"/>
    <b v="0"/>
    <n v="1"/>
    <b v="0"/>
    <x v="0"/>
    <s v="science fiction"/>
    <x v="142"/>
    <d v="2014-11-16T22:26:18"/>
    <n v="2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e v="#DIV/0!"/>
    <x v="1"/>
    <s v="AU"/>
    <s v="AUD"/>
    <n v="1472882100"/>
    <n v="1467941542"/>
    <b v="0"/>
    <n v="0"/>
    <b v="0"/>
    <x v="0"/>
    <s v="science fiction"/>
    <x v="143"/>
    <d v="2016-09-03T05:55:00"/>
    <n v="5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55.945945945945944"/>
    <x v="1"/>
    <s v="CA"/>
    <s v="CAD"/>
    <n v="1428945472"/>
    <n v="1423765072"/>
    <b v="0"/>
    <n v="37"/>
    <b v="0"/>
    <x v="0"/>
    <s v="science fiction"/>
    <x v="144"/>
    <d v="2015-04-13T17:17:52"/>
    <n v="60"/>
    <x v="0"/>
  </r>
  <r>
    <n v="145"/>
    <s v="Threshold (Canceled)"/>
    <s v="Film-Makers Ricky Comuniello &amp; Ian Weeks are at it again - for the 1st time. We need your support for a modern Sci-Fiction short film"/>
    <n v="4500"/>
    <n v="338"/>
    <n v="37.555555555555557"/>
    <x v="1"/>
    <s v="US"/>
    <s v="USD"/>
    <n v="1439298052"/>
    <n v="1436965252"/>
    <b v="0"/>
    <n v="9"/>
    <b v="0"/>
    <x v="0"/>
    <s v="science fiction"/>
    <x v="145"/>
    <d v="2015-08-11T13:00:52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38.333333333333336"/>
    <x v="1"/>
    <s v="US"/>
    <s v="USD"/>
    <n v="1484698998"/>
    <n v="1479514998"/>
    <b v="0"/>
    <n v="3"/>
    <b v="0"/>
    <x v="0"/>
    <s v="science fiction"/>
    <x v="146"/>
    <d v="2017-01-18T00:23:18"/>
    <n v="60"/>
    <x v="2"/>
  </r>
  <r>
    <n v="147"/>
    <s v="Consumed (Static Air) (Canceled)"/>
    <s v="Film makers catch live footage beyond their wildest dreams."/>
    <n v="7000"/>
    <n v="0"/>
    <e v="#DIV/0!"/>
    <x v="1"/>
    <s v="GB"/>
    <s v="GBP"/>
    <n v="1420741080"/>
    <n v="1417026340"/>
    <b v="0"/>
    <n v="0"/>
    <b v="0"/>
    <x v="0"/>
    <s v="science fiction"/>
    <x v="147"/>
    <d v="2015-01-08T18:18:00"/>
    <n v="43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20"/>
    <x v="1"/>
    <s v="US"/>
    <s v="USD"/>
    <n v="1456555536"/>
    <n v="1453963536"/>
    <b v="0"/>
    <n v="2"/>
    <b v="0"/>
    <x v="0"/>
    <s v="science fiction"/>
    <x v="148"/>
    <d v="2016-02-27T06:45:36"/>
    <n v="30"/>
    <x v="2"/>
  </r>
  <r>
    <n v="149"/>
    <s v="Dichotomy (Canceled)"/>
    <s v="A provocatively mind-bending sci-fi thriller, this short film project examines opposites and the balance of the universe. #Dichotomy"/>
    <n v="10000"/>
    <n v="92"/>
    <n v="15.333333333333334"/>
    <x v="1"/>
    <s v="US"/>
    <s v="USD"/>
    <n v="1419494400"/>
    <n v="1416888470"/>
    <b v="0"/>
    <n v="6"/>
    <b v="0"/>
    <x v="0"/>
    <s v="science fiction"/>
    <x v="149"/>
    <d v="2014-12-25T08:00:00"/>
    <n v="30"/>
    <x v="3"/>
  </r>
  <r>
    <n v="150"/>
    <s v="Star Trek First Frontier (Canceled)"/>
    <s v="The untold story of Captain Robert April and the first launching of the starship U.S.S. Enterprise,  NCC-1701"/>
    <n v="130000"/>
    <n v="30112"/>
    <n v="449.43283582089555"/>
    <x v="1"/>
    <s v="US"/>
    <s v="USD"/>
    <n v="1432612382"/>
    <n v="1427428382"/>
    <b v="0"/>
    <n v="67"/>
    <b v="0"/>
    <x v="0"/>
    <s v="science fiction"/>
    <x v="150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28"/>
    <x v="1"/>
    <s v="AU"/>
    <s v="AUD"/>
    <n v="1434633191"/>
    <n v="1429449191"/>
    <b v="0"/>
    <n v="5"/>
    <b v="0"/>
    <x v="0"/>
    <s v="science fiction"/>
    <x v="151"/>
    <d v="2015-06-18T13:13:11"/>
    <n v="60"/>
    <x v="0"/>
  </r>
  <r>
    <n v="152"/>
    <s v="The Great Dark (Canceled)"/>
    <s v="The Great Dark is a journey through the unimaginable...and un foreseeable..."/>
    <n v="380000"/>
    <n v="30"/>
    <n v="15"/>
    <x v="1"/>
    <s v="US"/>
    <s v="USD"/>
    <n v="1411437100"/>
    <n v="1408845100"/>
    <b v="0"/>
    <n v="2"/>
    <b v="0"/>
    <x v="0"/>
    <s v="science fiction"/>
    <x v="152"/>
    <d v="2014-09-23T01:51:40"/>
    <n v="30"/>
    <x v="3"/>
  </r>
  <r>
    <n v="153"/>
    <s v="Awakening (Canceled)"/>
    <s v="What would you do if you face something beyond your understanding? If someone you loved disappeared without a trace?"/>
    <n v="50000"/>
    <n v="359"/>
    <n v="35.9"/>
    <x v="1"/>
    <s v="US"/>
    <s v="USD"/>
    <n v="1417532644"/>
    <n v="1413900244"/>
    <b v="0"/>
    <n v="10"/>
    <b v="0"/>
    <x v="0"/>
    <s v="science fiction"/>
    <x v="153"/>
    <d v="2014-12-02T15:04:04"/>
    <n v="42"/>
    <x v="3"/>
  </r>
  <r>
    <n v="154"/>
    <s v="Quantum Alterations: Sci-fi, Stop Motion &amp; Fantasy Fan Film"/>
    <s v="Fiction Becomes Reality in this non-profit science fiction, stop motion, and fantasy fan film."/>
    <n v="1500"/>
    <n v="40"/>
    <n v="13.333333333333334"/>
    <x v="1"/>
    <s v="US"/>
    <s v="USD"/>
    <n v="1433336895"/>
    <n v="1429621695"/>
    <b v="0"/>
    <n v="3"/>
    <b v="0"/>
    <x v="0"/>
    <s v="science fiction"/>
    <x v="154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20.25"/>
    <x v="1"/>
    <s v="US"/>
    <s v="USD"/>
    <n v="1437657935"/>
    <n v="1434201935"/>
    <b v="0"/>
    <n v="4"/>
    <b v="0"/>
    <x v="0"/>
    <s v="science fiction"/>
    <x v="15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119"/>
    <x v="1"/>
    <s v="CA"/>
    <s v="CAD"/>
    <n v="1407034796"/>
    <n v="1401850796"/>
    <b v="0"/>
    <n v="15"/>
    <b v="0"/>
    <x v="0"/>
    <s v="science fiction"/>
    <x v="156"/>
    <d v="2014-08-03T02:59:56"/>
    <n v="60"/>
    <x v="3"/>
  </r>
  <r>
    <n v="157"/>
    <s v="Forever Man (short film) (Canceled)"/>
    <s v="Man's cryogenic chamber and his soulmate's time travel from the distant future allows them to meet in the middle."/>
    <n v="2995"/>
    <n v="8"/>
    <n v="4"/>
    <x v="1"/>
    <s v="US"/>
    <s v="USD"/>
    <n v="1456523572"/>
    <n v="1453931572"/>
    <b v="0"/>
    <n v="2"/>
    <b v="0"/>
    <x v="0"/>
    <s v="science fiction"/>
    <x v="157"/>
    <d v="2016-02-26T21:52:52"/>
    <n v="3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e v="#DIV/0!"/>
    <x v="1"/>
    <s v="US"/>
    <s v="USD"/>
    <n v="1413942628"/>
    <n v="1411350628"/>
    <b v="0"/>
    <n v="0"/>
    <b v="0"/>
    <x v="0"/>
    <s v="science fiction"/>
    <x v="158"/>
    <d v="2014-10-22T01:50:28"/>
    <n v="3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10"/>
    <x v="1"/>
    <s v="US"/>
    <s v="USD"/>
    <n v="1467541545"/>
    <n v="1464085545"/>
    <b v="0"/>
    <n v="1"/>
    <b v="0"/>
    <x v="0"/>
    <s v="science fiction"/>
    <x v="159"/>
    <d v="2016-07-03T10:25:45"/>
    <n v="4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e v="#DIV/0!"/>
    <x v="2"/>
    <s v="US"/>
    <s v="USD"/>
    <n v="1439675691"/>
    <n v="1434491691"/>
    <b v="0"/>
    <n v="0"/>
    <b v="0"/>
    <x v="0"/>
    <s v="drama"/>
    <x v="160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n v="5"/>
    <x v="2"/>
    <s v="US"/>
    <s v="USD"/>
    <n v="1404318595"/>
    <n v="1401726595"/>
    <b v="0"/>
    <n v="1"/>
    <b v="0"/>
    <x v="0"/>
    <s v="drama"/>
    <x v="161"/>
    <d v="2014-07-02T16:29:55"/>
    <n v="30"/>
    <x v="3"/>
  </r>
  <r>
    <n v="162"/>
    <s v="See It My Way"/>
    <s v="This film follows a young man who has had only a troubled family life. He turns to all the wrong things and life falls apart."/>
    <n v="2800"/>
    <n v="435"/>
    <n v="43.5"/>
    <x v="2"/>
    <s v="US"/>
    <s v="USD"/>
    <n v="1408232520"/>
    <n v="1405393356"/>
    <b v="0"/>
    <n v="10"/>
    <b v="0"/>
    <x v="0"/>
    <s v="drama"/>
    <x v="162"/>
    <d v="2014-08-16T23:42:00"/>
    <n v="3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e v="#DIV/0!"/>
    <x v="2"/>
    <s v="US"/>
    <s v="USD"/>
    <n v="1443657600"/>
    <n v="1440716654"/>
    <b v="0"/>
    <n v="0"/>
    <b v="0"/>
    <x v="0"/>
    <s v="drama"/>
    <x v="163"/>
    <d v="2015-10-01T00:00:00"/>
    <n v="34"/>
    <x v="0"/>
  </r>
  <r>
    <n v="164"/>
    <s v="Angelix"/>
    <s v="Two cousins are caught up in the private war between warrior class angels and demons. You may be caught up too and not realize it yet."/>
    <n v="120000"/>
    <n v="640"/>
    <n v="91.428571428571431"/>
    <x v="2"/>
    <s v="US"/>
    <s v="USD"/>
    <n v="1411150701"/>
    <n v="1405966701"/>
    <b v="0"/>
    <n v="7"/>
    <b v="0"/>
    <x v="0"/>
    <s v="drama"/>
    <x v="164"/>
    <d v="2014-09-19T18:18:21"/>
    <n v="60"/>
    <x v="3"/>
  </r>
  <r>
    <n v="165"/>
    <s v="NET"/>
    <s v="A teacher. A boy. The beach and a heatwave that drove them all insane."/>
    <n v="17000"/>
    <n v="0"/>
    <e v="#DIV/0!"/>
    <x v="2"/>
    <s v="GB"/>
    <s v="GBP"/>
    <n v="1452613724"/>
    <n v="1450021724"/>
    <b v="0"/>
    <n v="0"/>
    <b v="0"/>
    <x v="0"/>
    <s v="drama"/>
    <x v="165"/>
    <d v="2016-01-12T15:48:44"/>
    <n v="30"/>
    <x v="0"/>
  </r>
  <r>
    <n v="166"/>
    <s v="Pressure"/>
    <s v="A young teen makes a bad decision after joining gang and the film expresses his choices that led him to that point."/>
    <n v="5000"/>
    <n v="3000"/>
    <n v="3000"/>
    <x v="2"/>
    <s v="US"/>
    <s v="USD"/>
    <n v="1484531362"/>
    <n v="1481939362"/>
    <b v="0"/>
    <n v="1"/>
    <b v="0"/>
    <x v="0"/>
    <s v="drama"/>
    <x v="166"/>
    <d v="2017-01-16T01:49:22"/>
    <n v="30"/>
    <x v="2"/>
  </r>
  <r>
    <n v="167"/>
    <s v="Past"/>
    <s v="A young man experiences a tragedy and has the opportunity to go back and learn from his mistakes and find out his true self."/>
    <n v="110000"/>
    <n v="11"/>
    <n v="5.5"/>
    <x v="2"/>
    <s v="US"/>
    <s v="USD"/>
    <n v="1438726535"/>
    <n v="1433542535"/>
    <b v="0"/>
    <n v="2"/>
    <b v="0"/>
    <x v="0"/>
    <s v="drama"/>
    <x v="167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n v="108.33333333333333"/>
    <x v="2"/>
    <s v="US"/>
    <s v="USD"/>
    <n v="1426791770"/>
    <n v="1424203370"/>
    <b v="0"/>
    <n v="3"/>
    <b v="0"/>
    <x v="0"/>
    <s v="drama"/>
    <x v="168"/>
    <d v="2015-03-19T19:02:50"/>
    <n v="30"/>
    <x v="0"/>
  </r>
  <r>
    <n v="169"/>
    <s v="Family"/>
    <s v="Family is a short film about a father and son and two brothers who were separated by the Korean war and finally reunite after 60 years."/>
    <n v="2500"/>
    <n v="560"/>
    <n v="56"/>
    <x v="2"/>
    <s v="GB"/>
    <s v="GBP"/>
    <n v="1413634059"/>
    <n v="1411042059"/>
    <b v="0"/>
    <n v="10"/>
    <b v="0"/>
    <x v="0"/>
    <s v="drama"/>
    <x v="169"/>
    <d v="2014-10-18T12:07:39"/>
    <n v="3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2.5"/>
    <x v="2"/>
    <s v="US"/>
    <s v="USD"/>
    <n v="1440912480"/>
    <n v="1438385283"/>
    <b v="0"/>
    <n v="10"/>
    <b v="0"/>
    <x v="0"/>
    <s v="drama"/>
    <x v="170"/>
    <d v="2015-08-30T05:28:00"/>
    <n v="29"/>
    <x v="0"/>
  </r>
  <r>
    <n v="171"/>
    <s v="IRL: Gamers Unite"/>
    <s v="Team Mayhem, a local small town gang of gamers who are enlisted   to save the world from the new great evil known as Prowler."/>
    <n v="50000"/>
    <n v="1"/>
    <n v="1"/>
    <x v="2"/>
    <s v="US"/>
    <s v="USD"/>
    <n v="1470975614"/>
    <n v="1465791614"/>
    <b v="0"/>
    <n v="1"/>
    <b v="0"/>
    <x v="0"/>
    <s v="drama"/>
    <x v="171"/>
    <d v="2016-08-12T04:20:14"/>
    <n v="60"/>
    <x v="2"/>
  </r>
  <r>
    <n v="172"/>
    <s v="The Blind Dolphin Story"/>
    <s v="A short film on the rarest mammal and the second most endangered freshwater river dolphin, in Pakistan."/>
    <n v="95000"/>
    <n v="0"/>
    <e v="#DIV/0!"/>
    <x v="2"/>
    <s v="US"/>
    <s v="USD"/>
    <n v="1426753723"/>
    <n v="1423733323"/>
    <b v="0"/>
    <n v="0"/>
    <b v="0"/>
    <x v="0"/>
    <s v="drama"/>
    <x v="172"/>
    <d v="2015-03-19T08:28:43"/>
    <n v="35"/>
    <x v="0"/>
  </r>
  <r>
    <n v="173"/>
    <s v="7 Sins"/>
    <s v="This is a film inspired by Quentin Tarantino, I want to make a film thats entertaining yet gritty. 7 Sins is in pre-production."/>
    <n v="1110"/>
    <n v="0"/>
    <e v="#DIV/0!"/>
    <x v="2"/>
    <s v="GB"/>
    <s v="GBP"/>
    <n v="1425131108"/>
    <n v="1422539108"/>
    <b v="0"/>
    <n v="0"/>
    <b v="0"/>
    <x v="0"/>
    <s v="drama"/>
    <x v="173"/>
    <d v="2015-02-28T13:45:08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e v="#DIV/0!"/>
    <x v="2"/>
    <s v="NL"/>
    <s v="EUR"/>
    <n v="1431108776"/>
    <n v="1425924776"/>
    <b v="0"/>
    <n v="0"/>
    <b v="0"/>
    <x v="0"/>
    <s v="drama"/>
    <x v="174"/>
    <d v="2015-05-08T18:12:56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49.884615384615387"/>
    <x v="2"/>
    <s v="GB"/>
    <s v="GBP"/>
    <n v="1409337611"/>
    <n v="1407177611"/>
    <b v="0"/>
    <n v="26"/>
    <b v="0"/>
    <x v="0"/>
    <s v="drama"/>
    <x v="175"/>
    <d v="2014-08-29T18:40:11"/>
    <n v="25"/>
    <x v="3"/>
  </r>
  <r>
    <n v="176"/>
    <s v="Silent Monster"/>
    <s v="I'm seeking funding to finish my short film, Silent Monster, to bring awareness to teenage bullying as well as teenage violence."/>
    <n v="1500"/>
    <n v="0"/>
    <e v="#DIV/0!"/>
    <x v="2"/>
    <s v="US"/>
    <s v="USD"/>
    <n v="1438803999"/>
    <n v="1436211999"/>
    <b v="0"/>
    <n v="0"/>
    <b v="0"/>
    <x v="0"/>
    <s v="drama"/>
    <x v="176"/>
    <d v="2015-08-05T19:46:39"/>
    <n v="30"/>
    <x v="0"/>
  </r>
  <r>
    <n v="177"/>
    <s v="The Good Samaritan"/>
    <s v="I'm making a modern day version of the bible story &quot; The Good Samaritan&quot;"/>
    <n v="450"/>
    <n v="180"/>
    <n v="25.714285714285715"/>
    <x v="2"/>
    <s v="US"/>
    <s v="USD"/>
    <n v="1427155726"/>
    <n v="1425690526"/>
    <b v="0"/>
    <n v="7"/>
    <b v="0"/>
    <x v="0"/>
    <s v="drama"/>
    <x v="177"/>
    <d v="2015-03-24T00:08:46"/>
    <n v="17"/>
    <x v="0"/>
  </r>
  <r>
    <n v="178"/>
    <s v="El viaje de LucÃ­a"/>
    <s v="El viaje de LucÃ­a es un largometraje de ficciÃ³n con temÃ¡tica sobre el cÃ¡ncer infantil."/>
    <n v="500000"/>
    <n v="0"/>
    <e v="#DIV/0!"/>
    <x v="2"/>
    <s v="ES"/>
    <s v="EUR"/>
    <n v="1448582145"/>
    <n v="1445986545"/>
    <b v="0"/>
    <n v="0"/>
    <b v="0"/>
    <x v="0"/>
    <s v="drama"/>
    <x v="178"/>
    <d v="2015-11-26T23:55:45"/>
    <n v="30"/>
    <x v="0"/>
  </r>
  <r>
    <n v="179"/>
    <s v="Sustain: A Film About Survival"/>
    <s v="A feature-length film about how three people survive in a diseased world."/>
    <n v="1000"/>
    <n v="200"/>
    <n v="100"/>
    <x v="2"/>
    <s v="US"/>
    <s v="USD"/>
    <n v="1457056555"/>
    <n v="1454464555"/>
    <b v="0"/>
    <n v="2"/>
    <b v="0"/>
    <x v="0"/>
    <s v="drama"/>
    <x v="179"/>
    <d v="2016-03-04T01:55:55"/>
    <n v="30"/>
    <x v="2"/>
  </r>
  <r>
    <n v="180"/>
    <s v="The Rest of Us Mini-Series"/>
    <s v="The Rest of Us follows a survivor of an outbreak that nearly destroyed the earth as he travels to find some form of humanity."/>
    <n v="1200"/>
    <n v="401"/>
    <n v="30.846153846153847"/>
    <x v="2"/>
    <s v="GB"/>
    <s v="GBP"/>
    <n v="1428951600"/>
    <n v="1425512843"/>
    <b v="0"/>
    <n v="13"/>
    <b v="0"/>
    <x v="0"/>
    <s v="drama"/>
    <x v="180"/>
    <d v="2015-04-13T19:00:00"/>
    <n v="40"/>
    <x v="0"/>
  </r>
  <r>
    <n v="181"/>
    <s v="Immemorial"/>
    <s v="Christina has been suffering with flash backs and some very disturbing nightmares and realises that it is more than just nightmares."/>
    <n v="3423"/>
    <n v="722"/>
    <n v="180.5"/>
    <x v="2"/>
    <s v="GB"/>
    <s v="GBP"/>
    <n v="1434995295"/>
    <n v="1432403295"/>
    <b v="0"/>
    <n v="4"/>
    <b v="0"/>
    <x v="0"/>
    <s v="drama"/>
    <x v="181"/>
    <d v="2015-06-22T17:48:15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e v="#DIV/0!"/>
    <x v="2"/>
    <s v="US"/>
    <s v="USD"/>
    <n v="1483748232"/>
    <n v="1481156232"/>
    <b v="0"/>
    <n v="0"/>
    <b v="0"/>
    <x v="0"/>
    <s v="drama"/>
    <x v="182"/>
    <d v="2017-01-07T00:17:12"/>
    <n v="30"/>
    <x v="2"/>
  </r>
  <r>
    <n v="183"/>
    <s v="Three Little Words"/>
    <s v="Don't kill me until I meet my Dad"/>
    <n v="12500"/>
    <n v="4482"/>
    <n v="373.5"/>
    <x v="2"/>
    <s v="GB"/>
    <s v="GBP"/>
    <n v="1417033610"/>
    <n v="1414438010"/>
    <b v="0"/>
    <n v="12"/>
    <b v="0"/>
    <x v="0"/>
    <s v="drama"/>
    <x v="183"/>
    <d v="2014-11-26T20:26:50"/>
    <n v="3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25.5"/>
    <x v="2"/>
    <s v="CA"/>
    <s v="CAD"/>
    <n v="1409543940"/>
    <n v="1404586762"/>
    <b v="0"/>
    <n v="2"/>
    <b v="0"/>
    <x v="0"/>
    <s v="drama"/>
    <x v="184"/>
    <d v="2014-09-01T03:59:00"/>
    <n v="57"/>
    <x v="3"/>
  </r>
  <r>
    <n v="185"/>
    <s v="BLANK Short Movie"/>
    <s v="Love has no boundaries!"/>
    <n v="40000"/>
    <n v="2200"/>
    <n v="220"/>
    <x v="2"/>
    <s v="NO"/>
    <s v="NOK"/>
    <n v="1471557139"/>
    <n v="1468965139"/>
    <b v="0"/>
    <n v="10"/>
    <b v="0"/>
    <x v="0"/>
    <s v="drama"/>
    <x v="185"/>
    <d v="2016-08-18T21:52:19"/>
    <n v="30"/>
    <x v="2"/>
  </r>
  <r>
    <n v="186"/>
    <s v="Feature Film: The Wolfes"/>
    <s v="My film is about a boy who discovers the truth about his fathers dissapearance through the dark secrets of his mothers past."/>
    <n v="5000"/>
    <n v="0"/>
    <e v="#DIV/0!"/>
    <x v="2"/>
    <s v="US"/>
    <s v="USD"/>
    <n v="1488571200"/>
    <n v="1485977434"/>
    <b v="0"/>
    <n v="0"/>
    <b v="0"/>
    <x v="0"/>
    <s v="drama"/>
    <x v="186"/>
    <d v="2017-03-03T20:00:00"/>
    <n v="30"/>
    <x v="1"/>
  </r>
  <r>
    <n v="187"/>
    <s v="The Imbalanced Heart of a Symmetric Mind (film)"/>
    <s v="A young man suffering from a severe case of OCD embarks on a road trip to find peace of mind."/>
    <n v="5000"/>
    <n v="800"/>
    <n v="160"/>
    <x v="2"/>
    <s v="US"/>
    <s v="USD"/>
    <n v="1437461940"/>
    <n v="1435383457"/>
    <b v="0"/>
    <n v="5"/>
    <b v="0"/>
    <x v="0"/>
    <s v="drama"/>
    <x v="187"/>
    <d v="2015-07-21T06:59:00"/>
    <n v="24"/>
    <x v="0"/>
  </r>
  <r>
    <n v="188"/>
    <s v="Mariano (A Screenplay)"/>
    <s v="Mariano Messini, an aspiring musician, indebted to the mafia must put his life on the line to escape their grasp and pursue his dream."/>
    <n v="1500"/>
    <n v="0"/>
    <e v="#DIV/0!"/>
    <x v="2"/>
    <s v="US"/>
    <s v="USD"/>
    <n v="1409891015"/>
    <n v="1407299015"/>
    <b v="0"/>
    <n v="0"/>
    <b v="0"/>
    <x v="0"/>
    <s v="drama"/>
    <x v="188"/>
    <d v="2014-09-05T04:23:35"/>
    <n v="3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9"/>
    <x v="2"/>
    <s v="US"/>
    <s v="USD"/>
    <n v="1472920477"/>
    <n v="1467736477"/>
    <b v="0"/>
    <n v="5"/>
    <b v="0"/>
    <x v="0"/>
    <s v="drama"/>
    <x v="189"/>
    <d v="2016-09-03T16:34:37"/>
    <n v="60"/>
    <x v="2"/>
  </r>
  <r>
    <n v="190"/>
    <s v="REGIONRAT, the movie"/>
    <s v="Because hope can be a 4 letter word"/>
    <n v="12000"/>
    <n v="50"/>
    <n v="50"/>
    <x v="2"/>
    <s v="US"/>
    <s v="USD"/>
    <n v="1466091446"/>
    <n v="1465227446"/>
    <b v="0"/>
    <n v="1"/>
    <b v="0"/>
    <x v="0"/>
    <s v="drama"/>
    <x v="190"/>
    <d v="2016-06-16T15:37:26"/>
    <n v="10"/>
    <x v="2"/>
  </r>
  <r>
    <n v="191"/>
    <s v="Trillion: Feature Film"/>
    <s v="A young boy passionate about Astronomy and Chemistry tracks down an astroid that scientists said would never hit earth."/>
    <n v="5000"/>
    <n v="250"/>
    <n v="83.333333333333329"/>
    <x v="2"/>
    <s v="AU"/>
    <s v="AUD"/>
    <n v="1443782138"/>
    <n v="1440326138"/>
    <b v="0"/>
    <n v="3"/>
    <b v="0"/>
    <x v="0"/>
    <s v="drama"/>
    <x v="191"/>
    <d v="2015-10-02T10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5.666666666666667"/>
    <x v="2"/>
    <s v="US"/>
    <s v="USD"/>
    <n v="1413572432"/>
    <n v="1410980432"/>
    <b v="0"/>
    <n v="3"/>
    <b v="0"/>
    <x v="0"/>
    <s v="drama"/>
    <x v="192"/>
    <d v="2014-10-17T19:00:32"/>
    <n v="3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e v="#DIV/0!"/>
    <x v="2"/>
    <s v="GB"/>
    <s v="GBP"/>
    <n v="1417217166"/>
    <n v="1412029566"/>
    <b v="0"/>
    <n v="0"/>
    <b v="0"/>
    <x v="0"/>
    <s v="drama"/>
    <x v="193"/>
    <d v="2014-11-28T23:26:06"/>
    <n v="60"/>
    <x v="3"/>
  </r>
  <r>
    <n v="194"/>
    <s v="Desperation Short Film"/>
    <s v="Northern Irish Original Short Film based on the desperation of love and survival and taking a risk that may change everything."/>
    <n v="2500"/>
    <n v="3"/>
    <n v="1"/>
    <x v="2"/>
    <s v="GB"/>
    <s v="GBP"/>
    <n v="1457308531"/>
    <n v="1452124531"/>
    <b v="0"/>
    <n v="3"/>
    <b v="0"/>
    <x v="0"/>
    <s v="drama"/>
    <x v="194"/>
    <d v="2016-03-06T23:55:31"/>
    <n v="6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e v="#DIV/0!"/>
    <x v="2"/>
    <s v="US"/>
    <s v="USD"/>
    <n v="1436544332"/>
    <n v="1431360332"/>
    <b v="0"/>
    <n v="0"/>
    <b v="0"/>
    <x v="0"/>
    <s v="drama"/>
    <x v="195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n v="77.10526315789474"/>
    <x v="2"/>
    <s v="GB"/>
    <s v="GBP"/>
    <n v="1444510800"/>
    <n v="1442062898"/>
    <b v="0"/>
    <n v="19"/>
    <b v="0"/>
    <x v="0"/>
    <s v="drama"/>
    <x v="196"/>
    <d v="2015-10-10T21:00:00"/>
    <n v="2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32.75"/>
    <x v="2"/>
    <s v="GB"/>
    <s v="GBP"/>
    <n v="1487365200"/>
    <n v="1483734100"/>
    <b v="0"/>
    <n v="8"/>
    <b v="0"/>
    <x v="0"/>
    <s v="drama"/>
    <x v="197"/>
    <d v="2017-02-17T21:00:00"/>
    <n v="42"/>
    <x v="1"/>
  </r>
  <r>
    <n v="198"/>
    <s v="Nine Lives"/>
    <s v="Nine Lives is a story of one woman's survival of EIGHT near deaths and her love for one man as an influence to fight for the NINTH."/>
    <n v="25000"/>
    <n v="279"/>
    <n v="46.5"/>
    <x v="2"/>
    <s v="US"/>
    <s v="USD"/>
    <n v="1412500322"/>
    <n v="1409908322"/>
    <b v="0"/>
    <n v="6"/>
    <b v="0"/>
    <x v="0"/>
    <s v="drama"/>
    <x v="198"/>
    <d v="2014-10-05T09:12:02"/>
    <n v="3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e v="#DIV/0!"/>
    <x v="2"/>
    <s v="US"/>
    <s v="USD"/>
    <n v="1472698702"/>
    <n v="1470106702"/>
    <b v="0"/>
    <n v="0"/>
    <b v="0"/>
    <x v="0"/>
    <s v="drama"/>
    <x v="199"/>
    <d v="2016-09-01T02:58:22"/>
    <n v="30"/>
    <x v="2"/>
  </r>
  <r>
    <n v="200"/>
    <s v="The Crossing Shore"/>
    <s v="A film dedicated to an AAF Pilot's struggle to survive behind enemy lines during WWII."/>
    <n v="6000"/>
    <n v="1571.55"/>
    <n v="87.308333333333337"/>
    <x v="2"/>
    <s v="US"/>
    <s v="USD"/>
    <n v="1410746403"/>
    <n v="1408154403"/>
    <b v="0"/>
    <n v="18"/>
    <b v="0"/>
    <x v="0"/>
    <s v="drama"/>
    <x v="200"/>
    <d v="2014-09-15T02:00:03"/>
    <n v="30"/>
    <x v="3"/>
  </r>
  <r>
    <n v="201"/>
    <s v="Life of Change"/>
    <s v="Everyone has a choice. Can two college students get past their differences to save the life of a man whom they've never met before?"/>
    <n v="650"/>
    <n v="380"/>
    <n v="54.285714285714285"/>
    <x v="2"/>
    <s v="US"/>
    <s v="USD"/>
    <n v="1423424329"/>
    <n v="1421696329"/>
    <b v="0"/>
    <n v="7"/>
    <b v="0"/>
    <x v="0"/>
    <s v="drama"/>
    <x v="201"/>
    <d v="2015-02-08T19:38:49"/>
    <n v="20"/>
    <x v="0"/>
  </r>
  <r>
    <n v="202"/>
    <s v="Modern Gangsters"/>
    <s v="new web series created by jonney terry"/>
    <n v="6000"/>
    <n v="0"/>
    <e v="#DIV/0!"/>
    <x v="2"/>
    <s v="US"/>
    <s v="USD"/>
    <n v="1444337940"/>
    <n v="1441750564"/>
    <b v="0"/>
    <n v="0"/>
    <b v="0"/>
    <x v="0"/>
    <s v="drama"/>
    <x v="202"/>
    <d v="2015-10-08T20:59:00"/>
    <n v="30"/>
    <x v="0"/>
  </r>
  <r>
    <n v="203"/>
    <s v="TheM"/>
    <s v="We are aiming to make a Web Series based on Youth Culture and the misrepresentation of socially stereotyped people."/>
    <n v="2500"/>
    <n v="746"/>
    <n v="93.25"/>
    <x v="2"/>
    <s v="GB"/>
    <s v="GBP"/>
    <n v="1422562864"/>
    <n v="1417378864"/>
    <b v="0"/>
    <n v="8"/>
    <b v="0"/>
    <x v="0"/>
    <s v="drama"/>
    <x v="203"/>
    <d v="2015-01-29T20:21:04"/>
    <n v="6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117.68368136117556"/>
    <x v="2"/>
    <s v="AU"/>
    <s v="AUD"/>
    <n v="1470319203"/>
    <n v="1467727203"/>
    <b v="0"/>
    <n v="1293"/>
    <b v="0"/>
    <x v="0"/>
    <s v="drama"/>
    <x v="204"/>
    <d v="2016-08-04T14:00:03"/>
    <n v="3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76.470588235294116"/>
    <x v="2"/>
    <s v="US"/>
    <s v="USD"/>
    <n v="1444144222"/>
    <n v="1441120222"/>
    <b v="0"/>
    <n v="17"/>
    <b v="0"/>
    <x v="0"/>
    <s v="drama"/>
    <x v="205"/>
    <d v="2015-10-06T15:10:22"/>
    <n v="35"/>
    <x v="0"/>
  </r>
  <r>
    <n v="206"/>
    <s v="Blood Bond Movie Development"/>
    <s v="A love story featuring adoption,struggle,dysfunction,grace, healing, and restoration."/>
    <n v="12700"/>
    <n v="0"/>
    <e v="#DIV/0!"/>
    <x v="2"/>
    <s v="US"/>
    <s v="USD"/>
    <n v="1470441983"/>
    <n v="1468627583"/>
    <b v="0"/>
    <n v="0"/>
    <b v="0"/>
    <x v="0"/>
    <s v="drama"/>
    <x v="206"/>
    <d v="2016-08-06T00:06:23"/>
    <n v="21"/>
    <x v="2"/>
  </r>
  <r>
    <n v="207"/>
    <s v="M39 - Action film / Drama"/>
    <s v="To avoid bankruptcy, Vincent, a passionate young entrepreneur embarks  on an illicit affair in order to save his dream business."/>
    <n v="14000"/>
    <n v="2130"/>
    <n v="163.84615384615384"/>
    <x v="2"/>
    <s v="CA"/>
    <s v="CAD"/>
    <n v="1420346638"/>
    <n v="1417754638"/>
    <b v="0"/>
    <n v="13"/>
    <b v="0"/>
    <x v="0"/>
    <s v="drama"/>
    <x v="207"/>
    <d v="2015-01-04T04:43:58"/>
    <n v="30"/>
    <x v="3"/>
  </r>
  <r>
    <n v="208"/>
    <s v="OLIVIA"/>
    <s v="A young woman's journey from Africa to Australia where she finds heaven on earth, love and tragedy. Within her tragedy she saves lives."/>
    <n v="50000"/>
    <n v="0"/>
    <e v="#DIV/0!"/>
    <x v="2"/>
    <s v="AU"/>
    <s v="AUD"/>
    <n v="1418719967"/>
    <n v="1416127967"/>
    <b v="0"/>
    <n v="0"/>
    <b v="0"/>
    <x v="0"/>
    <s v="drama"/>
    <x v="208"/>
    <d v="2014-12-16T08:52:47"/>
    <n v="3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e v="#DIV/0!"/>
    <x v="2"/>
    <s v="US"/>
    <s v="USD"/>
    <n v="1436566135"/>
    <n v="1433974135"/>
    <b v="0"/>
    <n v="0"/>
    <b v="0"/>
    <x v="0"/>
    <s v="drama"/>
    <x v="209"/>
    <d v="2015-07-10T22:08:55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n v="91.818181818181813"/>
    <x v="2"/>
    <s v="US"/>
    <s v="USD"/>
    <n v="1443675600"/>
    <n v="1441157592"/>
    <b v="0"/>
    <n v="33"/>
    <b v="0"/>
    <x v="0"/>
    <s v="drama"/>
    <x v="210"/>
    <d v="2015-10-01T05:00:00"/>
    <n v="2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185.83333333333334"/>
    <x v="2"/>
    <s v="US"/>
    <s v="USD"/>
    <n v="1442634617"/>
    <n v="1440042617"/>
    <b v="0"/>
    <n v="12"/>
    <b v="0"/>
    <x v="0"/>
    <s v="drama"/>
    <x v="211"/>
    <d v="2015-09-19T03:50:17"/>
    <n v="30"/>
    <x v="0"/>
  </r>
  <r>
    <n v="212"/>
    <s v="The Ecstasy of Vengeance - Feature Length Film"/>
    <s v="This film is a fictional crime drama following the events of a heist that ended in bloodshed."/>
    <n v="6300"/>
    <n v="1"/>
    <n v="1"/>
    <x v="2"/>
    <s v="US"/>
    <s v="USD"/>
    <n v="1460837320"/>
    <n v="1455656920"/>
    <b v="0"/>
    <n v="1"/>
    <b v="0"/>
    <x v="0"/>
    <s v="drama"/>
    <x v="212"/>
    <d v="2016-04-16T20:08:40"/>
    <n v="60"/>
    <x v="2"/>
  </r>
  <r>
    <n v="213"/>
    <s v="Hart Blvd. A feature film by Andrew Greve"/>
    <s v="A family dramedy about a grandfather  and grandson who are both on their path to redemption."/>
    <n v="50000"/>
    <n v="20"/>
    <n v="20"/>
    <x v="2"/>
    <s v="US"/>
    <s v="USD"/>
    <n v="1439734001"/>
    <n v="1437142547"/>
    <b v="0"/>
    <n v="1"/>
    <b v="0"/>
    <x v="0"/>
    <s v="drama"/>
    <x v="213"/>
    <d v="2015-08-16T14:06:41"/>
    <n v="3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"/>
    <x v="2"/>
    <s v="US"/>
    <s v="USD"/>
    <n v="1425655349"/>
    <n v="1420471349"/>
    <b v="0"/>
    <n v="1"/>
    <b v="0"/>
    <x v="0"/>
    <s v="drama"/>
    <x v="214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n v="10"/>
    <x v="2"/>
    <s v="GB"/>
    <s v="GBP"/>
    <n v="1455753540"/>
    <n v="1452058282"/>
    <b v="0"/>
    <n v="1"/>
    <b v="0"/>
    <x v="0"/>
    <s v="drama"/>
    <x v="215"/>
    <d v="2016-02-17T23:59:00"/>
    <n v="4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331.53833333333336"/>
    <x v="2"/>
    <s v="US"/>
    <s v="USD"/>
    <n v="1429740037"/>
    <n v="1425423637"/>
    <b v="0"/>
    <n v="84"/>
    <b v="0"/>
    <x v="0"/>
    <s v="drama"/>
    <x v="216"/>
    <d v="2015-04-22T22:00:37"/>
    <n v="50"/>
    <x v="0"/>
  </r>
  <r>
    <n v="217"/>
    <s v="Bitch"/>
    <s v="A roadmovie by paw"/>
    <n v="100000"/>
    <n v="11943"/>
    <n v="314.28947368421052"/>
    <x v="2"/>
    <s v="SE"/>
    <s v="SEK"/>
    <n v="1419780149"/>
    <n v="1417101749"/>
    <b v="0"/>
    <n v="38"/>
    <b v="0"/>
    <x v="0"/>
    <s v="drama"/>
    <x v="217"/>
    <d v="2014-12-28T15:22:29"/>
    <n v="3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100"/>
    <x v="2"/>
    <s v="US"/>
    <s v="USD"/>
    <n v="1431702289"/>
    <n v="1426518289"/>
    <b v="0"/>
    <n v="1"/>
    <b v="0"/>
    <x v="0"/>
    <s v="drama"/>
    <x v="218"/>
    <d v="2015-05-15T15:04:49"/>
    <n v="60"/>
    <x v="0"/>
  </r>
  <r>
    <n v="219"/>
    <s v="True Colors"/>
    <s v="An hour-long pilot about a group of suburban LGBT teens coming of age in the early 90's."/>
    <n v="50000"/>
    <n v="8815"/>
    <n v="115.98684210526316"/>
    <x v="2"/>
    <s v="US"/>
    <s v="USD"/>
    <n v="1459493940"/>
    <n v="1456732225"/>
    <b v="0"/>
    <n v="76"/>
    <b v="0"/>
    <x v="0"/>
    <s v="drama"/>
    <x v="219"/>
    <d v="2016-04-01T06:59:00"/>
    <n v="32"/>
    <x v="2"/>
  </r>
  <r>
    <n v="220"/>
    <s v="LA VIE"/>
    <s v="A Freelancer abandons everything to chase after his dream of being &quot;great&quot; escape to Bangkok and return to his home-world."/>
    <n v="50000"/>
    <n v="360"/>
    <n v="120"/>
    <x v="2"/>
    <s v="US"/>
    <s v="USD"/>
    <n v="1440101160"/>
    <n v="1436542030"/>
    <b v="0"/>
    <n v="3"/>
    <b v="0"/>
    <x v="0"/>
    <s v="drama"/>
    <x v="220"/>
    <d v="2015-08-20T20:06:00"/>
    <n v="41"/>
    <x v="0"/>
  </r>
  <r>
    <n v="221"/>
    <s v="Archetypes"/>
    <s v="Film about Schizophrenia with Surreal Twists!"/>
    <n v="50000"/>
    <n v="0"/>
    <e v="#DIV/0!"/>
    <x v="2"/>
    <s v="US"/>
    <s v="USD"/>
    <n v="1427569564"/>
    <n v="1422389164"/>
    <b v="0"/>
    <n v="0"/>
    <b v="0"/>
    <x v="0"/>
    <s v="drama"/>
    <x v="221"/>
    <d v="2015-03-28T19:06:04"/>
    <n v="6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65"/>
    <x v="2"/>
    <s v="US"/>
    <s v="USD"/>
    <n v="1427423940"/>
    <n v="1422383318"/>
    <b v="0"/>
    <n v="2"/>
    <b v="0"/>
    <x v="0"/>
    <s v="drama"/>
    <x v="222"/>
    <d v="2015-03-27T02:39:00"/>
    <n v="58"/>
    <x v="0"/>
  </r>
  <r>
    <n v="223"/>
    <s v="The Pass"/>
    <s v="An old man, a U.S Marine Corps veteran remembers his combat experience in the battle of Toktong Pass 1950, during the Korean War."/>
    <n v="1500000"/>
    <n v="0"/>
    <e v="#DIV/0!"/>
    <x v="2"/>
    <s v="US"/>
    <s v="USD"/>
    <n v="1463879100"/>
    <n v="1461287350"/>
    <b v="0"/>
    <n v="0"/>
    <b v="0"/>
    <x v="0"/>
    <s v="drama"/>
    <x v="223"/>
    <d v="2016-05-22T01:05:00"/>
    <n v="3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e v="#DIV/0!"/>
    <x v="2"/>
    <s v="AU"/>
    <s v="AUD"/>
    <n v="1436506726"/>
    <n v="1431322726"/>
    <b v="0"/>
    <n v="0"/>
    <b v="0"/>
    <x v="0"/>
    <s v="drama"/>
    <x v="224"/>
    <d v="2015-07-10T05:38:46"/>
    <n v="60"/>
    <x v="0"/>
  </r>
  <r>
    <n v="225"/>
    <s v="Backpage Shawty"/>
    <s v="I'm creating a &quot;Lifetime&quot; type drama film about a girl who uses backpage for money, but trying to turn her life around."/>
    <n v="200"/>
    <n v="0"/>
    <e v="#DIV/0!"/>
    <x v="2"/>
    <s v="US"/>
    <s v="USD"/>
    <n v="1460153054"/>
    <n v="1457564654"/>
    <b v="0"/>
    <n v="0"/>
    <b v="0"/>
    <x v="0"/>
    <s v="drama"/>
    <x v="225"/>
    <d v="2016-04-08T22:04:14"/>
    <n v="30"/>
    <x v="2"/>
  </r>
  <r>
    <n v="226"/>
    <s v="MAGGIE Film"/>
    <s v="A TRUE STORY OF DOMESTIC VILOLENCE THAT SEEKS TO OFFER THE VIEWER OUTLEST OF SUPPORT."/>
    <n v="29000"/>
    <n v="250"/>
    <n v="125"/>
    <x v="2"/>
    <s v="GB"/>
    <s v="GBP"/>
    <n v="1433064540"/>
    <n v="1428854344"/>
    <b v="0"/>
    <n v="2"/>
    <b v="0"/>
    <x v="0"/>
    <s v="drama"/>
    <x v="226"/>
    <d v="2015-05-31T09:29:00"/>
    <n v="49"/>
    <x v="0"/>
  </r>
  <r>
    <n v="227"/>
    <s v="The Chance of Freedom Short Film"/>
    <s v="Imagine your life is full is nothing but pain and darkness. One day, you had the chance to be free from it all. Would you take it?"/>
    <n v="28000"/>
    <n v="0"/>
    <e v="#DIV/0!"/>
    <x v="2"/>
    <s v="US"/>
    <s v="USD"/>
    <n v="1436477241"/>
    <n v="1433885241"/>
    <b v="0"/>
    <n v="0"/>
    <b v="0"/>
    <x v="0"/>
    <s v="drama"/>
    <x v="227"/>
    <d v="2015-07-09T21:27:21"/>
    <n v="30"/>
    <x v="0"/>
  </r>
  <r>
    <n v="228"/>
    <s v="Facets of a Geek life"/>
    <s v="I am making a film from one one of my books called facets of a Geek life."/>
    <n v="8000"/>
    <n v="0"/>
    <e v="#DIV/0!"/>
    <x v="2"/>
    <s v="GB"/>
    <s v="GBP"/>
    <n v="1433176105"/>
    <n v="1427992105"/>
    <b v="0"/>
    <n v="0"/>
    <b v="0"/>
    <x v="0"/>
    <s v="drama"/>
    <x v="228"/>
    <d v="2015-06-01T16:28:2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e v="#DIV/0!"/>
    <x v="2"/>
    <s v="DE"/>
    <s v="EUR"/>
    <n v="1455402297"/>
    <n v="1452810297"/>
    <b v="0"/>
    <n v="0"/>
    <b v="0"/>
    <x v="0"/>
    <s v="drama"/>
    <x v="229"/>
    <d v="2016-02-13T22:24:57"/>
    <n v="30"/>
    <x v="2"/>
  </r>
  <r>
    <n v="230"/>
    <s v="In Love There's War"/>
    <s v="In Love There's War is a spicy web series that will have viewers at the edge of their seats as deception and hidden secrecies unravel."/>
    <n v="15000"/>
    <n v="60"/>
    <n v="30"/>
    <x v="2"/>
    <s v="US"/>
    <s v="USD"/>
    <n v="1433443151"/>
    <n v="1430851151"/>
    <b v="0"/>
    <n v="2"/>
    <b v="0"/>
    <x v="0"/>
    <s v="drama"/>
    <x v="230"/>
    <d v="2015-06-04T18:39:1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e v="#DIV/0!"/>
    <x v="2"/>
    <s v="US"/>
    <s v="USD"/>
    <n v="1451775651"/>
    <n v="1449183651"/>
    <b v="0"/>
    <n v="0"/>
    <b v="0"/>
    <x v="0"/>
    <s v="drama"/>
    <x v="231"/>
    <d v="2016-01-02T23:00:51"/>
    <n v="30"/>
    <x v="0"/>
  </r>
  <r>
    <n v="232"/>
    <s v="#noblurredlines"/>
    <s v="A high-impact, high-quality resource to address, for young people and youth-related professionals, the issue of sexual consent."/>
    <n v="4000"/>
    <n v="110"/>
    <n v="15.714285714285714"/>
    <x v="2"/>
    <s v="GB"/>
    <s v="GBP"/>
    <n v="1425066546"/>
    <n v="1422474546"/>
    <b v="0"/>
    <n v="7"/>
    <b v="0"/>
    <x v="0"/>
    <s v="drama"/>
    <x v="232"/>
    <d v="2015-02-27T19:49:06"/>
    <n v="30"/>
    <x v="0"/>
  </r>
  <r>
    <n v="233"/>
    <s v="Area 4 - The Film"/>
    <s v="â€œArea 4â€ revolves around Frank Hammond, a counselor at a high school, who discovers the scandals that took place."/>
    <n v="350000"/>
    <n v="0"/>
    <e v="#DIV/0!"/>
    <x v="2"/>
    <s v="US"/>
    <s v="USD"/>
    <n v="1475185972"/>
    <n v="1472593972"/>
    <b v="0"/>
    <n v="0"/>
    <b v="0"/>
    <x v="0"/>
    <s v="drama"/>
    <x v="233"/>
    <d v="2016-09-29T21:52:52"/>
    <n v="3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80.2"/>
    <x v="2"/>
    <s v="US"/>
    <s v="USD"/>
    <n v="1434847859"/>
    <n v="1431391859"/>
    <b v="0"/>
    <n v="5"/>
    <b v="0"/>
    <x v="0"/>
    <s v="drama"/>
    <x v="234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e v="#DIV/0!"/>
    <x v="2"/>
    <s v="US"/>
    <s v="USD"/>
    <n v="1436478497"/>
    <n v="1433886497"/>
    <b v="0"/>
    <n v="0"/>
    <b v="0"/>
    <x v="0"/>
    <s v="drama"/>
    <x v="235"/>
    <d v="2015-07-09T21:48:17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e v="#DIV/0!"/>
    <x v="2"/>
    <s v="US"/>
    <s v="USD"/>
    <n v="1451952000"/>
    <n v="1447380099"/>
    <b v="0"/>
    <n v="0"/>
    <b v="0"/>
    <x v="0"/>
    <s v="drama"/>
    <x v="236"/>
    <d v="2016-01-05T00:00:00"/>
    <n v="53"/>
    <x v="0"/>
  </r>
  <r>
    <n v="237"/>
    <s v="Making The Choice"/>
    <s v="Making The Choice is a christian short film series."/>
    <n v="15000"/>
    <n v="50"/>
    <n v="50"/>
    <x v="2"/>
    <s v="US"/>
    <s v="USD"/>
    <n v="1457445069"/>
    <n v="1452261069"/>
    <b v="0"/>
    <n v="1"/>
    <b v="0"/>
    <x v="0"/>
    <s v="drama"/>
    <x v="237"/>
    <d v="2016-03-08T13:51:09"/>
    <n v="60"/>
    <x v="2"/>
  </r>
  <r>
    <n v="238"/>
    <s v="Within The Threshold"/>
    <s v="A film to stop society from judging others and get along. Life is not about discrimination! Donate for this Thrilling Drama Series!!!!"/>
    <n v="26000"/>
    <n v="0"/>
    <e v="#DIV/0!"/>
    <x v="2"/>
    <s v="US"/>
    <s v="USD"/>
    <n v="1483088400"/>
    <n v="1481324760"/>
    <b v="0"/>
    <n v="0"/>
    <b v="0"/>
    <x v="0"/>
    <s v="drama"/>
    <x v="238"/>
    <d v="2016-12-30T09:00:00"/>
    <n v="20"/>
    <x v="2"/>
  </r>
  <r>
    <n v="239"/>
    <s v="Filthy - Short Film"/>
    <s v="Lovers Clint and Eli convey their conflicting perspectives of guilt and remorse while in the desolate Australian bush."/>
    <n v="1000"/>
    <n v="250"/>
    <n v="50"/>
    <x v="2"/>
    <s v="AU"/>
    <s v="AUD"/>
    <n v="1446984000"/>
    <n v="1445308730"/>
    <b v="0"/>
    <n v="5"/>
    <b v="0"/>
    <x v="0"/>
    <s v="drama"/>
    <x v="239"/>
    <d v="2015-11-08T12:00:00"/>
    <n v="1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17.84759124087591"/>
    <x v="0"/>
    <s v="US"/>
    <s v="USD"/>
    <n v="1367773211"/>
    <n v="1363885211"/>
    <b v="1"/>
    <n v="137"/>
    <b v="1"/>
    <x v="0"/>
    <s v="documentary"/>
    <x v="240"/>
    <d v="2013-05-05T17:00:11"/>
    <n v="45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09.04255319148936"/>
    <x v="0"/>
    <s v="US"/>
    <s v="USD"/>
    <n v="1419180304"/>
    <n v="1415292304"/>
    <b v="1"/>
    <n v="376"/>
    <b v="1"/>
    <x v="0"/>
    <s v="documentary"/>
    <x v="241"/>
    <d v="2014-12-21T16:45:04"/>
    <n v="45"/>
    <x v="3"/>
  </r>
  <r>
    <n v="242"/>
    <s v="Hardwater"/>
    <s v="An unprecedented feature-length documentary film about Maine's tribal, oft-misunderstood ice fishing sub-culture."/>
    <n v="13000"/>
    <n v="14750"/>
    <n v="73.019801980198025"/>
    <x v="0"/>
    <s v="US"/>
    <s v="USD"/>
    <n v="1324381790"/>
    <n v="1321357790"/>
    <b v="1"/>
    <n v="202"/>
    <b v="1"/>
    <x v="0"/>
    <s v="documentary"/>
    <x v="242"/>
    <d v="2011-12-20T11:49:50"/>
    <n v="35"/>
    <x v="6"/>
  </r>
  <r>
    <n v="243"/>
    <s v="Following Boruch"/>
    <s v="A Hasidic man reaches a turning point in his recovery from mental illness and addiction, and is determined to start a new life."/>
    <n v="25000"/>
    <n v="25648"/>
    <n v="78.195121951219505"/>
    <x v="0"/>
    <s v="US"/>
    <s v="USD"/>
    <n v="1393031304"/>
    <n v="1390439304"/>
    <b v="1"/>
    <n v="328"/>
    <b v="1"/>
    <x v="0"/>
    <s v="documentary"/>
    <x v="243"/>
    <d v="2014-02-22T01:08:24"/>
    <n v="3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47.398809523809526"/>
    <x v="0"/>
    <s v="US"/>
    <s v="USD"/>
    <n v="1268723160"/>
    <n v="1265269559"/>
    <b v="1"/>
    <n v="84"/>
    <b v="1"/>
    <x v="0"/>
    <s v="documentary"/>
    <x v="244"/>
    <d v="2010-03-16T07:06:00"/>
    <n v="4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54.020833333333336"/>
    <x v="0"/>
    <s v="US"/>
    <s v="USD"/>
    <n v="1345079785"/>
    <n v="1342487785"/>
    <b v="1"/>
    <n v="96"/>
    <b v="1"/>
    <x v="0"/>
    <s v="documentary"/>
    <x v="245"/>
    <d v="2012-08-16T01:16:25"/>
    <n v="30"/>
    <x v="5"/>
  </r>
  <r>
    <n v="246"/>
    <s v="LEAVING ATLANTA THE FILM"/>
    <s v="From 1979 to 1981 twenty-nine Black children in Atlanta were murdered and the others terrified. This is our story..."/>
    <n v="5000"/>
    <n v="15273"/>
    <n v="68.488789237668158"/>
    <x v="0"/>
    <s v="US"/>
    <s v="USD"/>
    <n v="1292665405"/>
    <n v="1288341805"/>
    <b v="1"/>
    <n v="223"/>
    <b v="1"/>
    <x v="0"/>
    <s v="documentary"/>
    <x v="246"/>
    <d v="2010-12-18T09:43:25"/>
    <n v="50"/>
    <x v="7"/>
  </r>
  <r>
    <n v="247"/>
    <s v="Deja-Vu: Dissecting Memory on Camera"/>
    <s v="A young neuroscientist attempts to reconnect with his ailing father by obsessively studying old family footage._x000a_"/>
    <n v="5000"/>
    <n v="6705"/>
    <n v="108.14516129032258"/>
    <x v="0"/>
    <s v="US"/>
    <s v="USD"/>
    <n v="1287200340"/>
    <n v="1284042614"/>
    <b v="1"/>
    <n v="62"/>
    <b v="1"/>
    <x v="0"/>
    <s v="documentary"/>
    <x v="247"/>
    <d v="2010-10-16T03:39:00"/>
    <n v="3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589.95205479452056"/>
    <x v="0"/>
    <s v="US"/>
    <s v="USD"/>
    <n v="1325961309"/>
    <n v="1322073309"/>
    <b v="1"/>
    <n v="146"/>
    <b v="1"/>
    <x v="0"/>
    <s v="documentary"/>
    <x v="248"/>
    <d v="2012-01-07T18:35:09"/>
    <n v="4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48.051063829787232"/>
    <x v="0"/>
    <s v="US"/>
    <s v="USD"/>
    <n v="1282498800"/>
    <n v="1275603020"/>
    <b v="1"/>
    <n v="235"/>
    <b v="1"/>
    <x v="0"/>
    <s v="documentary"/>
    <x v="249"/>
    <d v="2010-08-22T17:40:00"/>
    <n v="80"/>
    <x v="7"/>
  </r>
  <r>
    <n v="250"/>
    <s v="BOONE- THE DOCUMENTARY"/>
    <s v="Three young farmers risk land and friendship to stand up to the USDA. An experiential film about living a life of self reliance."/>
    <n v="30000"/>
    <n v="31675"/>
    <n v="72.482837528604122"/>
    <x v="0"/>
    <s v="US"/>
    <s v="USD"/>
    <n v="1370525691"/>
    <n v="1367933691"/>
    <b v="1"/>
    <n v="437"/>
    <b v="1"/>
    <x v="0"/>
    <s v="documentary"/>
    <x v="250"/>
    <d v="2013-06-06T13:34:51"/>
    <n v="3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57.077922077922075"/>
    <x v="0"/>
    <s v="US"/>
    <s v="USD"/>
    <n v="1337194800"/>
    <n v="1334429646"/>
    <b v="1"/>
    <n v="77"/>
    <b v="1"/>
    <x v="0"/>
    <s v="documentary"/>
    <x v="251"/>
    <d v="2012-05-16T19:00:00"/>
    <n v="3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85.444444444444443"/>
    <x v="0"/>
    <s v="US"/>
    <s v="USD"/>
    <n v="1275364740"/>
    <n v="1269878058"/>
    <b v="1"/>
    <n v="108"/>
    <b v="1"/>
    <x v="0"/>
    <s v="documentary"/>
    <x v="252"/>
    <d v="2010-06-01T03:59:00"/>
    <n v="6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215.85714285714286"/>
    <x v="0"/>
    <s v="US"/>
    <s v="USD"/>
    <n v="1329320235"/>
    <n v="1326728235"/>
    <b v="1"/>
    <n v="7"/>
    <b v="1"/>
    <x v="0"/>
    <s v="documentary"/>
    <x v="253"/>
    <d v="2012-02-15T15:37:15"/>
    <n v="30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89.38643312101911"/>
    <x v="0"/>
    <s v="US"/>
    <s v="USD"/>
    <n v="1445047200"/>
    <n v="1442443910"/>
    <b v="1"/>
    <n v="314"/>
    <b v="1"/>
    <x v="0"/>
    <s v="documentary"/>
    <x v="254"/>
    <d v="2015-10-17T02:00:00"/>
    <n v="30"/>
    <x v="0"/>
  </r>
  <r>
    <n v="255"/>
    <s v="xoxosms: a documentary about love in the 21st century"/>
    <s v="xoxosms is a documentary about first love, long distance and Skype."/>
    <n v="8000"/>
    <n v="8538.66"/>
    <n v="45.418404255319146"/>
    <x v="0"/>
    <s v="US"/>
    <s v="USD"/>
    <n v="1300275482"/>
    <n v="1297687082"/>
    <b v="1"/>
    <n v="188"/>
    <b v="1"/>
    <x v="0"/>
    <s v="documentary"/>
    <x v="255"/>
    <d v="2011-03-16T11:38:02"/>
    <n v="3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65.756363636363631"/>
    <x v="0"/>
    <s v="US"/>
    <s v="USD"/>
    <n v="1363458467"/>
    <n v="1360866467"/>
    <b v="1"/>
    <n v="275"/>
    <b v="1"/>
    <x v="0"/>
    <s v="documentary"/>
    <x v="256"/>
    <d v="2013-03-16T18:27:47"/>
    <n v="3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6.70405357142856"/>
    <x v="0"/>
    <s v="US"/>
    <s v="USD"/>
    <n v="1463670162"/>
    <n v="1461078162"/>
    <b v="1"/>
    <n v="560"/>
    <b v="1"/>
    <x v="0"/>
    <s v="documentary"/>
    <x v="257"/>
    <d v="2016-05-19T15:02:42"/>
    <n v="3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83.345930232558146"/>
    <x v="0"/>
    <s v="US"/>
    <s v="USD"/>
    <n v="1308359666"/>
    <n v="1305767666"/>
    <b v="1"/>
    <n v="688"/>
    <b v="1"/>
    <x v="0"/>
    <s v="documentary"/>
    <x v="258"/>
    <d v="2011-06-18T01:14:26"/>
    <n v="3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05.04609341825902"/>
    <x v="0"/>
    <s v="US"/>
    <s v="USD"/>
    <n v="1428514969"/>
    <n v="1425922969"/>
    <b v="1"/>
    <n v="942"/>
    <b v="1"/>
    <x v="0"/>
    <s v="documentary"/>
    <x v="259"/>
    <d v="2015-04-08T17:42:49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20.90909090909091"/>
    <x v="0"/>
    <s v="US"/>
    <s v="USD"/>
    <n v="1279360740"/>
    <n v="1275415679"/>
    <b v="1"/>
    <n v="88"/>
    <b v="1"/>
    <x v="0"/>
    <s v="documentary"/>
    <x v="260"/>
    <d v="2010-07-17T09:59:00"/>
    <n v="46"/>
    <x v="7"/>
  </r>
  <r>
    <n v="261"/>
    <s v="Empires: The Film"/>
    <s v="Empires explores the impact of networks on histories and philosophies of political thought."/>
    <n v="20000"/>
    <n v="21480"/>
    <n v="97.63636363636364"/>
    <x v="0"/>
    <s v="US"/>
    <s v="USD"/>
    <n v="1339080900"/>
    <n v="1334783704"/>
    <b v="1"/>
    <n v="220"/>
    <b v="1"/>
    <x v="0"/>
    <s v="documentary"/>
    <x v="261"/>
    <d v="2012-06-07T14:55:00"/>
    <n v="50"/>
    <x v="5"/>
  </r>
  <r>
    <n v="262"/>
    <s v="The Last Cosmonaut"/>
    <s v="He can never die. He will live forever. He is the last cosmonaut, and this is his story."/>
    <n v="2500"/>
    <n v="6000"/>
    <n v="41.379310344827587"/>
    <x v="0"/>
    <s v="US"/>
    <s v="USD"/>
    <n v="1298699828"/>
    <n v="1294811828"/>
    <b v="1"/>
    <n v="145"/>
    <b v="1"/>
    <x v="0"/>
    <s v="documentary"/>
    <x v="262"/>
    <d v="2011-02-26T05:57:08"/>
    <n v="45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30.654485981308412"/>
    <x v="0"/>
    <s v="US"/>
    <s v="USD"/>
    <n v="1348786494"/>
    <n v="1346194494"/>
    <b v="1"/>
    <n v="963"/>
    <b v="1"/>
    <x v="0"/>
    <s v="documentary"/>
    <x v="263"/>
    <d v="2012-09-27T22:54:54"/>
    <n v="3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64.945054945054949"/>
    <x v="0"/>
    <s v="US"/>
    <s v="USD"/>
    <n v="1336747995"/>
    <n v="1334155995"/>
    <b v="1"/>
    <n v="91"/>
    <b v="1"/>
    <x v="0"/>
    <s v="documentary"/>
    <x v="264"/>
    <d v="2012-05-11T14:53:15"/>
    <n v="3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95.775862068965523"/>
    <x v="0"/>
    <s v="US"/>
    <s v="USD"/>
    <n v="1273522560"/>
    <n v="1269928430"/>
    <b v="1"/>
    <n v="58"/>
    <b v="1"/>
    <x v="0"/>
    <s v="documentary"/>
    <x v="265"/>
    <d v="2010-05-10T20:16:00"/>
    <n v="42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40.416666666666664"/>
    <x v="0"/>
    <s v="US"/>
    <s v="USD"/>
    <n v="1271994660"/>
    <n v="1264565507"/>
    <b v="1"/>
    <n v="36"/>
    <b v="1"/>
    <x v="0"/>
    <s v="documentary"/>
    <x v="266"/>
    <d v="2010-04-23T03:51:00"/>
    <n v="86"/>
    <x v="7"/>
  </r>
  <r>
    <n v="267"/>
    <s v="Uncharted Amazon"/>
    <s v="A visually stunning, feature length film chronicling life's challenges in the remote depths of the Amazon rainforest."/>
    <n v="9850"/>
    <n v="12965.44"/>
    <n v="78.578424242424248"/>
    <x v="0"/>
    <s v="GB"/>
    <s v="GBP"/>
    <n v="1403693499"/>
    <n v="1401101499"/>
    <b v="1"/>
    <n v="165"/>
    <b v="1"/>
    <x v="0"/>
    <s v="documentary"/>
    <x v="267"/>
    <d v="2014-06-25T10:51:39"/>
    <n v="30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50.18018018018018"/>
    <x v="0"/>
    <s v="US"/>
    <s v="USD"/>
    <n v="1320640778"/>
    <n v="1316749178"/>
    <b v="1"/>
    <n v="111"/>
    <b v="1"/>
    <x v="0"/>
    <s v="documentary"/>
    <x v="268"/>
    <d v="2011-11-07T04:39:38"/>
    <n v="4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92.251735588972423"/>
    <x v="0"/>
    <s v="AU"/>
    <s v="AUD"/>
    <n v="1487738622"/>
    <n v="1485146622"/>
    <b v="1"/>
    <n v="1596"/>
    <b v="1"/>
    <x v="0"/>
    <s v="documentary"/>
    <x v="269"/>
    <d v="2017-02-22T04:43:42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57.540983606557376"/>
    <x v="0"/>
    <s v="US"/>
    <s v="USD"/>
    <n v="1306296000"/>
    <n v="1301950070"/>
    <b v="1"/>
    <n v="61"/>
    <b v="1"/>
    <x v="0"/>
    <s v="documentary"/>
    <x v="270"/>
    <d v="2011-05-25T04:00:00"/>
    <n v="50"/>
    <x v="6"/>
  </r>
  <r>
    <n v="271"/>
    <s v="The Mathare Project"/>
    <s v="A documentary shot over 12 years about the hopes and dreams of five orphans struggling to reach adulthood in Kenya's Mathare slum."/>
    <n v="30000"/>
    <n v="31404"/>
    <n v="109.42160278745645"/>
    <x v="0"/>
    <s v="US"/>
    <s v="USD"/>
    <n v="1388649600"/>
    <n v="1386123861"/>
    <b v="1"/>
    <n v="287"/>
    <b v="1"/>
    <x v="0"/>
    <s v="documentary"/>
    <x v="271"/>
    <d v="2014-01-02T08:00:00"/>
    <n v="2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81.892461538461546"/>
    <x v="0"/>
    <s v="US"/>
    <s v="USD"/>
    <n v="1272480540"/>
    <n v="1267220191"/>
    <b v="1"/>
    <n v="65"/>
    <b v="1"/>
    <x v="0"/>
    <s v="documentary"/>
    <x v="272"/>
    <d v="2010-04-28T18:49:00"/>
    <n v="6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45.667711864406776"/>
    <x v="0"/>
    <s v="US"/>
    <s v="USD"/>
    <n v="1309694266"/>
    <n v="1307102266"/>
    <b v="1"/>
    <n v="118"/>
    <b v="1"/>
    <x v="0"/>
    <s v="documentary"/>
    <x v="273"/>
    <d v="2011-07-03T11:57:46"/>
    <n v="3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55.221238938053098"/>
    <x v="0"/>
    <s v="US"/>
    <s v="USD"/>
    <n v="1333609140"/>
    <n v="1330638829"/>
    <b v="1"/>
    <n v="113"/>
    <b v="1"/>
    <x v="0"/>
    <s v="documentary"/>
    <x v="274"/>
    <d v="2012-04-05T06:59:00"/>
    <n v="34"/>
    <x v="5"/>
  </r>
  <r>
    <n v="275"/>
    <s v="Finding the Funk"/>
    <s v="A journey through the origins and influence of funk music from James Brown to D'Angelo we are FINDING THE FUNK!"/>
    <n v="20000"/>
    <n v="21679"/>
    <n v="65.298192771084331"/>
    <x v="0"/>
    <s v="US"/>
    <s v="USD"/>
    <n v="1352511966"/>
    <n v="1349916366"/>
    <b v="1"/>
    <n v="332"/>
    <b v="1"/>
    <x v="0"/>
    <s v="documentary"/>
    <x v="275"/>
    <d v="2012-11-10T01:46:06"/>
    <n v="30"/>
    <x v="5"/>
  </r>
  <r>
    <n v="276"/>
    <s v="Abalimi"/>
    <s v="A film about Xhosa women in townships of South Africa micro-farming to fight extreme poverty, gain health, and create food security."/>
    <n v="4000"/>
    <n v="5904"/>
    <n v="95.225806451612897"/>
    <x v="0"/>
    <s v="US"/>
    <s v="USD"/>
    <n v="1335574674"/>
    <n v="1330394274"/>
    <b v="1"/>
    <n v="62"/>
    <b v="1"/>
    <x v="0"/>
    <s v="documentary"/>
    <x v="276"/>
    <d v="2012-04-28T00:57:54"/>
    <n v="6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75.444794952681391"/>
    <x v="0"/>
    <s v="US"/>
    <s v="USD"/>
    <n v="1432416219"/>
    <n v="1429824219"/>
    <b v="1"/>
    <n v="951"/>
    <b v="1"/>
    <x v="0"/>
    <s v="documentary"/>
    <x v="277"/>
    <d v="2015-05-23T21:23:39"/>
    <n v="30"/>
    <x v="0"/>
  </r>
  <r>
    <n v="278"/>
    <s v="The Babushkas of Chernobyl"/>
    <s v="An unlikely story of spirit, defiance and beauty from the most contaminated place on Earth"/>
    <n v="27000"/>
    <n v="40594"/>
    <n v="97.816867469879512"/>
    <x v="0"/>
    <s v="US"/>
    <s v="USD"/>
    <n v="1350003539"/>
    <n v="1347411539"/>
    <b v="1"/>
    <n v="415"/>
    <b v="1"/>
    <x v="0"/>
    <s v="documentary"/>
    <x v="278"/>
    <d v="2012-10-12T00:58:59"/>
    <n v="3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87.685606557377056"/>
    <x v="0"/>
    <s v="US"/>
    <s v="USD"/>
    <n v="1488160860"/>
    <n v="1485237096"/>
    <b v="1"/>
    <n v="305"/>
    <b v="1"/>
    <x v="0"/>
    <s v="documentary"/>
    <x v="279"/>
    <d v="2017-02-27T02:01:00"/>
    <n v="34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54.748948106591868"/>
    <x v="0"/>
    <s v="US"/>
    <s v="USD"/>
    <n v="1401459035"/>
    <n v="1397571035"/>
    <b v="1"/>
    <n v="2139"/>
    <b v="1"/>
    <x v="0"/>
    <s v="documentary"/>
    <x v="280"/>
    <d v="2014-05-30T14:10:35"/>
    <n v="4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83.953417721518989"/>
    <x v="0"/>
    <s v="US"/>
    <s v="USD"/>
    <n v="1249932360"/>
    <n v="1242532513"/>
    <b v="1"/>
    <n v="79"/>
    <b v="1"/>
    <x v="0"/>
    <s v="documentary"/>
    <x v="281"/>
    <d v="2009-08-10T19:26:00"/>
    <n v="86"/>
    <x v="8"/>
  </r>
  <r>
    <n v="282"/>
    <s v="Greenlight the PATROL BASE JAKER Movie"/>
    <s v="See US Marines make counter-insurgency work in Helmand Province--the Taliban's stronghold in Afghanistan."/>
    <n v="45000"/>
    <n v="45535"/>
    <n v="254.38547486033519"/>
    <x v="0"/>
    <s v="US"/>
    <s v="USD"/>
    <n v="1266876000"/>
    <n v="1263679492"/>
    <b v="1"/>
    <n v="179"/>
    <b v="1"/>
    <x v="0"/>
    <s v="documentary"/>
    <x v="282"/>
    <d v="2010-02-22T22:00:00"/>
    <n v="37"/>
    <x v="7"/>
  </r>
  <r>
    <n v="283"/>
    <s v="SOLE SURVIVOR"/>
    <s v="What is the impact of survivorship on the human condition?"/>
    <n v="18000"/>
    <n v="20569.05"/>
    <n v="101.8269801980198"/>
    <x v="0"/>
    <s v="US"/>
    <s v="USD"/>
    <n v="1306904340"/>
    <n v="1305219744"/>
    <b v="1"/>
    <n v="202"/>
    <b v="1"/>
    <x v="0"/>
    <s v="documentary"/>
    <x v="283"/>
    <d v="2011-06-01T04:59:00"/>
    <n v="19"/>
    <x v="6"/>
  </r>
  <r>
    <n v="284"/>
    <s v="Wisconsin Rising"/>
    <s v="A film documenting WI Gov.Scott Walker's attack on working families and how it is reanimating the American labor movement."/>
    <n v="40000"/>
    <n v="41850.46"/>
    <n v="55.066394736842106"/>
    <x v="0"/>
    <s v="US"/>
    <s v="USD"/>
    <n v="1327167780"/>
    <n v="1325007780"/>
    <b v="1"/>
    <n v="760"/>
    <b v="1"/>
    <x v="0"/>
    <s v="documentary"/>
    <x v="284"/>
    <d v="2012-01-21T17:43:00"/>
    <n v="25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56.901438721136763"/>
    <x v="0"/>
    <s v="US"/>
    <s v="USD"/>
    <n v="1379614128"/>
    <n v="1377022128"/>
    <b v="1"/>
    <n v="563"/>
    <b v="1"/>
    <x v="0"/>
    <s v="documentary"/>
    <x v="285"/>
    <d v="2013-09-19T18:08:48"/>
    <n v="3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21.28148148148148"/>
    <x v="0"/>
    <s v="US"/>
    <s v="USD"/>
    <n v="1364236524"/>
    <n v="1360352124"/>
    <b v="1"/>
    <n v="135"/>
    <b v="1"/>
    <x v="0"/>
    <s v="documentary"/>
    <x v="286"/>
    <d v="2013-03-25T18:35:24"/>
    <n v="45"/>
    <x v="4"/>
  </r>
  <r>
    <n v="287"/>
    <s v="In Country: A Documentary Film (POSTPRODUCTION)"/>
    <s v="War is hell. Why would anyone want to spend their weekends there?"/>
    <n v="15000"/>
    <n v="26445"/>
    <n v="91.189655172413794"/>
    <x v="0"/>
    <s v="US"/>
    <s v="USD"/>
    <n v="1351828800"/>
    <n v="1349160018"/>
    <b v="1"/>
    <n v="290"/>
    <b v="1"/>
    <x v="0"/>
    <s v="documentary"/>
    <x v="287"/>
    <d v="2012-11-02T04:00:00"/>
    <n v="3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15.44812080536913"/>
    <x v="0"/>
    <s v="US"/>
    <s v="USD"/>
    <n v="1340683393"/>
    <n v="1337659393"/>
    <b v="1"/>
    <n v="447"/>
    <b v="1"/>
    <x v="0"/>
    <s v="documentary"/>
    <x v="288"/>
    <d v="2012-06-26T04:03:13"/>
    <n v="3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67.771551724137936"/>
    <x v="0"/>
    <s v="GB"/>
    <s v="GBP"/>
    <n v="1383389834"/>
    <n v="1380797834"/>
    <b v="1"/>
    <n v="232"/>
    <b v="1"/>
    <x v="0"/>
    <s v="documentary"/>
    <x v="289"/>
    <d v="2013-11-02T10:57:14"/>
    <n v="30"/>
    <x v="4"/>
  </r>
  <r>
    <n v="290"/>
    <s v="INTOTHEWOODS.TV â€“ Music Media from the Pacific Northwest"/>
    <s v="Help INTOTHEWOODS.TV purchase audio and video gear, lighting and BACK UP HARD DRIVES"/>
    <n v="4500"/>
    <n v="4800.8"/>
    <n v="28.576190476190476"/>
    <x v="0"/>
    <s v="US"/>
    <s v="USD"/>
    <n v="1296633540"/>
    <n v="1292316697"/>
    <b v="1"/>
    <n v="168"/>
    <b v="1"/>
    <x v="0"/>
    <s v="documentary"/>
    <x v="290"/>
    <d v="2011-02-02T07:59:00"/>
    <n v="5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46.8828125"/>
    <x v="0"/>
    <s v="US"/>
    <s v="USD"/>
    <n v="1367366460"/>
    <n v="1365791246"/>
    <b v="1"/>
    <n v="128"/>
    <b v="1"/>
    <x v="0"/>
    <s v="documentary"/>
    <x v="291"/>
    <d v="2013-05-01T00:01:00"/>
    <n v="18"/>
    <x v="4"/>
  </r>
  <r>
    <n v="292"/>
    <s v="The Undocumented"/>
    <s v="THE UNDOCUMENTED is a 90 cinema verite documentary that exposes a little known consequence of current U. S. immigration policy."/>
    <n v="75000"/>
    <n v="76130.2"/>
    <n v="154.42231237322514"/>
    <x v="0"/>
    <s v="US"/>
    <s v="USD"/>
    <n v="1319860740"/>
    <n v="1317064599"/>
    <b v="1"/>
    <n v="493"/>
    <b v="1"/>
    <x v="0"/>
    <s v="documentary"/>
    <x v="292"/>
    <d v="2011-10-29T03:59:00"/>
    <n v="3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201.22137404580153"/>
    <x v="0"/>
    <s v="US"/>
    <s v="USD"/>
    <n v="1398009714"/>
    <n v="1395417714"/>
    <b v="1"/>
    <n v="131"/>
    <b v="1"/>
    <x v="0"/>
    <s v="documentary"/>
    <x v="293"/>
    <d v="2014-04-20T16:01:54"/>
    <n v="3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x v="0"/>
    <s v="documentary"/>
    <x v="294"/>
    <d v="2010-07-19T16:00:00"/>
    <n v="36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00.08204511278196"/>
    <x v="0"/>
    <s v="US"/>
    <s v="USD"/>
    <n v="1383264000"/>
    <n v="1378080409"/>
    <b v="1"/>
    <n v="665"/>
    <b v="1"/>
    <x v="0"/>
    <s v="documentary"/>
    <x v="295"/>
    <d v="2013-11-01T00:00:00"/>
    <n v="60"/>
    <x v="4"/>
  </r>
  <r>
    <n v="296"/>
    <s v="Bel Borba Is Here!"/>
    <s v="Bel Borba is Here is a feature film about the most inspiring Brazilian artist you've never heard of... until now."/>
    <n v="25000"/>
    <n v="29681.55"/>
    <n v="230.08953488372092"/>
    <x v="0"/>
    <s v="US"/>
    <s v="USD"/>
    <n v="1347017083"/>
    <n v="1344857083"/>
    <b v="1"/>
    <n v="129"/>
    <b v="1"/>
    <x v="0"/>
    <s v="documentary"/>
    <x v="296"/>
    <d v="2012-09-07T11:24:43"/>
    <n v="25"/>
    <x v="5"/>
  </r>
  <r>
    <n v="297"/>
    <s v="Who Owns Yoga?"/>
    <s v="Who Owns Yoga? is a feature length documentary film that explores the changing nature of yoga in the modern world."/>
    <n v="20000"/>
    <n v="20128"/>
    <n v="141.74647887323943"/>
    <x v="0"/>
    <s v="US"/>
    <s v="USD"/>
    <n v="1430452740"/>
    <n v="1427390901"/>
    <b v="1"/>
    <n v="142"/>
    <b v="1"/>
    <x v="0"/>
    <s v="documentary"/>
    <x v="297"/>
    <d v="2015-05-01T03:59:00"/>
    <n v="35"/>
    <x v="0"/>
  </r>
  <r>
    <n v="298"/>
    <s v="DisHonesty - A Documentary Feature Film"/>
    <s v="The truth is, we all lie - and by &quot;we,&quot; we mean everyone!"/>
    <n v="126000"/>
    <n v="137254.84"/>
    <n v="56.344351395730705"/>
    <x v="0"/>
    <s v="US"/>
    <s v="USD"/>
    <n v="1399669200"/>
    <n v="1394536048"/>
    <b v="1"/>
    <n v="2436"/>
    <b v="1"/>
    <x v="0"/>
    <s v="documentary"/>
    <x v="298"/>
    <d v="2014-05-09T21:00:00"/>
    <n v="59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73.341188524590166"/>
    <x v="0"/>
    <s v="US"/>
    <s v="USD"/>
    <n v="1289975060"/>
    <n v="1287379460"/>
    <b v="1"/>
    <n v="244"/>
    <b v="1"/>
    <x v="0"/>
    <s v="documentary"/>
    <x v="299"/>
    <d v="2010-11-17T06:24:20"/>
    <n v="30"/>
    <x v="7"/>
  </r>
  <r>
    <n v="300"/>
    <s v="The Bus "/>
    <s v="THE BUS is a feature-length documentary film celebrating one of the most iconic and beloved vehicles ever produced, the Volkswagen Bus."/>
    <n v="25000"/>
    <n v="25430.66"/>
    <n v="85.337785234899329"/>
    <x v="0"/>
    <s v="US"/>
    <s v="USD"/>
    <n v="1303686138"/>
    <n v="1301007738"/>
    <b v="1"/>
    <n v="298"/>
    <b v="1"/>
    <x v="0"/>
    <s v="documentary"/>
    <x v="300"/>
    <d v="2011-04-24T23:02:18"/>
    <n v="31"/>
    <x v="6"/>
  </r>
  <r>
    <n v="301"/>
    <s v="WORLD FAIR"/>
    <s v="A film about personal memory, amateur cinematography, and visions of the future at the 1939 New York World's Fair."/>
    <n v="13000"/>
    <n v="15435.55"/>
    <n v="61.496215139442228"/>
    <x v="0"/>
    <s v="US"/>
    <s v="USD"/>
    <n v="1363711335"/>
    <n v="1360258935"/>
    <b v="1"/>
    <n v="251"/>
    <b v="1"/>
    <x v="0"/>
    <s v="documentary"/>
    <x v="301"/>
    <d v="2013-03-19T16:42:15"/>
    <n v="4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93.018518518518519"/>
    <x v="0"/>
    <s v="US"/>
    <s v="USD"/>
    <n v="1330115638"/>
    <n v="1327523638"/>
    <b v="1"/>
    <n v="108"/>
    <b v="1"/>
    <x v="0"/>
    <s v="documentary"/>
    <x v="302"/>
    <d v="2012-02-24T20:33:58"/>
    <n v="30"/>
    <x v="5"/>
  </r>
  <r>
    <n v="303"/>
    <s v="The Forest for the Trees"/>
    <s v="The story of Jadab Payeng, an Indian man who single handedly planted nearly 1400 acres of forest to save his island, Majuli."/>
    <n v="3000"/>
    <n v="4124"/>
    <n v="50.292682926829265"/>
    <x v="0"/>
    <s v="US"/>
    <s v="USD"/>
    <n v="1338601346"/>
    <n v="1336009346"/>
    <b v="1"/>
    <n v="82"/>
    <b v="1"/>
    <x v="0"/>
    <s v="documentary"/>
    <x v="303"/>
    <d v="2012-06-02T01:42:26"/>
    <n v="30"/>
    <x v="5"/>
  </r>
  <r>
    <n v="304"/>
    <s v="Beyond Iconic: Distribution for film on Dennis Stock"/>
    <s v="A portrait of a life fully realized and a look at what it takes to make great photography."/>
    <n v="3400"/>
    <n v="7876"/>
    <n v="106.43243243243244"/>
    <x v="0"/>
    <s v="US"/>
    <s v="USD"/>
    <n v="1346464800"/>
    <n v="1343096197"/>
    <b v="1"/>
    <n v="74"/>
    <b v="1"/>
    <x v="0"/>
    <s v="documentary"/>
    <x v="304"/>
    <d v="2012-09-01T02:00:00"/>
    <n v="39"/>
    <x v="5"/>
  </r>
  <r>
    <n v="305"/>
    <s v="My Friend Mott-ly"/>
    <s v="A documentary that I am making about the difficult, but inspiring, life of a late friend of mine."/>
    <n v="7500"/>
    <n v="9775"/>
    <n v="51.719576719576722"/>
    <x v="0"/>
    <s v="US"/>
    <s v="USD"/>
    <n v="1331392049"/>
    <n v="1328800049"/>
    <b v="1"/>
    <n v="189"/>
    <b v="1"/>
    <x v="0"/>
    <s v="documentary"/>
    <x v="305"/>
    <d v="2012-03-10T15:07:29"/>
    <n v="30"/>
    <x v="5"/>
  </r>
  <r>
    <n v="306"/>
    <s v="Escape/Artist: The Jason Escape Documentary"/>
    <s v="A feature-length documentary on the life of Boston escape artist Jason Escape."/>
    <n v="1000"/>
    <n v="2929"/>
    <n v="36.612499999999997"/>
    <x v="0"/>
    <s v="US"/>
    <s v="USD"/>
    <n v="1363806333"/>
    <n v="1362081933"/>
    <b v="1"/>
    <n v="80"/>
    <b v="1"/>
    <x v="0"/>
    <s v="documentary"/>
    <x v="306"/>
    <d v="2013-03-20T19:05:33"/>
    <n v="20"/>
    <x v="4"/>
  </r>
  <r>
    <n v="307"/>
    <s v="Grammar Revolution"/>
    <s v="Why is grammar important?"/>
    <n v="22000"/>
    <n v="24490"/>
    <n v="42.517361111111114"/>
    <x v="0"/>
    <s v="US"/>
    <s v="USD"/>
    <n v="1360276801"/>
    <n v="1357684801"/>
    <b v="1"/>
    <n v="576"/>
    <b v="1"/>
    <x v="0"/>
    <s v="documentary"/>
    <x v="307"/>
    <d v="2013-02-07T22:40:01"/>
    <n v="3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62.712871287128714"/>
    <x v="0"/>
    <s v="US"/>
    <s v="USD"/>
    <n v="1299775210"/>
    <n v="1295887210"/>
    <b v="1"/>
    <n v="202"/>
    <b v="1"/>
    <x v="0"/>
    <s v="documentary"/>
    <x v="308"/>
    <d v="2011-03-10T16:40:10"/>
    <n v="45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89.957983193277315"/>
    <x v="0"/>
    <s v="US"/>
    <s v="USD"/>
    <n v="1346695334"/>
    <n v="1344880934"/>
    <b v="1"/>
    <n v="238"/>
    <b v="1"/>
    <x v="0"/>
    <s v="documentary"/>
    <x v="309"/>
    <d v="2012-09-03T18:02:14"/>
    <n v="21"/>
    <x v="5"/>
  </r>
  <r>
    <n v="310"/>
    <s v="Feels Like Coming Home Tour"/>
    <s v="30 day tour to release a compilation CD with 16 original songs about hometowns.  Webisodes and documentary to follow."/>
    <n v="1000"/>
    <n v="1041.29"/>
    <n v="28.924722222222222"/>
    <x v="0"/>
    <s v="US"/>
    <s v="USD"/>
    <n v="1319076000"/>
    <n v="1317788623"/>
    <b v="1"/>
    <n v="36"/>
    <b v="1"/>
    <x v="0"/>
    <s v="documentary"/>
    <x v="310"/>
    <d v="2011-10-20T02:00:00"/>
    <n v="15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38.8022"/>
    <x v="0"/>
    <s v="US"/>
    <s v="USD"/>
    <n v="1325404740"/>
    <n v="1321852592"/>
    <b v="1"/>
    <n v="150"/>
    <b v="1"/>
    <x v="0"/>
    <s v="documentary"/>
    <x v="311"/>
    <d v="2012-01-01T07:59:00"/>
    <n v="4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61.301369863013697"/>
    <x v="0"/>
    <s v="US"/>
    <s v="USD"/>
    <n v="1365973432"/>
    <n v="1363381432"/>
    <b v="1"/>
    <n v="146"/>
    <b v="1"/>
    <x v="0"/>
    <s v="documentary"/>
    <x v="312"/>
    <d v="2013-04-14T21:03:52"/>
    <n v="3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80.202702702702709"/>
    <x v="0"/>
    <s v="US"/>
    <s v="USD"/>
    <n v="1281542340"/>
    <n v="1277702894"/>
    <b v="1"/>
    <n v="222"/>
    <b v="1"/>
    <x v="0"/>
    <s v="documentary"/>
    <x v="313"/>
    <d v="2010-08-11T15:59:00"/>
    <n v="4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2.095833333333331"/>
    <x v="0"/>
    <s v="US"/>
    <s v="USD"/>
    <n v="1362167988"/>
    <n v="1359575988"/>
    <b v="1"/>
    <n v="120"/>
    <b v="1"/>
    <x v="0"/>
    <s v="documentary"/>
    <x v="314"/>
    <d v="2013-03-01T19:59:48"/>
    <n v="3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200.88888888888889"/>
    <x v="0"/>
    <s v="US"/>
    <s v="USD"/>
    <n v="1345660334"/>
    <n v="1343068334"/>
    <b v="1"/>
    <n v="126"/>
    <b v="1"/>
    <x v="0"/>
    <s v="documentary"/>
    <x v="315"/>
    <d v="2012-08-22T18:32:14"/>
    <n v="30"/>
    <x v="5"/>
  </r>
  <r>
    <n v="316"/>
    <s v="THE SECRET TRIAL 5 - GRASSROOTS CROSS-CANADA TOUR"/>
    <s v="Award winning documentary The Secret Trial 5 needs your help for a Cross-Canada Tour!"/>
    <n v="15000"/>
    <n v="17066"/>
    <n v="108.01265822784811"/>
    <x v="0"/>
    <s v="CA"/>
    <s v="CAD"/>
    <n v="1418273940"/>
    <n v="1415398197"/>
    <b v="1"/>
    <n v="158"/>
    <b v="1"/>
    <x v="0"/>
    <s v="documentary"/>
    <x v="316"/>
    <d v="2014-12-11T04:59:00"/>
    <n v="33"/>
    <x v="3"/>
  </r>
  <r>
    <n v="317"/>
    <s v="Good Men, Bad Men, and a Few Rowdy Ladies"/>
    <s v="The story of a cowboy town with a prison problem, and the colorful characters who call it home."/>
    <n v="30000"/>
    <n v="30241"/>
    <n v="95.699367088607602"/>
    <x v="0"/>
    <s v="US"/>
    <s v="USD"/>
    <n v="1386778483"/>
    <n v="1384186483"/>
    <b v="1"/>
    <n v="316"/>
    <b v="1"/>
    <x v="0"/>
    <s v="documentary"/>
    <x v="317"/>
    <d v="2013-12-11T16:14:43"/>
    <n v="30"/>
    <x v="4"/>
  </r>
  <r>
    <n v="318"/>
    <s v="Friend Request: Accepted"/>
    <s v="Photographer, Ty Morin, pays a visit to every single one of his Facebook friends to take their portrait...all 788 of them."/>
    <n v="5000"/>
    <n v="14166"/>
    <n v="49.880281690140848"/>
    <x v="0"/>
    <s v="US"/>
    <s v="USD"/>
    <n v="1364342151"/>
    <n v="1361753751"/>
    <b v="1"/>
    <n v="284"/>
    <b v="1"/>
    <x v="0"/>
    <s v="documentary"/>
    <x v="318"/>
    <d v="2013-03-26T23:55:51"/>
    <n v="3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0.47058823529412"/>
    <x v="0"/>
    <s v="US"/>
    <s v="USD"/>
    <n v="1265097540"/>
    <n v="1257538029"/>
    <b v="1"/>
    <n v="51"/>
    <b v="1"/>
    <x v="0"/>
    <s v="documentary"/>
    <x v="319"/>
    <d v="2010-02-02T07:59:00"/>
    <n v="87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34.91139240506328"/>
    <x v="0"/>
    <s v="GB"/>
    <s v="GBP"/>
    <n v="1450825200"/>
    <n v="1448284433"/>
    <b v="1"/>
    <n v="158"/>
    <b v="1"/>
    <x v="0"/>
    <s v="documentary"/>
    <x v="320"/>
    <d v="2015-12-22T23:00:00"/>
    <n v="29"/>
    <x v="0"/>
  </r>
  <r>
    <n v="321"/>
    <s v="An Impossible Project"/>
    <s v="The more digital the world, the more analog our dreams._x000a_A feature documentary shot on 35mm film."/>
    <n v="35000"/>
    <n v="35932"/>
    <n v="106.62314540059347"/>
    <x v="0"/>
    <s v="DE"/>
    <s v="EUR"/>
    <n v="1478605386"/>
    <n v="1475577786"/>
    <b v="1"/>
    <n v="337"/>
    <b v="1"/>
    <x v="0"/>
    <s v="documentary"/>
    <x v="321"/>
    <d v="2016-11-08T11:43:06"/>
    <n v="35"/>
    <x v="2"/>
  </r>
  <r>
    <n v="322"/>
    <s v="Last of the Big Tuskers"/>
    <s v="A documentary film about the largest elephants on earth and what is being done to ensure their survival."/>
    <n v="25000"/>
    <n v="26978"/>
    <n v="145.04301075268816"/>
    <x v="0"/>
    <s v="US"/>
    <s v="USD"/>
    <n v="1463146848"/>
    <n v="1460554848"/>
    <b v="1"/>
    <n v="186"/>
    <b v="1"/>
    <x v="0"/>
    <s v="documentary"/>
    <x v="322"/>
    <d v="2016-05-13T13:40:48"/>
    <n v="3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14.58620689655173"/>
    <x v="0"/>
    <s v="US"/>
    <s v="USD"/>
    <n v="1482307140"/>
    <n v="1479886966"/>
    <b v="1"/>
    <n v="58"/>
    <b v="1"/>
    <x v="0"/>
    <s v="documentary"/>
    <x v="323"/>
    <d v="2016-12-21T07:59:00"/>
    <n v="28"/>
    <x v="2"/>
  </r>
  <r>
    <n v="324"/>
    <s v="KEEP MOVING FORWARD - Documentary Film"/>
    <s v="A documentary about a Vietnam veteran who finds peace from his PTSD through Disney, rather than medication."/>
    <n v="8500"/>
    <n v="8636"/>
    <n v="105.3170731707317"/>
    <x v="0"/>
    <s v="US"/>
    <s v="USD"/>
    <n v="1438441308"/>
    <n v="1435590108"/>
    <b v="1"/>
    <n v="82"/>
    <b v="1"/>
    <x v="0"/>
    <s v="documentary"/>
    <x v="324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70.921195652173907"/>
    <x v="0"/>
    <s v="US"/>
    <s v="USD"/>
    <n v="1482208233"/>
    <n v="1479184233"/>
    <b v="1"/>
    <n v="736"/>
    <b v="1"/>
    <x v="0"/>
    <s v="documentary"/>
    <x v="325"/>
    <d v="2016-12-20T04:30:33"/>
    <n v="3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47.17167680278018"/>
    <x v="0"/>
    <s v="US"/>
    <s v="USD"/>
    <n v="1489532220"/>
    <n v="1486625606"/>
    <b v="1"/>
    <n v="1151"/>
    <b v="1"/>
    <x v="0"/>
    <s v="documentary"/>
    <x v="326"/>
    <d v="2017-03-14T22:57:00"/>
    <n v="34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60.47058823529412"/>
    <x v="0"/>
    <s v="US"/>
    <s v="USD"/>
    <n v="1427011200"/>
    <n v="1424669929"/>
    <b v="1"/>
    <n v="34"/>
    <b v="1"/>
    <x v="0"/>
    <s v="documentary"/>
    <x v="327"/>
    <d v="2015-03-22T08:00:00"/>
    <n v="27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56.04578313253012"/>
    <x v="0"/>
    <s v="US"/>
    <s v="USD"/>
    <n v="1446350400"/>
    <n v="1443739388"/>
    <b v="1"/>
    <n v="498"/>
    <b v="1"/>
    <x v="0"/>
    <s v="documentary"/>
    <x v="328"/>
    <d v="2015-11-01T04:00:00"/>
    <n v="3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63.17365269461078"/>
    <x v="0"/>
    <s v="US"/>
    <s v="USD"/>
    <n v="1446868800"/>
    <n v="1444821127"/>
    <b v="1"/>
    <n v="167"/>
    <b v="1"/>
    <x v="0"/>
    <s v="documentary"/>
    <x v="329"/>
    <d v="2015-11-07T04:00:00"/>
    <n v="24"/>
    <x v="0"/>
  </r>
  <r>
    <n v="330"/>
    <s v="The Power of Place"/>
    <s v="A film project that will compel decision makers to conserve iconic NH landscapes at risk due to an electricity transmission project."/>
    <n v="35000"/>
    <n v="35640"/>
    <n v="104.82352941176471"/>
    <x v="0"/>
    <s v="US"/>
    <s v="USD"/>
    <n v="1368763140"/>
    <n v="1366028563"/>
    <b v="1"/>
    <n v="340"/>
    <b v="1"/>
    <x v="0"/>
    <s v="documentary"/>
    <x v="330"/>
    <d v="2013-05-17T03:59:00"/>
    <n v="32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97.356164383561648"/>
    <x v="0"/>
    <s v="US"/>
    <s v="USD"/>
    <n v="1466171834"/>
    <n v="1463493434"/>
    <b v="1"/>
    <n v="438"/>
    <b v="1"/>
    <x v="0"/>
    <s v="documentary"/>
    <x v="331"/>
    <d v="2016-06-17T13:57:14"/>
    <n v="31"/>
    <x v="2"/>
  </r>
  <r>
    <n v="332"/>
    <s v="Changing of the Gods"/>
    <s v="A groundbreaking new film by Kenny Ausubel &amp; Louie Schwartzberg, featuring John Cleese, based on the work of Richard Tarnas."/>
    <n v="100000"/>
    <n v="113015"/>
    <n v="203.63063063063063"/>
    <x v="0"/>
    <s v="US"/>
    <s v="USD"/>
    <n v="1446019200"/>
    <n v="1442420377"/>
    <b v="1"/>
    <n v="555"/>
    <b v="1"/>
    <x v="0"/>
    <s v="documentary"/>
    <x v="332"/>
    <d v="2015-10-28T08:00:00"/>
    <n v="4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88.31203007518798"/>
    <x v="0"/>
    <s v="US"/>
    <s v="USD"/>
    <n v="1460038591"/>
    <n v="1457450191"/>
    <b v="1"/>
    <n v="266"/>
    <b v="1"/>
    <x v="0"/>
    <s v="documentary"/>
    <x v="333"/>
    <d v="2016-04-07T14:16:31"/>
    <n v="3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46.65217391304347"/>
    <x v="0"/>
    <s v="US"/>
    <s v="USD"/>
    <n v="1431716400"/>
    <n v="1428423757"/>
    <b v="1"/>
    <n v="69"/>
    <b v="1"/>
    <x v="0"/>
    <s v="documentary"/>
    <x v="334"/>
    <d v="2015-05-15T19:00:00"/>
    <n v="3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9.1875"/>
    <x v="0"/>
    <s v="US"/>
    <s v="USD"/>
    <n v="1431122400"/>
    <n v="1428428515"/>
    <b v="1"/>
    <n v="80"/>
    <b v="1"/>
    <x v="0"/>
    <s v="documentary"/>
    <x v="335"/>
    <d v="2015-05-08T22:00:00"/>
    <n v="3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59.249046653144013"/>
    <x v="0"/>
    <s v="US"/>
    <s v="USD"/>
    <n v="1447427918"/>
    <n v="1444832318"/>
    <b v="1"/>
    <n v="493"/>
    <b v="1"/>
    <x v="0"/>
    <s v="documentary"/>
    <x v="336"/>
    <d v="2015-11-13T15:18:38"/>
    <n v="3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97.904838709677421"/>
    <x v="0"/>
    <s v="US"/>
    <s v="USD"/>
    <n v="1426298708"/>
    <n v="1423710308"/>
    <b v="1"/>
    <n v="31"/>
    <b v="1"/>
    <x v="0"/>
    <s v="documentary"/>
    <x v="337"/>
    <d v="2015-03-14T02:05:08"/>
    <n v="30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70.000169491525426"/>
    <x v="0"/>
    <s v="US"/>
    <s v="USD"/>
    <n v="1472864400"/>
    <n v="1468001290"/>
    <b v="1"/>
    <n v="236"/>
    <b v="1"/>
    <x v="0"/>
    <s v="documentary"/>
    <x v="338"/>
    <d v="2016-09-03T01:00:00"/>
    <n v="56"/>
    <x v="2"/>
  </r>
  <r>
    <n v="339"/>
    <s v="A Man, A Plan, A Palindrome (Feature)"/>
    <s v="A documentary film following the world's greatest palindromists leading up to the 2017 World Palindrome Championship."/>
    <n v="6000"/>
    <n v="6485"/>
    <n v="72.865168539325836"/>
    <x v="0"/>
    <s v="US"/>
    <s v="USD"/>
    <n v="1430331268"/>
    <n v="1427739268"/>
    <b v="1"/>
    <n v="89"/>
    <b v="1"/>
    <x v="0"/>
    <s v="documentary"/>
    <x v="339"/>
    <d v="2015-04-29T18:14:28"/>
    <n v="30"/>
    <x v="0"/>
  </r>
  <r>
    <n v="340"/>
    <s v="Somaliland: The Abaarso Story"/>
    <s v="Feature-length documentary about five Somali Muslim students pursuing dreams of education in America"/>
    <n v="35000"/>
    <n v="43758"/>
    <n v="146.34782608695653"/>
    <x v="0"/>
    <s v="US"/>
    <s v="USD"/>
    <n v="1489006800"/>
    <n v="1486397007"/>
    <b v="1"/>
    <n v="299"/>
    <b v="1"/>
    <x v="0"/>
    <s v="documentary"/>
    <x v="340"/>
    <d v="2017-03-08T21:00:00"/>
    <n v="3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67.909090909090907"/>
    <x v="0"/>
    <s v="US"/>
    <s v="USD"/>
    <n v="1412135940"/>
    <n v="1410555998"/>
    <b v="1"/>
    <n v="55"/>
    <b v="1"/>
    <x v="0"/>
    <s v="documentary"/>
    <x v="341"/>
    <d v="2014-10-01T03:59:00"/>
    <n v="18"/>
    <x v="3"/>
  </r>
  <r>
    <n v="342"/>
    <s v="BREAKING A MONSTER a film about the band Unlocking The Truth"/>
    <s v="BREAKING A MONSTER needs your help to play in THEATERS!"/>
    <n v="55000"/>
    <n v="55201.52"/>
    <n v="169.85083076923075"/>
    <x v="0"/>
    <s v="US"/>
    <s v="USD"/>
    <n v="1461955465"/>
    <n v="1459363465"/>
    <b v="1"/>
    <n v="325"/>
    <b v="1"/>
    <x v="0"/>
    <s v="documentary"/>
    <x v="342"/>
    <d v="2016-04-29T18:44:25"/>
    <n v="3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58.413339694656486"/>
    <x v="0"/>
    <s v="US"/>
    <s v="USD"/>
    <n v="1415934000"/>
    <n v="1413308545"/>
    <b v="1"/>
    <n v="524"/>
    <b v="1"/>
    <x v="0"/>
    <s v="documentary"/>
    <x v="343"/>
    <d v="2014-11-14T03:00:00"/>
    <n v="3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19.99298245614035"/>
    <x v="0"/>
    <s v="US"/>
    <s v="USD"/>
    <n v="1433125200"/>
    <n v="1429312694"/>
    <b v="1"/>
    <n v="285"/>
    <b v="1"/>
    <x v="0"/>
    <s v="documentary"/>
    <x v="344"/>
    <d v="2015-06-01T02:20:00"/>
    <n v="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99.860335195530723"/>
    <x v="0"/>
    <s v="US"/>
    <s v="USD"/>
    <n v="1432161590"/>
    <n v="1429569590"/>
    <b v="1"/>
    <n v="179"/>
    <b v="1"/>
    <x v="0"/>
    <s v="documentary"/>
    <x v="345"/>
    <d v="2015-05-20T22:39:50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90.579148936170213"/>
    <x v="0"/>
    <s v="US"/>
    <s v="USD"/>
    <n v="1444824021"/>
    <n v="1442232021"/>
    <b v="1"/>
    <n v="188"/>
    <b v="1"/>
    <x v="0"/>
    <s v="documentary"/>
    <x v="346"/>
    <d v="2015-10-14T12:00:21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7.77361477572559"/>
    <x v="0"/>
    <s v="US"/>
    <s v="USD"/>
    <n v="1447505609"/>
    <n v="1444910009"/>
    <b v="1"/>
    <n v="379"/>
    <b v="1"/>
    <x v="0"/>
    <s v="documentary"/>
    <x v="347"/>
    <d v="2015-11-14T12:53:29"/>
    <n v="3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86.554621848739501"/>
    <x v="0"/>
    <s v="US"/>
    <s v="USD"/>
    <n v="1440165916"/>
    <n v="1437573916"/>
    <b v="1"/>
    <n v="119"/>
    <b v="1"/>
    <x v="0"/>
    <s v="documentary"/>
    <x v="348"/>
    <d v="2015-08-21T14:05:16"/>
    <n v="30"/>
    <x v="0"/>
  </r>
  <r>
    <n v="349"/>
    <s v="Strangers To Peace: A Documentary"/>
    <s v="After 52 years of war, FARC guerrilla soldiers rejoin Colombian society to forge new lives of peace."/>
    <n v="11260"/>
    <n v="12007.18"/>
    <n v="71.899281437125751"/>
    <x v="0"/>
    <s v="US"/>
    <s v="USD"/>
    <n v="1487937508"/>
    <n v="1485345508"/>
    <b v="1"/>
    <n v="167"/>
    <b v="1"/>
    <x v="0"/>
    <s v="documentary"/>
    <x v="349"/>
    <d v="2017-02-24T11:58:28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29.81900452488688"/>
    <x v="0"/>
    <s v="US"/>
    <s v="USD"/>
    <n v="1473566340"/>
    <n v="1470274509"/>
    <b v="1"/>
    <n v="221"/>
    <b v="1"/>
    <x v="0"/>
    <s v="documentary"/>
    <x v="350"/>
    <d v="2016-09-11T03:59:00"/>
    <n v="3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44.912863070539416"/>
    <x v="0"/>
    <s v="ES"/>
    <s v="EUR"/>
    <n v="1460066954"/>
    <n v="1456614554"/>
    <b v="1"/>
    <n v="964"/>
    <b v="1"/>
    <x v="0"/>
    <s v="documentary"/>
    <x v="351"/>
    <d v="2016-04-07T22:09:14"/>
    <n v="4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40.755244755244753"/>
    <x v="0"/>
    <s v="US"/>
    <s v="USD"/>
    <n v="1412740868"/>
    <n v="1410148868"/>
    <b v="1"/>
    <n v="286"/>
    <b v="1"/>
    <x v="0"/>
    <s v="documentary"/>
    <x v="352"/>
    <d v="2014-10-08T04:01:08"/>
    <n v="3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3.52394779771615"/>
    <x v="0"/>
    <s v="US"/>
    <s v="USD"/>
    <n v="1447963219"/>
    <n v="1445367619"/>
    <b v="1"/>
    <n v="613"/>
    <b v="1"/>
    <x v="0"/>
    <s v="documentary"/>
    <x v="353"/>
    <d v="2015-11-19T20:00:19"/>
    <n v="3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25.44827586206897"/>
    <x v="0"/>
    <s v="US"/>
    <s v="USD"/>
    <n v="1460141521"/>
    <n v="1457553121"/>
    <b v="1"/>
    <n v="29"/>
    <b v="1"/>
    <x v="0"/>
    <s v="documentary"/>
    <x v="354"/>
    <d v="2016-04-08T18:52:01"/>
    <n v="30"/>
    <x v="2"/>
  </r>
  <r>
    <n v="355"/>
    <s v="REZA ABDOH -Theatre Visionary"/>
    <s v="A documentary film about the late REZA ABDOH and his performance company DAR A LUZ."/>
    <n v="35000"/>
    <n v="40690"/>
    <n v="246.60606060606059"/>
    <x v="0"/>
    <s v="US"/>
    <s v="USD"/>
    <n v="1417420994"/>
    <n v="1414738994"/>
    <b v="1"/>
    <n v="165"/>
    <b v="1"/>
    <x v="0"/>
    <s v="documentary"/>
    <x v="355"/>
    <d v="2014-12-01T08:03:14"/>
    <n v="31"/>
    <x v="3"/>
  </r>
  <r>
    <n v="356"/>
    <s v="43 and 80"/>
    <s v="A documentary about halibut conservation and how it impacts communities of Southeast Alaska."/>
    <n v="7500"/>
    <n v="7701.93"/>
    <n v="79.401340206185566"/>
    <x v="0"/>
    <s v="US"/>
    <s v="USD"/>
    <n v="1458152193"/>
    <n v="1455563793"/>
    <b v="1"/>
    <n v="97"/>
    <b v="1"/>
    <x v="0"/>
    <s v="documentary"/>
    <x v="356"/>
    <d v="2016-03-16T18:16:33"/>
    <n v="3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86.138613861386133"/>
    <x v="0"/>
    <s v="US"/>
    <s v="USD"/>
    <n v="1429852797"/>
    <n v="1426396797"/>
    <b v="1"/>
    <n v="303"/>
    <b v="1"/>
    <x v="0"/>
    <s v="documentary"/>
    <x v="3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93.04868913857678"/>
    <x v="0"/>
    <s v="US"/>
    <s v="USD"/>
    <n v="1466002800"/>
    <n v="1463517521"/>
    <b v="1"/>
    <n v="267"/>
    <b v="1"/>
    <x v="0"/>
    <s v="documentary"/>
    <x v="358"/>
    <d v="2016-06-15T15:00:00"/>
    <n v="29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84.023178807947019"/>
    <x v="0"/>
    <s v="US"/>
    <s v="USD"/>
    <n v="1415941920"/>
    <n v="1414028490"/>
    <b v="1"/>
    <n v="302"/>
    <b v="1"/>
    <x v="0"/>
    <s v="documentary"/>
    <x v="359"/>
    <d v="2014-11-14T05:12:00"/>
    <n v="22"/>
    <x v="3"/>
  </r>
  <r>
    <n v="360"/>
    <s v="Faith: A Documentary"/>
    <s v="A brave woman takes her wife and son from New York to visit her hometown in Kenya, where she was persecuted for being a lesbian."/>
    <n v="12000"/>
    <n v="12165"/>
    <n v="139.82758620689654"/>
    <x v="0"/>
    <s v="US"/>
    <s v="USD"/>
    <n v="1437621060"/>
    <n v="1433799180"/>
    <b v="0"/>
    <n v="87"/>
    <b v="1"/>
    <x v="0"/>
    <s v="documentary"/>
    <x v="360"/>
    <d v="2015-07-23T03:11:00"/>
    <n v="4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09.82189265536722"/>
    <x v="0"/>
    <s v="US"/>
    <s v="USD"/>
    <n v="1416704506"/>
    <n v="1414108906"/>
    <b v="0"/>
    <n v="354"/>
    <b v="1"/>
    <x v="0"/>
    <s v="documentary"/>
    <x v="361"/>
    <d v="2014-11-23T01:01:46"/>
    <n v="30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39.53488372093022"/>
    <x v="0"/>
    <s v="US"/>
    <s v="USD"/>
    <n v="1407456000"/>
    <n v="1405573391"/>
    <b v="0"/>
    <n v="86"/>
    <b v="1"/>
    <x v="0"/>
    <s v="documentary"/>
    <x v="362"/>
    <d v="2014-08-08T00:00:00"/>
    <n v="2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347.84615384615387"/>
    <x v="0"/>
    <s v="US"/>
    <s v="USD"/>
    <n v="1272828120"/>
    <n v="1268934736"/>
    <b v="0"/>
    <n v="26"/>
    <b v="1"/>
    <x v="0"/>
    <s v="documentary"/>
    <x v="363"/>
    <d v="2010-05-02T19:22:00"/>
    <n v="4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68.24159292035398"/>
    <x v="0"/>
    <s v="US"/>
    <s v="USD"/>
    <n v="1403323140"/>
    <n v="1400704672"/>
    <b v="0"/>
    <n v="113"/>
    <b v="1"/>
    <x v="0"/>
    <s v="documentary"/>
    <x v="364"/>
    <d v="2014-06-21T03:59:00"/>
    <n v="30"/>
    <x v="3"/>
  </r>
  <r>
    <n v="365"/>
    <s v="A QUEER COUNTRY"/>
    <s v="Please help us finish this documentary about how Tel Aviv in Israel became a gay friendly liberal hub in a religious state"/>
    <n v="15000"/>
    <n v="15596"/>
    <n v="239.93846153846152"/>
    <x v="0"/>
    <s v="GB"/>
    <s v="GBP"/>
    <n v="1393597999"/>
    <n v="1391005999"/>
    <b v="0"/>
    <n v="65"/>
    <b v="1"/>
    <x v="0"/>
    <s v="documentary"/>
    <x v="365"/>
    <d v="2014-02-28T14:33:19"/>
    <n v="30"/>
    <x v="3"/>
  </r>
  <r>
    <n v="366"/>
    <s v="A BUSHMAN ODYSSEY"/>
    <s v="One Bushman familyâ€™s struggle to survive genocide, dispossession and post-apartheid freedom in South Africa."/>
    <n v="38000"/>
    <n v="38500"/>
    <n v="287.31343283582089"/>
    <x v="0"/>
    <s v="US"/>
    <s v="USD"/>
    <n v="1337540518"/>
    <n v="1334948518"/>
    <b v="0"/>
    <n v="134"/>
    <b v="1"/>
    <x v="0"/>
    <s v="documentary"/>
    <x v="366"/>
    <d v="2012-05-20T19:01:58"/>
    <n v="3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86.84882352941176"/>
    <x v="0"/>
    <s v="US"/>
    <s v="USD"/>
    <n v="1367384340"/>
    <n v="1363960278"/>
    <b v="0"/>
    <n v="119"/>
    <b v="1"/>
    <x v="0"/>
    <s v="documentary"/>
    <x v="367"/>
    <d v="2013-05-01T04:59:00"/>
    <n v="4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81.84905660377359"/>
    <x v="0"/>
    <s v="US"/>
    <s v="USD"/>
    <n v="1426426322"/>
    <n v="1423405922"/>
    <b v="0"/>
    <n v="159"/>
    <b v="1"/>
    <x v="0"/>
    <s v="documentary"/>
    <x v="368"/>
    <d v="2015-03-15T13:32:02"/>
    <n v="35"/>
    <x v="0"/>
  </r>
  <r>
    <n v="369"/>
    <s v="Alpine Zone"/>
    <s v="A documentary of one woman's attempt at solo hiking 2,000 miles, in an effort to understand herself and societal expectations."/>
    <n v="6500"/>
    <n v="7160.12"/>
    <n v="42.874970059880241"/>
    <x v="0"/>
    <s v="US"/>
    <s v="USD"/>
    <n v="1326633269"/>
    <n v="1324041269"/>
    <b v="0"/>
    <n v="167"/>
    <b v="1"/>
    <x v="0"/>
    <s v="documentary"/>
    <x v="369"/>
    <d v="2012-01-15T13:14:29"/>
    <n v="3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709.41860465116281"/>
    <x v="0"/>
    <s v="US"/>
    <s v="USD"/>
    <n v="1483729500"/>
    <n v="1481137500"/>
    <b v="0"/>
    <n v="43"/>
    <b v="1"/>
    <x v="0"/>
    <s v="documentary"/>
    <x v="370"/>
    <d v="2017-01-06T19:05:00"/>
    <n v="30"/>
    <x v="2"/>
  </r>
  <r>
    <n v="371"/>
    <s v="Unbranded"/>
    <s v="3,000 Miles. 18 Wild Horses. 6 Months. 5 States. 4 men. A documentary about Conservation, Exploration, and Wild Mustangs."/>
    <n v="150000"/>
    <n v="171253"/>
    <n v="161.25517890772127"/>
    <x v="0"/>
    <s v="US"/>
    <s v="USD"/>
    <n v="1359743139"/>
    <n v="1355855139"/>
    <b v="0"/>
    <n v="1062"/>
    <b v="1"/>
    <x v="0"/>
    <s v="documentary"/>
    <x v="371"/>
    <d v="2013-02-01T18:25:39"/>
    <n v="45"/>
    <x v="5"/>
  </r>
  <r>
    <n v="372"/>
    <s v="Wild Equus"/>
    <s v="A short documentary exploring the uses of 'Natural Horsemanship' across Europe"/>
    <n v="300"/>
    <n v="376"/>
    <n v="41.777777777777779"/>
    <x v="0"/>
    <s v="GB"/>
    <s v="GBP"/>
    <n v="1459872000"/>
    <n v="1456408244"/>
    <b v="0"/>
    <n v="9"/>
    <b v="1"/>
    <x v="0"/>
    <s v="documentary"/>
    <x v="372"/>
    <d v="2016-04-05T16:00:00"/>
    <n v="40"/>
    <x v="2"/>
  </r>
  <r>
    <n v="373"/>
    <s v="The Boing Heard 'Round the World"/>
    <s v="A feature documentary about UPA Pictures, the little studio that changed the course of animation around the world"/>
    <n v="7500"/>
    <n v="8000"/>
    <n v="89.887640449438209"/>
    <x v="0"/>
    <s v="US"/>
    <s v="USD"/>
    <n v="1342648398"/>
    <n v="1340056398"/>
    <b v="0"/>
    <n v="89"/>
    <b v="1"/>
    <x v="0"/>
    <s v="documentary"/>
    <x v="373"/>
    <d v="2012-07-18T21:53:18"/>
    <n v="3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45.051724137931032"/>
    <x v="0"/>
    <s v="US"/>
    <s v="USD"/>
    <n v="1316208031"/>
    <n v="1312320031"/>
    <b v="0"/>
    <n v="174"/>
    <b v="1"/>
    <x v="0"/>
    <s v="documentary"/>
    <x v="374"/>
    <d v="2011-09-16T21:20:31"/>
    <n v="4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42.857142857142854"/>
    <x v="0"/>
    <s v="US"/>
    <s v="USD"/>
    <n v="1393694280"/>
    <n v="1390088311"/>
    <b v="0"/>
    <n v="14"/>
    <b v="1"/>
    <x v="0"/>
    <s v="documentary"/>
    <x v="375"/>
    <d v="2014-03-01T17:18:00"/>
    <n v="4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54.083333333333336"/>
    <x v="0"/>
    <s v="GB"/>
    <s v="GBP"/>
    <n v="1472122316"/>
    <n v="1469443916"/>
    <b v="0"/>
    <n v="48"/>
    <b v="1"/>
    <x v="0"/>
    <s v="documentary"/>
    <x v="376"/>
    <d v="2016-08-25T10:51:56"/>
    <n v="3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03.21804511278195"/>
    <x v="0"/>
    <s v="US"/>
    <s v="USD"/>
    <n v="1447484460"/>
    <n v="1444888868"/>
    <b v="0"/>
    <n v="133"/>
    <b v="1"/>
    <x v="0"/>
    <s v="documentary"/>
    <x v="377"/>
    <d v="2015-11-14T07:01:00"/>
    <n v="3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40.397590361445786"/>
    <x v="0"/>
    <s v="CA"/>
    <s v="CAD"/>
    <n v="1453765920"/>
    <n v="1451655808"/>
    <b v="0"/>
    <n v="83"/>
    <b v="1"/>
    <x v="0"/>
    <s v="documentary"/>
    <x v="378"/>
    <d v="2016-01-25T23:52:00"/>
    <n v="24"/>
    <x v="2"/>
  </r>
  <r>
    <n v="379"/>
    <s v="The Unknowns"/>
    <s v="The U.S. Army has granted us permission to film a documentary at America's most sacred shrine: The Tomb of the Unknown Soldier."/>
    <n v="15000"/>
    <n v="17412"/>
    <n v="116.85906040268456"/>
    <x v="0"/>
    <s v="US"/>
    <s v="USD"/>
    <n v="1336062672"/>
    <n v="1332174672"/>
    <b v="0"/>
    <n v="149"/>
    <b v="1"/>
    <x v="0"/>
    <s v="documentary"/>
    <x v="379"/>
    <d v="2012-05-03T16:31:12"/>
    <n v="45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15.51020408163265"/>
    <x v="0"/>
    <s v="US"/>
    <s v="USD"/>
    <n v="1453569392"/>
    <n v="1451409392"/>
    <b v="0"/>
    <n v="49"/>
    <b v="1"/>
    <x v="0"/>
    <s v="documentary"/>
    <x v="380"/>
    <d v="2016-01-23T17:16:32"/>
    <n v="25"/>
    <x v="0"/>
  </r>
  <r>
    <n v="381"/>
    <s v="Clearwater"/>
    <s v="Set in the ancient waters of the Puget Sound, Clearwater is a universal story about the need to adapt to change."/>
    <n v="25000"/>
    <n v="26182.5"/>
    <n v="104.31274900398407"/>
    <x v="0"/>
    <s v="US"/>
    <s v="USD"/>
    <n v="1343624400"/>
    <n v="1340642717"/>
    <b v="0"/>
    <n v="251"/>
    <b v="1"/>
    <x v="0"/>
    <s v="documentary"/>
    <x v="381"/>
    <d v="2012-07-30T05:00:00"/>
    <n v="35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69.772727272727266"/>
    <x v="0"/>
    <s v="US"/>
    <s v="USD"/>
    <n v="1346950900"/>
    <n v="1345741300"/>
    <b v="0"/>
    <n v="22"/>
    <b v="1"/>
    <x v="0"/>
    <s v="documentary"/>
    <x v="382"/>
    <d v="2012-09-06T17:01:40"/>
    <n v="1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43.020833333333336"/>
    <x v="0"/>
    <s v="US"/>
    <s v="USD"/>
    <n v="1400467759"/>
    <n v="1398480559"/>
    <b v="0"/>
    <n v="48"/>
    <b v="1"/>
    <x v="0"/>
    <s v="documentary"/>
    <x v="383"/>
    <d v="2014-05-19T02:49:19"/>
    <n v="23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58.540469973890339"/>
    <x v="0"/>
    <s v="US"/>
    <s v="USD"/>
    <n v="1420569947"/>
    <n v="1417977947"/>
    <b v="0"/>
    <n v="383"/>
    <b v="1"/>
    <x v="0"/>
    <s v="documentary"/>
    <x v="384"/>
    <d v="2015-01-06T18:45:47"/>
    <n v="30"/>
    <x v="3"/>
  </r>
  <r>
    <n v="385"/>
    <s v="Luke and Jedi"/>
    <s v="A documentary following the incredible story of a brave little boy and his service dog, fighting Type 1 Diabetes one day at a time."/>
    <n v="25000"/>
    <n v="26495.5"/>
    <n v="111.79535864978902"/>
    <x v="0"/>
    <s v="US"/>
    <s v="USD"/>
    <n v="1416582101"/>
    <n v="1413986501"/>
    <b v="0"/>
    <n v="237"/>
    <b v="1"/>
    <x v="0"/>
    <s v="documentary"/>
    <x v="385"/>
    <d v="2014-11-21T15:01:41"/>
    <n v="30"/>
    <x v="3"/>
  </r>
  <r>
    <n v="386"/>
    <s v="Submarine: Diving Away From Adulthood"/>
    <s v="Eight friends reunite to achieve their childhood dream of designing, constructing, and launching a homemade submarine."/>
    <n v="600"/>
    <n v="601"/>
    <n v="46.230769230769234"/>
    <x v="0"/>
    <s v="US"/>
    <s v="USD"/>
    <n v="1439246991"/>
    <n v="1437950991"/>
    <b v="0"/>
    <n v="13"/>
    <b v="1"/>
    <x v="0"/>
    <s v="documentary"/>
    <x v="386"/>
    <d v="2015-08-10T22:49:51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144.69039145907473"/>
    <x v="0"/>
    <s v="US"/>
    <s v="USD"/>
    <n v="1439618400"/>
    <n v="1436976858"/>
    <b v="0"/>
    <n v="562"/>
    <b v="1"/>
    <x v="0"/>
    <s v="documentary"/>
    <x v="387"/>
    <d v="2015-08-15T06:00:00"/>
    <n v="31"/>
    <x v="0"/>
  </r>
  <r>
    <n v="388"/>
    <s v="Another Man's Treasure documentary"/>
    <s v="A documentary film featuring the World's Largest Rummage Sale and rumination on the Power and Pleasures of Possessions."/>
    <n v="5000"/>
    <n v="6308"/>
    <n v="88.845070422535215"/>
    <x v="0"/>
    <s v="US"/>
    <s v="USD"/>
    <n v="1469670580"/>
    <n v="1467078580"/>
    <b v="0"/>
    <n v="71"/>
    <b v="1"/>
    <x v="0"/>
    <s v="documentary"/>
    <x v="388"/>
    <d v="2016-07-28T01:49:40"/>
    <n v="30"/>
    <x v="2"/>
  </r>
  <r>
    <n v="389"/>
    <s v="The Food Cure"/>
    <s v="What difference can food really make? A documentary film about six people who make the radical choice to face cancer with their plates."/>
    <n v="68000"/>
    <n v="123444.12"/>
    <n v="81.75107284768211"/>
    <x v="0"/>
    <s v="US"/>
    <s v="USD"/>
    <n v="1394233140"/>
    <n v="1391477450"/>
    <b v="0"/>
    <n v="1510"/>
    <b v="1"/>
    <x v="0"/>
    <s v="documentary"/>
    <x v="389"/>
    <d v="2014-03-07T22:59:00"/>
    <n v="3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71.428571428571431"/>
    <x v="0"/>
    <s v="US"/>
    <s v="USD"/>
    <n v="1431046372"/>
    <n v="1429318372"/>
    <b v="0"/>
    <n v="14"/>
    <b v="1"/>
    <x v="0"/>
    <s v="documentary"/>
    <x v="390"/>
    <d v="2015-05-08T00:52:52"/>
    <n v="20"/>
    <x v="0"/>
  </r>
  <r>
    <n v="391"/>
    <s v="Science, Sex and the Ladies"/>
    <s v="Too many women feel confused about their orgasm and shame about their desire. This movie aims to change that."/>
    <n v="20000"/>
    <n v="20122"/>
    <n v="104.25906735751295"/>
    <x v="0"/>
    <s v="US"/>
    <s v="USD"/>
    <n v="1324169940"/>
    <n v="1321578051"/>
    <b v="0"/>
    <n v="193"/>
    <b v="1"/>
    <x v="0"/>
    <s v="documentary"/>
    <x v="391"/>
    <d v="2011-12-18T00:59:00"/>
    <n v="3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0.616504854368927"/>
    <x v="0"/>
    <s v="US"/>
    <s v="USD"/>
    <n v="1315450800"/>
    <n v="1312823571"/>
    <b v="0"/>
    <n v="206"/>
    <b v="1"/>
    <x v="0"/>
    <s v="documentary"/>
    <x v="392"/>
    <d v="2011-09-08T03:00:00"/>
    <n v="30"/>
    <x v="6"/>
  </r>
  <r>
    <n v="393"/>
    <s v="THE PENGUIN COUNTERS Documentary Film"/>
    <s v="This is a story thatâ€™s never been told, about tackling climate change one penguin at a timeâ€¦"/>
    <n v="50000"/>
    <n v="55223"/>
    <n v="157.33048433048432"/>
    <x v="0"/>
    <s v="US"/>
    <s v="USD"/>
    <n v="1381424452"/>
    <n v="1378746052"/>
    <b v="0"/>
    <n v="351"/>
    <b v="1"/>
    <x v="0"/>
    <s v="documentary"/>
    <x v="393"/>
    <d v="2013-10-10T17:00:52"/>
    <n v="3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05.18"/>
    <x v="0"/>
    <s v="ES"/>
    <s v="EUR"/>
    <n v="1460918282"/>
    <n v="1455737882"/>
    <b v="0"/>
    <n v="50"/>
    <b v="1"/>
    <x v="0"/>
    <s v="documentary"/>
    <x v="394"/>
    <d v="2016-04-17T18:38:02"/>
    <n v="6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58.719836956521746"/>
    <x v="0"/>
    <s v="US"/>
    <s v="USD"/>
    <n v="1335562320"/>
    <n v="1332452960"/>
    <b v="0"/>
    <n v="184"/>
    <b v="1"/>
    <x v="0"/>
    <s v="documentary"/>
    <x v="395"/>
    <d v="2012-04-27T21:32:00"/>
    <n v="36"/>
    <x v="5"/>
  </r>
  <r>
    <n v="396"/>
    <s v="No Act of Ours Film"/>
    <s v="Loyalty and morality are questioned as we follow the struggles of Penn State students in wake of the child sexual abuse scandal."/>
    <n v="15000"/>
    <n v="16000"/>
    <n v="81.632653061224488"/>
    <x v="0"/>
    <s v="US"/>
    <s v="USD"/>
    <n v="1341668006"/>
    <n v="1340372006"/>
    <b v="0"/>
    <n v="196"/>
    <b v="1"/>
    <x v="0"/>
    <s v="documentary"/>
    <x v="396"/>
    <d v="2012-07-07T13:33:26"/>
    <n v="1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56.460043668122275"/>
    <x v="0"/>
    <s v="US"/>
    <s v="USD"/>
    <n v="1283312640"/>
    <n v="1279651084"/>
    <b v="0"/>
    <n v="229"/>
    <b v="1"/>
    <x v="0"/>
    <s v="documentary"/>
    <x v="397"/>
    <d v="2010-09-01T03:44:00"/>
    <n v="42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40.1044776119403"/>
    <x v="0"/>
    <s v="US"/>
    <s v="USD"/>
    <n v="1430334126"/>
    <n v="1426446126"/>
    <b v="0"/>
    <n v="67"/>
    <b v="1"/>
    <x v="0"/>
    <s v="documentary"/>
    <x v="398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224.85263157894738"/>
    <x v="0"/>
    <s v="GB"/>
    <s v="GBP"/>
    <n v="1481716800"/>
    <n v="1479070867"/>
    <b v="0"/>
    <n v="95"/>
    <b v="1"/>
    <x v="0"/>
    <s v="documentary"/>
    <x v="399"/>
    <d v="2016-12-14T12:00:00"/>
    <n v="3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81.13306451612902"/>
    <x v="0"/>
    <s v="US"/>
    <s v="USD"/>
    <n v="1400297400"/>
    <n v="1397661347"/>
    <b v="0"/>
    <n v="62"/>
    <b v="1"/>
    <x v="0"/>
    <s v="documentary"/>
    <x v="400"/>
    <d v="2014-05-17T03:30:00"/>
    <n v="3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711.04109589041093"/>
    <x v="0"/>
    <s v="US"/>
    <s v="USD"/>
    <n v="1312747970"/>
    <n v="1310155970"/>
    <b v="0"/>
    <n v="73"/>
    <b v="1"/>
    <x v="0"/>
    <s v="documentary"/>
    <x v="401"/>
    <d v="2011-08-07T20:12:50"/>
    <n v="3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65.883720930232556"/>
    <x v="0"/>
    <s v="US"/>
    <s v="USD"/>
    <n v="1446731817"/>
    <n v="1444913817"/>
    <b v="0"/>
    <n v="43"/>
    <b v="1"/>
    <x v="0"/>
    <s v="documentary"/>
    <x v="402"/>
    <d v="2015-11-05T13:56:57"/>
    <n v="21"/>
    <x v="0"/>
  </r>
  <r>
    <n v="403"/>
    <s v="MONDO BANANA"/>
    <s v="A documentary adventure about bananas - and people. Your round-trip ticket into the heart of banana-cultures!!"/>
    <n v="5000"/>
    <n v="5263"/>
    <n v="75.185714285714283"/>
    <x v="0"/>
    <s v="US"/>
    <s v="USD"/>
    <n v="1312960080"/>
    <n v="1308900441"/>
    <b v="0"/>
    <n v="70"/>
    <b v="1"/>
    <x v="0"/>
    <s v="documentary"/>
    <x v="403"/>
    <d v="2011-08-10T07:08:00"/>
    <n v="47"/>
    <x v="6"/>
  </r>
  <r>
    <n v="404"/>
    <s v="The Last One: Unfolding the AIDS MEMORIAL QUILT"/>
    <s v="A feature length documentary, exploring the many lives memorialized by the iconic AIDS Memorial Quilt."/>
    <n v="35000"/>
    <n v="36082"/>
    <n v="133.14391143911439"/>
    <x v="0"/>
    <s v="US"/>
    <s v="USD"/>
    <n v="1391641440"/>
    <n v="1389107062"/>
    <b v="0"/>
    <n v="271"/>
    <b v="1"/>
    <x v="0"/>
    <s v="documentary"/>
    <x v="404"/>
    <d v="2014-02-05T23:04:00"/>
    <n v="29"/>
    <x v="3"/>
  </r>
  <r>
    <n v="405"/>
    <s v="The Healing Effect Movie"/>
    <s v="Come, join our movie movement.  A new documentary about the healing power of food."/>
    <n v="2820"/>
    <n v="3036"/>
    <n v="55.2"/>
    <x v="0"/>
    <s v="US"/>
    <s v="USD"/>
    <n v="1394071339"/>
    <n v="1391479339"/>
    <b v="0"/>
    <n v="55"/>
    <b v="1"/>
    <x v="0"/>
    <s v="documentary"/>
    <x v="405"/>
    <d v="2014-03-06T02:02:19"/>
    <n v="30"/>
    <x v="3"/>
  </r>
  <r>
    <n v="406"/>
    <s v="The Desert River Bends"/>
    <s v="The Desert River Bends is a short documentary following the alternative lifestyles of three middle-age river guides in Moab UT."/>
    <n v="2800"/>
    <n v="3015.73"/>
    <n v="86.163714285714292"/>
    <x v="0"/>
    <s v="US"/>
    <s v="USD"/>
    <n v="1304920740"/>
    <n v="1301975637"/>
    <b v="0"/>
    <n v="35"/>
    <b v="1"/>
    <x v="0"/>
    <s v="documentary"/>
    <x v="406"/>
    <d v="2011-05-09T05:59:00"/>
    <n v="34"/>
    <x v="6"/>
  </r>
  <r>
    <n v="407"/>
    <s v="Haymarket Documentary"/>
    <s v="The story of the 1886 Haymarket Riot explored through the history of the Haymarket Police Memorial Statue."/>
    <n v="2000"/>
    <n v="2031"/>
    <n v="92.318181818181813"/>
    <x v="0"/>
    <s v="US"/>
    <s v="USD"/>
    <n v="1321739650"/>
    <n v="1316552050"/>
    <b v="0"/>
    <n v="22"/>
    <b v="1"/>
    <x v="0"/>
    <s v="documentary"/>
    <x v="407"/>
    <d v="2011-11-19T21:54:10"/>
    <n v="6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60.16473684210527"/>
    <x v="0"/>
    <s v="US"/>
    <s v="USD"/>
    <n v="1383676790"/>
    <n v="1380217190"/>
    <b v="0"/>
    <n v="38"/>
    <b v="1"/>
    <x v="0"/>
    <s v="documentary"/>
    <x v="408"/>
    <d v="2013-11-05T18:39:50"/>
    <n v="40"/>
    <x v="4"/>
  </r>
  <r>
    <n v="409"/>
    <s v="The Lost Generation"/>
    <s v="I am working on a project that explores the relationship between education to work for youth within the European Union."/>
    <n v="500"/>
    <n v="684"/>
    <n v="45.6"/>
    <x v="0"/>
    <s v="GB"/>
    <s v="GBP"/>
    <n v="1469220144"/>
    <n v="1466628144"/>
    <b v="0"/>
    <n v="15"/>
    <b v="1"/>
    <x v="0"/>
    <s v="documentary"/>
    <x v="409"/>
    <d v="2016-07-22T20:42:24"/>
    <n v="3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83.28571428571428"/>
    <x v="0"/>
    <s v="CA"/>
    <s v="CAD"/>
    <n v="1434670397"/>
    <n v="1429486397"/>
    <b v="0"/>
    <n v="7"/>
    <b v="1"/>
    <x v="0"/>
    <s v="documentary"/>
    <x v="410"/>
    <d v="2015-06-18T23:33:17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25.78838174273859"/>
    <x v="0"/>
    <s v="US"/>
    <s v="USD"/>
    <n v="1387688400"/>
    <n v="1384920804"/>
    <b v="0"/>
    <n v="241"/>
    <b v="1"/>
    <x v="0"/>
    <s v="documentary"/>
    <x v="411"/>
    <d v="2013-12-22T05:00:00"/>
    <n v="32"/>
    <x v="4"/>
  </r>
  <r>
    <n v="412"/>
    <s v="Southern Oregon VS. LNG"/>
    <s v="A short film about property rights, salmon, and ratepayers in the controversy over exporting natural gas through southern Oregon"/>
    <n v="2500"/>
    <n v="3171"/>
    <n v="57.654545454545456"/>
    <x v="0"/>
    <s v="US"/>
    <s v="USD"/>
    <n v="1343238578"/>
    <n v="1341856178"/>
    <b v="0"/>
    <n v="55"/>
    <b v="1"/>
    <x v="0"/>
    <s v="documentary"/>
    <x v="412"/>
    <d v="2012-07-25T17:49:38"/>
    <n v="16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78.660818713450297"/>
    <x v="0"/>
    <s v="US"/>
    <s v="USD"/>
    <n v="1342731811"/>
    <n v="1340139811"/>
    <b v="0"/>
    <n v="171"/>
    <b v="1"/>
    <x v="0"/>
    <s v="documentary"/>
    <x v="413"/>
    <d v="2012-07-19T21:03:31"/>
    <n v="3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91.480769230769226"/>
    <x v="0"/>
    <s v="US"/>
    <s v="USD"/>
    <n v="1381541465"/>
    <n v="1378949465"/>
    <b v="0"/>
    <n v="208"/>
    <b v="1"/>
    <x v="0"/>
    <s v="documentary"/>
    <x v="414"/>
    <d v="2013-10-12T01:31:05"/>
    <n v="3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68.09809523809524"/>
    <x v="0"/>
    <s v="CA"/>
    <s v="CAD"/>
    <n v="1413547200"/>
    <n v="1411417602"/>
    <b v="0"/>
    <n v="21"/>
    <b v="1"/>
    <x v="0"/>
    <s v="documentary"/>
    <x v="415"/>
    <d v="2014-10-17T12:00:00"/>
    <n v="25"/>
    <x v="3"/>
  </r>
  <r>
    <n v="416"/>
    <s v="Fire in the Heart of the City"/>
    <s v="35,000 pounds of food to a city. Highlighting the &quot;Convoy New Britain&quot; event from birth to beyond."/>
    <n v="1000"/>
    <n v="1202.17"/>
    <n v="48.086800000000004"/>
    <x v="0"/>
    <s v="US"/>
    <s v="USD"/>
    <n v="1391851831"/>
    <n v="1389259831"/>
    <b v="0"/>
    <n v="25"/>
    <b v="1"/>
    <x v="0"/>
    <s v="documentary"/>
    <x v="416"/>
    <d v="2014-02-08T09:30:31"/>
    <n v="30"/>
    <x v="3"/>
  </r>
  <r>
    <n v="417"/>
    <s v="Cycle of Life"/>
    <s v="An unexpected kidney donor acts on faith in order to rescue a fellow cyclist from his failing body. The true story of Pete and Kelly."/>
    <n v="10500"/>
    <n v="10526"/>
    <n v="202.42307692307693"/>
    <x v="0"/>
    <s v="US"/>
    <s v="USD"/>
    <n v="1365395580"/>
    <n v="1364426260"/>
    <b v="0"/>
    <n v="52"/>
    <b v="1"/>
    <x v="0"/>
    <s v="documentary"/>
    <x v="417"/>
    <d v="2013-04-08T04:33:00"/>
    <n v="11"/>
    <x v="4"/>
  </r>
  <r>
    <n v="418"/>
    <s v="Swim for the Reef"/>
    <s v="A Texas grandfather's extraordinary quest to protect the coral reefs and his challenge to humanity to take care of the things we love."/>
    <n v="22400"/>
    <n v="22542"/>
    <n v="216.75"/>
    <x v="0"/>
    <s v="US"/>
    <s v="USD"/>
    <n v="1437633997"/>
    <n v="1435041997"/>
    <b v="0"/>
    <n v="104"/>
    <b v="1"/>
    <x v="0"/>
    <s v="documentary"/>
    <x v="418"/>
    <d v="2015-07-23T06:46:37"/>
    <n v="30"/>
    <x v="0"/>
  </r>
  <r>
    <n v="419"/>
    <s v="BEYOND LOCAL"/>
    <s v="Beyond Local is a personal journey through an art-centric and musically talented community that fosters creativity."/>
    <n v="8000"/>
    <n v="8035"/>
    <n v="110.06849315068493"/>
    <x v="0"/>
    <s v="US"/>
    <s v="USD"/>
    <n v="1372536787"/>
    <n v="1367352787"/>
    <b v="0"/>
    <n v="73"/>
    <b v="1"/>
    <x v="0"/>
    <s v="documentary"/>
    <x v="419"/>
    <d v="2013-06-29T20:13:07"/>
    <n v="6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833333333333333"/>
    <x v="2"/>
    <s v="US"/>
    <s v="USD"/>
    <n v="1394772031"/>
    <n v="1392183631"/>
    <b v="0"/>
    <n v="3"/>
    <b v="0"/>
    <x v="0"/>
    <s v="animation"/>
    <x v="420"/>
    <d v="2014-03-14T04:40:31"/>
    <n v="30"/>
    <x v="3"/>
  </r>
  <r>
    <n v="421"/>
    <s v="The monster Inside"/>
    <s v="An artistic project that will act as my final animation project and first feature film written, directed, animated, and produced by me"/>
    <n v="15000"/>
    <n v="301"/>
    <n v="50.166666666666664"/>
    <x v="2"/>
    <s v="US"/>
    <s v="USD"/>
    <n v="1440157656"/>
    <n v="1434973656"/>
    <b v="0"/>
    <n v="6"/>
    <b v="0"/>
    <x v="0"/>
    <s v="animation"/>
    <x v="421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35.833333333333336"/>
    <x v="2"/>
    <s v="US"/>
    <s v="USD"/>
    <n v="1410416097"/>
    <n v="1407824097"/>
    <b v="0"/>
    <n v="12"/>
    <b v="0"/>
    <x v="0"/>
    <s v="animation"/>
    <x v="422"/>
    <d v="2014-09-11T06:14:57"/>
    <n v="3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1.76923076923077"/>
    <x v="2"/>
    <s v="US"/>
    <s v="USD"/>
    <n v="1370470430"/>
    <n v="1367878430"/>
    <b v="0"/>
    <n v="13"/>
    <b v="0"/>
    <x v="0"/>
    <s v="animation"/>
    <x v="423"/>
    <d v="2013-06-05T22:13:50"/>
    <n v="3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40.78"/>
    <x v="2"/>
    <s v="US"/>
    <s v="USD"/>
    <n v="1332748899"/>
    <n v="1327568499"/>
    <b v="0"/>
    <n v="5"/>
    <b v="0"/>
    <x v="0"/>
    <s v="animation"/>
    <x v="424"/>
    <d v="2012-03-26T08:01:39"/>
    <n v="6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3"/>
    <x v="2"/>
    <s v="US"/>
    <s v="USD"/>
    <n v="1448660404"/>
    <n v="1443472804"/>
    <b v="0"/>
    <n v="2"/>
    <b v="0"/>
    <x v="0"/>
    <s v="animation"/>
    <x v="425"/>
    <d v="2015-11-27T21:40:04"/>
    <n v="60"/>
    <x v="0"/>
  </r>
  <r>
    <n v="426"/>
    <s v="Dewey Does 110 Animation"/>
    <s v="The first ever, Dewey Does 110 animation, teaches kids good values, how to succeed in life and maintaining a 110% state-of-mind."/>
    <n v="10000"/>
    <n v="133"/>
    <n v="16.625"/>
    <x v="2"/>
    <s v="US"/>
    <s v="USD"/>
    <n v="1456851914"/>
    <n v="1454259914"/>
    <b v="0"/>
    <n v="8"/>
    <b v="0"/>
    <x v="0"/>
    <s v="animation"/>
    <x v="426"/>
    <d v="2016-03-01T17:05:14"/>
    <n v="3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e v="#DIV/0!"/>
    <x v="2"/>
    <s v="US"/>
    <s v="USD"/>
    <n v="1445540340"/>
    <n v="1444340940"/>
    <b v="0"/>
    <n v="0"/>
    <b v="0"/>
    <x v="0"/>
    <s v="animation"/>
    <x v="427"/>
    <d v="2015-10-22T18:59:00"/>
    <n v="14"/>
    <x v="0"/>
  </r>
  <r>
    <n v="428"/>
    <s v="Little Clay Bible - Zacchaeus"/>
    <s v="Fresh, fun, entertaining Bible stories on YouTube, stop-motion style."/>
    <n v="12000"/>
    <n v="676"/>
    <n v="52"/>
    <x v="2"/>
    <s v="US"/>
    <s v="USD"/>
    <n v="1402956000"/>
    <n v="1400523845"/>
    <b v="0"/>
    <n v="13"/>
    <b v="0"/>
    <x v="0"/>
    <s v="animation"/>
    <x v="428"/>
    <d v="2014-06-16T22:00:00"/>
    <n v="28"/>
    <x v="3"/>
  </r>
  <r>
    <n v="429"/>
    <s v="THE FUTURE"/>
    <s v="THE FUTURE is a short animated film created entirely by autistic and developmentally disabled artists from the L.A.N.D. program in Brooklyn, New York."/>
    <n v="5000"/>
    <n v="0"/>
    <e v="#DIV/0!"/>
    <x v="2"/>
    <s v="US"/>
    <s v="USD"/>
    <n v="1259297940"/>
    <n v="1252964282"/>
    <b v="0"/>
    <n v="0"/>
    <b v="0"/>
    <x v="0"/>
    <s v="animation"/>
    <x v="429"/>
    <d v="2009-11-27T04:59:00"/>
    <n v="73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4.8"/>
    <x v="2"/>
    <s v="US"/>
    <s v="USD"/>
    <n v="1378866867"/>
    <n v="1377570867"/>
    <b v="0"/>
    <n v="5"/>
    <b v="0"/>
    <x v="0"/>
    <s v="animation"/>
    <x v="430"/>
    <d v="2013-09-11T02:34:27"/>
    <n v="15"/>
    <x v="4"/>
  </r>
  <r>
    <n v="431"/>
    <s v="Bump in the road short stop motion animation"/>
    <s v="A short stop motion animated film of a man on his way home when strange goings on start to happen on his journey."/>
    <n v="3000"/>
    <n v="415"/>
    <n v="51.875"/>
    <x v="2"/>
    <s v="GB"/>
    <s v="GBP"/>
    <n v="1467752083"/>
    <n v="1465160083"/>
    <b v="0"/>
    <n v="8"/>
    <b v="0"/>
    <x v="0"/>
    <s v="animation"/>
    <x v="431"/>
    <d v="2016-07-05T20:54:43"/>
    <n v="30"/>
    <x v="2"/>
  </r>
  <r>
    <n v="432"/>
    <s v="The Zombie Next Door"/>
    <s v="A teenage zombie named Jeff and his mad scientist mother adapt to life in the town of Serendipity, where the supernatural occurs daily."/>
    <n v="6000"/>
    <n v="570"/>
    <n v="71.25"/>
    <x v="2"/>
    <s v="US"/>
    <s v="USD"/>
    <n v="1445448381"/>
    <n v="1440264381"/>
    <b v="0"/>
    <n v="8"/>
    <b v="0"/>
    <x v="0"/>
    <s v="animation"/>
    <x v="432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e v="#DIV/0!"/>
    <x v="2"/>
    <s v="US"/>
    <s v="USD"/>
    <n v="1444576022"/>
    <n v="1439392022"/>
    <b v="0"/>
    <n v="0"/>
    <b v="0"/>
    <x v="0"/>
    <s v="animation"/>
    <x v="433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62.5"/>
    <x v="2"/>
    <s v="US"/>
    <s v="USD"/>
    <n v="1385931702"/>
    <n v="1383076902"/>
    <b v="0"/>
    <n v="2"/>
    <b v="0"/>
    <x v="0"/>
    <s v="animation"/>
    <x v="434"/>
    <d v="2013-12-01T21:01:42"/>
    <n v="33"/>
    <x v="4"/>
  </r>
  <r>
    <n v="435"/>
    <s v="Planet Earth Superheroes"/>
    <s v="Be a part of the Planet Earth Superheroes legacy by supporting the project. Mike and friends gain powers to save endangered animals."/>
    <n v="110000"/>
    <n v="3"/>
    <n v="1"/>
    <x v="2"/>
    <s v="US"/>
    <s v="USD"/>
    <n v="1379094980"/>
    <n v="1376502980"/>
    <b v="0"/>
    <n v="3"/>
    <b v="0"/>
    <x v="0"/>
    <s v="animation"/>
    <x v="435"/>
    <d v="2013-09-13T17:56:20"/>
    <n v="30"/>
    <x v="4"/>
  </r>
  <r>
    <n v="436"/>
    <s v="Blinky"/>
    <s v="Blinky is the story of a naÃ¯ve simpleton who suddenly finds himself struggling to adapt to changes within his environment."/>
    <n v="1000"/>
    <n v="0"/>
    <e v="#DIV/0!"/>
    <x v="2"/>
    <s v="US"/>
    <s v="USD"/>
    <n v="1375260113"/>
    <n v="1372668113"/>
    <b v="0"/>
    <n v="0"/>
    <b v="0"/>
    <x v="0"/>
    <s v="animation"/>
    <x v="436"/>
    <d v="2013-07-31T08:41:53"/>
    <n v="3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e v="#DIV/0!"/>
    <x v="2"/>
    <s v="CA"/>
    <s v="CAD"/>
    <n v="1475912326"/>
    <n v="1470728326"/>
    <b v="0"/>
    <n v="0"/>
    <b v="0"/>
    <x v="0"/>
    <s v="animation"/>
    <x v="437"/>
    <d v="2016-10-08T07:38:46"/>
    <n v="60"/>
    <x v="2"/>
  </r>
  <r>
    <n v="438"/>
    <s v="In Game: The Animated Series"/>
    <s v="As Smyton pushes himself to become respected, he unlocks secrets about himself and the world around him."/>
    <n v="20000"/>
    <n v="1876"/>
    <n v="170.54545454545453"/>
    <x v="2"/>
    <s v="US"/>
    <s v="USD"/>
    <n v="1447830958"/>
    <n v="1445235358"/>
    <b v="0"/>
    <n v="11"/>
    <b v="0"/>
    <x v="0"/>
    <s v="animation"/>
    <x v="438"/>
    <d v="2015-11-18T07:15:58"/>
    <n v="30"/>
    <x v="0"/>
  </r>
  <r>
    <n v="439"/>
    <s v="Starting a cartoon series"/>
    <s v="Hi everyone, I'm trying to begin a cartoon series. It's a show about space bounty hunters and their adventures as they travel around."/>
    <n v="450"/>
    <n v="0"/>
    <e v="#DIV/0!"/>
    <x v="2"/>
    <s v="US"/>
    <s v="USD"/>
    <n v="1413569818"/>
    <n v="1412705818"/>
    <b v="0"/>
    <n v="0"/>
    <b v="0"/>
    <x v="0"/>
    <s v="animation"/>
    <x v="439"/>
    <d v="2014-10-17T18:16:58"/>
    <n v="10"/>
    <x v="3"/>
  </r>
  <r>
    <n v="440"/>
    <s v="Consumed"/>
    <s v="A stop-motion animation made by a one girl team, with a camera, creativity, and a lot of determination."/>
    <n v="5000"/>
    <n v="5"/>
    <n v="5"/>
    <x v="2"/>
    <s v="US"/>
    <s v="USD"/>
    <n v="1458859153"/>
    <n v="1456270753"/>
    <b v="0"/>
    <n v="1"/>
    <b v="0"/>
    <x v="0"/>
    <s v="animation"/>
    <x v="440"/>
    <d v="2016-03-24T22:39:13"/>
    <n v="30"/>
    <x v="2"/>
  </r>
  <r>
    <n v="441"/>
    <s v="Wolf Squad Lego Stop Motion"/>
    <s v="A group of specialist clones called Wolf Squad are the only clones left after order 66 and are searching the galaxy for survivors!"/>
    <n v="400"/>
    <n v="0"/>
    <e v="#DIV/0!"/>
    <x v="2"/>
    <s v="GB"/>
    <s v="GBP"/>
    <n v="1383418996"/>
    <n v="1380826996"/>
    <b v="0"/>
    <n v="0"/>
    <b v="0"/>
    <x v="0"/>
    <s v="animation"/>
    <x v="441"/>
    <d v="2013-11-02T19:03:16"/>
    <n v="30"/>
    <x v="4"/>
  </r>
  <r>
    <n v="442"/>
    <s v="The Paranormal Idiot"/>
    <s v="Doomsday is here"/>
    <n v="17000"/>
    <n v="6691"/>
    <n v="393.58823529411762"/>
    <x v="2"/>
    <s v="US"/>
    <s v="USD"/>
    <n v="1424380783"/>
    <n v="1421788783"/>
    <b v="0"/>
    <n v="17"/>
    <b v="0"/>
    <x v="0"/>
    <s v="animation"/>
    <x v="442"/>
    <d v="2015-02-19T21:19:43"/>
    <n v="30"/>
    <x v="0"/>
  </r>
  <r>
    <n v="443"/>
    <s v="Bad Teddy Studios"/>
    <s v="We love cartoons!! We want to make more but it costs money to so. Be apart of your daily dose of WTF!?! Pledge now!!"/>
    <n v="10000"/>
    <n v="10"/>
    <n v="5"/>
    <x v="2"/>
    <s v="CA"/>
    <s v="CAD"/>
    <n v="1391991701"/>
    <n v="1389399701"/>
    <b v="0"/>
    <n v="2"/>
    <b v="0"/>
    <x v="0"/>
    <s v="animation"/>
    <x v="443"/>
    <d v="2014-02-10T00:21:41"/>
    <n v="30"/>
    <x v="3"/>
  </r>
  <r>
    <n v="444"/>
    <s v="Discovering the Other Woman"/>
    <s v="An upcoming animated web sitcom series centered around dealing with life, love, and relationships."/>
    <n v="1000"/>
    <n v="50"/>
    <n v="50"/>
    <x v="2"/>
    <s v="US"/>
    <s v="USD"/>
    <n v="1329342361"/>
    <n v="1324158361"/>
    <b v="0"/>
    <n v="1"/>
    <b v="0"/>
    <x v="0"/>
    <s v="animation"/>
    <x v="444"/>
    <d v="2012-02-15T21:46:01"/>
    <n v="6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1"/>
    <x v="2"/>
    <s v="US"/>
    <s v="USD"/>
    <n v="1432195375"/>
    <n v="1430899375"/>
    <b v="0"/>
    <n v="2"/>
    <b v="0"/>
    <x v="0"/>
    <s v="animation"/>
    <x v="445"/>
    <d v="2015-05-21T08:02:55"/>
    <n v="15"/>
    <x v="0"/>
  </r>
  <r>
    <n v="446"/>
    <s v="DisChord"/>
    <s v="A faith based animated short. (The same guy who said a picture is worth a thousand words also said a cartoon is worth two thousand.)"/>
    <n v="10500"/>
    <n v="766"/>
    <n v="47.875"/>
    <x v="2"/>
    <s v="US"/>
    <s v="USD"/>
    <n v="1425434420"/>
    <n v="1422842420"/>
    <b v="0"/>
    <n v="16"/>
    <b v="0"/>
    <x v="0"/>
    <s v="animation"/>
    <x v="446"/>
    <d v="2015-03-04T02:00:20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5"/>
    <x v="2"/>
    <s v="GB"/>
    <s v="GBP"/>
    <n v="1364041163"/>
    <n v="1361884763"/>
    <b v="0"/>
    <n v="1"/>
    <b v="0"/>
    <x v="0"/>
    <s v="animation"/>
    <x v="447"/>
    <d v="2013-03-23T12:19:23"/>
    <n v="25"/>
    <x v="4"/>
  </r>
  <r>
    <n v="448"/>
    <s v="The Last Mice"/>
    <s v="Max is a pessimistic mouse, always fantasizing about the end of the world. In The Last Mice, Max's fantasy becomes a real nightmare."/>
    <n v="2500"/>
    <n v="82.01"/>
    <n v="20.502500000000001"/>
    <x v="2"/>
    <s v="US"/>
    <s v="USD"/>
    <n v="1400091095"/>
    <n v="1398363095"/>
    <b v="0"/>
    <n v="4"/>
    <b v="0"/>
    <x v="0"/>
    <s v="animation"/>
    <x v="448"/>
    <d v="2014-05-14T18:11:35"/>
    <n v="20"/>
    <x v="3"/>
  </r>
  <r>
    <n v="449"/>
    <s v="Shell &amp; Paddy"/>
    <s v="Shell &amp; Paddy is a 2D animation cartoon with 4 minutes of slapstick surreal humour staring two animal characters in weird, wacky world."/>
    <n v="2000"/>
    <n v="45"/>
    <n v="9"/>
    <x v="2"/>
    <s v="GB"/>
    <s v="GBP"/>
    <n v="1382017085"/>
    <n v="1379425085"/>
    <b v="0"/>
    <n v="5"/>
    <b v="0"/>
    <x v="0"/>
    <s v="animation"/>
    <x v="449"/>
    <d v="2013-10-17T13:38:05"/>
    <n v="30"/>
    <x v="4"/>
  </r>
  <r>
    <n v="450"/>
    <s v="DreamAfrica"/>
    <s v="Why do the moon and stars receive their light from the sun? Africa has a story to tell. Ananse and Kweku appear in this great folktale."/>
    <n v="50000"/>
    <n v="396"/>
    <n v="56.571428571428569"/>
    <x v="2"/>
    <s v="US"/>
    <s v="USD"/>
    <n v="1392417800"/>
    <n v="1389825800"/>
    <b v="0"/>
    <n v="7"/>
    <b v="0"/>
    <x v="0"/>
    <s v="animation"/>
    <x v="450"/>
    <d v="2014-02-14T22:43:20"/>
    <n v="30"/>
    <x v="3"/>
  </r>
  <r>
    <n v="451"/>
    <s v="The Gangbangers"/>
    <s v="This comedy follows two devils who discover a magical boombox to become musicians after an 80s rapture enchants earth with fairy-tales."/>
    <n v="20000"/>
    <n v="0"/>
    <e v="#DIV/0!"/>
    <x v="2"/>
    <s v="US"/>
    <s v="USD"/>
    <n v="1390669791"/>
    <n v="1388077791"/>
    <b v="0"/>
    <n v="0"/>
    <b v="0"/>
    <x v="0"/>
    <s v="animation"/>
    <x v="451"/>
    <d v="2014-01-25T17:09:51"/>
    <n v="30"/>
    <x v="4"/>
  </r>
  <r>
    <n v="452"/>
    <s v="Lost in the Shadows"/>
    <s v="A man must find his way out of the depths of the shadows by using the aid of a little girl."/>
    <n v="750"/>
    <n v="480"/>
    <n v="40"/>
    <x v="2"/>
    <s v="US"/>
    <s v="USD"/>
    <n v="1431536015"/>
    <n v="1428944015"/>
    <b v="0"/>
    <n v="12"/>
    <b v="0"/>
    <x v="0"/>
    <s v="animation"/>
    <x v="452"/>
    <d v="2015-05-13T16:53:35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n v="13"/>
    <x v="2"/>
    <s v="US"/>
    <s v="USD"/>
    <n v="1424375279"/>
    <n v="1422992879"/>
    <b v="0"/>
    <n v="2"/>
    <b v="0"/>
    <x v="0"/>
    <s v="animation"/>
    <x v="453"/>
    <d v="2015-02-19T19:47:59"/>
    <n v="16"/>
    <x v="0"/>
  </r>
  <r>
    <n v="454"/>
    <s v="Super Hi-Speed Road Strikers"/>
    <s v="Itâ€™s an Action/Adventure Anime for The Yuusha Brave series, G1 Transformer, and the Fast and the Furious Fans!"/>
    <n v="10000"/>
    <n v="82"/>
    <n v="16.399999999999999"/>
    <x v="2"/>
    <s v="US"/>
    <s v="USD"/>
    <n v="1417007640"/>
    <n v="1414343571"/>
    <b v="0"/>
    <n v="5"/>
    <b v="0"/>
    <x v="0"/>
    <s v="animation"/>
    <x v="454"/>
    <d v="2014-11-26T13:14:00"/>
    <n v="31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22.5"/>
    <x v="2"/>
    <s v="US"/>
    <s v="USD"/>
    <n v="1334622660"/>
    <n v="1330733022"/>
    <b v="0"/>
    <n v="2"/>
    <b v="0"/>
    <x v="0"/>
    <s v="animation"/>
    <x v="455"/>
    <d v="2012-04-17T00:31:00"/>
    <n v="4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20.333333333333332"/>
    <x v="2"/>
    <s v="US"/>
    <s v="USD"/>
    <n v="1382414340"/>
    <n v="1380559201"/>
    <b v="0"/>
    <n v="3"/>
    <b v="0"/>
    <x v="0"/>
    <s v="animation"/>
    <x v="456"/>
    <d v="2013-10-22T03:59:00"/>
    <n v="21"/>
    <x v="4"/>
  </r>
  <r>
    <n v="457"/>
    <s v="phenix heart 3D animation"/>
    <s v="from my photo work, pyro techniques, aqua technitque and more , i will take the pricipale personnage to the lost land of phenix where ."/>
    <n v="20000"/>
    <n v="0"/>
    <e v="#DIV/0!"/>
    <x v="2"/>
    <s v="CA"/>
    <s v="CAD"/>
    <n v="1408213512"/>
    <n v="1405621512"/>
    <b v="0"/>
    <n v="0"/>
    <b v="0"/>
    <x v="0"/>
    <s v="animation"/>
    <x v="457"/>
    <d v="2014-08-16T18:25:12"/>
    <n v="30"/>
    <x v="3"/>
  </r>
  <r>
    <n v="458"/>
    <s v="DE_dust2: Hacker's Wrath"/>
    <s v="An animated parody of the game, Counter-Strike. The sequel to the very popular Counter-Strike: DE_dust2. Hacker is back!"/>
    <n v="10000"/>
    <n v="821"/>
    <n v="16.755102040816325"/>
    <x v="2"/>
    <s v="GB"/>
    <s v="GBP"/>
    <n v="1368550060"/>
    <n v="1365958060"/>
    <b v="0"/>
    <n v="49"/>
    <b v="0"/>
    <x v="0"/>
    <s v="animation"/>
    <x v="458"/>
    <d v="2013-05-14T16:47:40"/>
    <n v="3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25"/>
    <x v="2"/>
    <s v="US"/>
    <s v="USD"/>
    <n v="1321201327"/>
    <n v="1316013727"/>
    <b v="0"/>
    <n v="1"/>
    <b v="0"/>
    <x v="0"/>
    <s v="animation"/>
    <x v="459"/>
    <d v="2011-11-13T16:22:07"/>
    <n v="60"/>
    <x v="6"/>
  </r>
  <r>
    <n v="460"/>
    <s v="Darwin's Kiss"/>
    <s v="An animated web series about biological evolution gone haywire."/>
    <n v="8500"/>
    <n v="25"/>
    <n v="12.5"/>
    <x v="2"/>
    <s v="US"/>
    <s v="USD"/>
    <n v="1401595200"/>
    <n v="1398862875"/>
    <b v="0"/>
    <n v="2"/>
    <b v="0"/>
    <x v="0"/>
    <s v="animation"/>
    <x v="460"/>
    <d v="2014-06-01T04:00:00"/>
    <n v="3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e v="#DIV/0!"/>
    <x v="2"/>
    <s v="GB"/>
    <s v="GBP"/>
    <n v="1370204367"/>
    <n v="1368476367"/>
    <b v="0"/>
    <n v="0"/>
    <b v="0"/>
    <x v="0"/>
    <s v="animation"/>
    <x v="461"/>
    <d v="2013-06-02T20:19:27"/>
    <n v="20"/>
    <x v="4"/>
  </r>
  <r>
    <n v="462"/>
    <s v="THE FORGOTTEN LAND"/>
    <s v="A prince who becomes a slave, suffers of amnesia far away from his land. Slowly he recovers memory and returns where all started."/>
    <n v="100000"/>
    <n v="0"/>
    <e v="#DIV/0!"/>
    <x v="2"/>
    <s v="US"/>
    <s v="USD"/>
    <n v="1312945341"/>
    <n v="1307761341"/>
    <b v="0"/>
    <n v="0"/>
    <b v="0"/>
    <x v="0"/>
    <s v="animation"/>
    <x v="462"/>
    <d v="2011-08-10T03:02:21"/>
    <n v="60"/>
    <x v="6"/>
  </r>
  <r>
    <n v="463"/>
    <s v="Tuskegee Redtails"/>
    <s v="Depicts the contribution the Tuskegee airmen made in certain historical events that helped turn the tide in World War II."/>
    <n v="55000"/>
    <n v="1250"/>
    <n v="113.63636363636364"/>
    <x v="2"/>
    <s v="US"/>
    <s v="USD"/>
    <n v="1316883753"/>
    <n v="1311699753"/>
    <b v="0"/>
    <n v="11"/>
    <b v="0"/>
    <x v="0"/>
    <s v="animation"/>
    <x v="463"/>
    <d v="2011-09-24T17:02:33"/>
    <n v="60"/>
    <x v="6"/>
  </r>
  <r>
    <n v="464"/>
    <s v="PokÃ©Movie - A PokÃ©monâ„¢ school project"/>
    <s v="We are three students that want to make a short PokÃ©mon movie as a school project!"/>
    <n v="1010"/>
    <n v="1"/>
    <n v="1"/>
    <x v="2"/>
    <s v="DE"/>
    <s v="EUR"/>
    <n v="1463602935"/>
    <n v="1461874935"/>
    <b v="0"/>
    <n v="1"/>
    <b v="0"/>
    <x v="0"/>
    <s v="animation"/>
    <x v="464"/>
    <d v="2016-05-18T20:22:15"/>
    <n v="20"/>
    <x v="2"/>
  </r>
  <r>
    <n v="465"/>
    <s v="&quot;Amp&quot; A Story About a Robot"/>
    <s v="&quot;Amp&quot; is a short film about a robot with needs."/>
    <n v="512"/>
    <n v="138"/>
    <n v="17.25"/>
    <x v="2"/>
    <s v="US"/>
    <s v="USD"/>
    <n v="1403837574"/>
    <n v="1402455174"/>
    <b v="0"/>
    <n v="8"/>
    <b v="0"/>
    <x v="0"/>
    <s v="animation"/>
    <x v="465"/>
    <d v="2014-06-27T02:52:54"/>
    <n v="16"/>
    <x v="3"/>
  </r>
  <r>
    <n v="466"/>
    <s v="The Legend Of The Crimson Knight"/>
    <s v="(Working storyboard for animated project) A multi-generational Knight that wages war on criminals and corrupt governments"/>
    <n v="10000"/>
    <n v="76"/>
    <n v="15.2"/>
    <x v="2"/>
    <s v="US"/>
    <s v="USD"/>
    <n v="1347057464"/>
    <n v="1344465464"/>
    <b v="0"/>
    <n v="5"/>
    <b v="0"/>
    <x v="0"/>
    <s v="animation"/>
    <x v="466"/>
    <d v="2012-09-07T22:37:44"/>
    <n v="3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110.64102564102564"/>
    <x v="2"/>
    <s v="US"/>
    <s v="USD"/>
    <n v="1348849134"/>
    <n v="1344961134"/>
    <b v="0"/>
    <n v="39"/>
    <b v="0"/>
    <x v="0"/>
    <s v="animation"/>
    <x v="467"/>
    <d v="2012-09-28T16:18:54"/>
    <n v="4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e v="#DIV/0!"/>
    <x v="2"/>
    <s v="US"/>
    <s v="USD"/>
    <n v="1341978665"/>
    <n v="1336795283"/>
    <b v="0"/>
    <n v="0"/>
    <b v="0"/>
    <x v="0"/>
    <s v="animation"/>
    <x v="468"/>
    <d v="2012-07-11T03:51:05"/>
    <n v="60"/>
    <x v="5"/>
  </r>
  <r>
    <n v="469"/>
    <s v="Dreamland PERSONALISED Animated Shorts Film"/>
    <s v="Create a personalised animation film using your child's name and photo."/>
    <n v="6000"/>
    <n v="0"/>
    <e v="#DIV/0!"/>
    <x v="2"/>
    <s v="GB"/>
    <s v="GBP"/>
    <n v="1409960724"/>
    <n v="1404776724"/>
    <b v="0"/>
    <n v="0"/>
    <b v="0"/>
    <x v="0"/>
    <s v="animation"/>
    <x v="469"/>
    <d v="2014-09-05T23:45:24"/>
    <n v="6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25.5"/>
    <x v="2"/>
    <s v="US"/>
    <s v="USD"/>
    <n v="1389844800"/>
    <n v="1385524889"/>
    <b v="0"/>
    <n v="2"/>
    <b v="0"/>
    <x v="0"/>
    <s v="animation"/>
    <x v="470"/>
    <d v="2014-01-16T04:00:00"/>
    <n v="50"/>
    <x v="4"/>
  </r>
  <r>
    <n v="471"/>
    <s v="Red Origins"/>
    <s v="Three kids try to stop Mazi Mbe's plan to restore Africa to its original state where Tricksters &amp; Spirits ruled_x000a_and Juju was law."/>
    <n v="55000"/>
    <n v="6541"/>
    <n v="38.476470588235294"/>
    <x v="2"/>
    <s v="US"/>
    <s v="USD"/>
    <n v="1397924379"/>
    <n v="1394039979"/>
    <b v="0"/>
    <n v="170"/>
    <b v="0"/>
    <x v="0"/>
    <s v="animation"/>
    <x v="471"/>
    <d v="2014-04-19T16:19:39"/>
    <n v="4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28.2"/>
    <x v="2"/>
    <s v="US"/>
    <s v="USD"/>
    <n v="1408831718"/>
    <n v="1406239718"/>
    <b v="0"/>
    <n v="5"/>
    <b v="0"/>
    <x v="0"/>
    <s v="animation"/>
    <x v="472"/>
    <d v="2014-08-23T22:08:38"/>
    <n v="3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61.5"/>
    <x v="2"/>
    <s v="US"/>
    <s v="USD"/>
    <n v="1410972319"/>
    <n v="1408380319"/>
    <b v="0"/>
    <n v="14"/>
    <b v="0"/>
    <x v="0"/>
    <s v="animation"/>
    <x v="473"/>
    <d v="2014-09-17T16:45:19"/>
    <n v="30"/>
    <x v="3"/>
  </r>
  <r>
    <n v="474"/>
    <s v="TAO Mr. Fantastic!!"/>
    <s v="Time travel the light Mr. Fantastic!  Spin the dimensions toward other continuums and worlds.  Hold onto your panties."/>
    <n v="3300"/>
    <n v="1"/>
    <n v="1"/>
    <x v="2"/>
    <s v="US"/>
    <s v="USD"/>
    <n v="1487318029"/>
    <n v="1484726029"/>
    <b v="0"/>
    <n v="1"/>
    <b v="0"/>
    <x v="0"/>
    <s v="animation"/>
    <x v="474"/>
    <d v="2017-02-17T07:53:49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e v="#DIV/0!"/>
    <x v="2"/>
    <s v="US"/>
    <s v="USD"/>
    <n v="1430877843"/>
    <n v="1428285843"/>
    <b v="0"/>
    <n v="0"/>
    <b v="0"/>
    <x v="0"/>
    <s v="animation"/>
    <x v="475"/>
    <d v="2015-05-06T02:04:03"/>
    <n v="30"/>
    <x v="0"/>
  </r>
  <r>
    <n v="476"/>
    <s v="Sight Word Music Videos"/>
    <s v="Animated Music Videos that teach kids how to read."/>
    <n v="220000"/>
    <n v="4906.59"/>
    <n v="39.569274193548388"/>
    <x v="2"/>
    <s v="US"/>
    <s v="USD"/>
    <n v="1401767940"/>
    <n v="1398727441"/>
    <b v="0"/>
    <n v="124"/>
    <b v="0"/>
    <x v="0"/>
    <s v="animation"/>
    <x v="476"/>
    <d v="2014-06-03T03:59:00"/>
    <n v="35"/>
    <x v="3"/>
  </r>
  <r>
    <n v="477"/>
    <s v="Hymn of Unity"/>
    <s v="A Comedy-drama animation revolving around a man who finds a problematic pair of headphones that literally take over his whole life."/>
    <n v="1500"/>
    <n v="0"/>
    <e v="#DIV/0!"/>
    <x v="2"/>
    <s v="US"/>
    <s v="USD"/>
    <n v="1337371334"/>
    <n v="1332187334"/>
    <b v="0"/>
    <n v="0"/>
    <b v="0"/>
    <x v="0"/>
    <s v="animation"/>
    <x v="477"/>
    <d v="2012-05-18T20:02:14"/>
    <n v="6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e v="#DIV/0!"/>
    <x v="2"/>
    <s v="US"/>
    <s v="USD"/>
    <n v="1427921509"/>
    <n v="1425333109"/>
    <b v="0"/>
    <n v="0"/>
    <b v="0"/>
    <x v="0"/>
    <s v="animation"/>
    <x v="478"/>
    <d v="2015-04-01T20:51:49"/>
    <n v="30"/>
    <x v="0"/>
  </r>
  <r>
    <n v="479"/>
    <s v="Harvard Math 55A and Stanford Math 51H Animated!"/>
    <s v="ANIMATING the most INFAMOUS Math Courses in America and TRANSLATING them for the mathematical underdog!"/>
    <n v="15000"/>
    <n v="4884"/>
    <n v="88.8"/>
    <x v="2"/>
    <s v="US"/>
    <s v="USD"/>
    <n v="1416566835"/>
    <n v="1411379235"/>
    <b v="0"/>
    <n v="55"/>
    <b v="0"/>
    <x v="0"/>
    <s v="animation"/>
    <x v="479"/>
    <d v="2014-11-21T10:47:15"/>
    <n v="60"/>
    <x v="3"/>
  </r>
  <r>
    <n v="480"/>
    <s v="The CafÃ©"/>
    <s v="To court his muse, an artist must first outsmart her dog.  A short animated film collaboration by Dana and Terrence Masson."/>
    <n v="40000"/>
    <n v="7764"/>
    <n v="55.457142857142856"/>
    <x v="2"/>
    <s v="US"/>
    <s v="USD"/>
    <n v="1376049615"/>
    <n v="1373457615"/>
    <b v="0"/>
    <n v="140"/>
    <b v="0"/>
    <x v="0"/>
    <s v="animation"/>
    <x v="480"/>
    <d v="2013-08-09T12:00:15"/>
    <n v="30"/>
    <x v="4"/>
  </r>
  <r>
    <n v="481"/>
    <s v="ERA"/>
    <s v="The year is 2043. Test subject David Beck has been augmented with psychokinetic abilities. He uses his newfound gifts to thwart evil."/>
    <n v="30000"/>
    <n v="1830"/>
    <n v="87.142857142857139"/>
    <x v="2"/>
    <s v="US"/>
    <s v="USD"/>
    <n v="1349885289"/>
    <n v="1347293289"/>
    <b v="0"/>
    <n v="21"/>
    <b v="0"/>
    <x v="0"/>
    <s v="animation"/>
    <x v="481"/>
    <d v="2012-10-10T16:08:09"/>
    <n v="30"/>
    <x v="5"/>
  </r>
  <r>
    <n v="482"/>
    <s v="Animated Stand-up Routines Shenanigans"/>
    <s v="Help me quit my day job and also create animated Stand-up routines from local up and coming comedians."/>
    <n v="10000"/>
    <n v="10"/>
    <n v="10"/>
    <x v="2"/>
    <s v="US"/>
    <s v="USD"/>
    <n v="1460644440"/>
    <n v="1458336690"/>
    <b v="0"/>
    <n v="1"/>
    <b v="0"/>
    <x v="0"/>
    <s v="animation"/>
    <x v="482"/>
    <d v="2016-04-14T14:34:00"/>
    <n v="2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1.224489795918366"/>
    <x v="2"/>
    <s v="GB"/>
    <s v="GBP"/>
    <n v="1359434672"/>
    <n v="1354250672"/>
    <b v="0"/>
    <n v="147"/>
    <b v="0"/>
    <x v="0"/>
    <s v="animation"/>
    <x v="483"/>
    <d v="2013-01-29T04:44:32"/>
    <n v="6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3.545454545454545"/>
    <x v="2"/>
    <s v="GB"/>
    <s v="GBP"/>
    <n v="1446766372"/>
    <n v="1443220372"/>
    <b v="0"/>
    <n v="11"/>
    <b v="0"/>
    <x v="0"/>
    <s v="animation"/>
    <x v="484"/>
    <d v="2015-11-05T23:32:52"/>
    <n v="41"/>
    <x v="0"/>
  </r>
  <r>
    <n v="485"/>
    <s v="The Lighthouse and the Lock cartoon - funny stuff for kids."/>
    <s v="Last few days to make this toon a reality! 5 funny toons for YOU! See the pilot episode here!"/>
    <n v="37956"/>
    <n v="8315.01"/>
    <n v="66.520080000000007"/>
    <x v="2"/>
    <s v="GB"/>
    <s v="GBP"/>
    <n v="1368792499"/>
    <n v="1366200499"/>
    <b v="0"/>
    <n v="125"/>
    <b v="0"/>
    <x v="0"/>
    <s v="animation"/>
    <x v="485"/>
    <d v="2013-05-17T12:08:19"/>
    <n v="3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50"/>
    <x v="2"/>
    <s v="AU"/>
    <s v="AUD"/>
    <n v="1401662239"/>
    <n v="1399070239"/>
    <b v="0"/>
    <n v="1"/>
    <b v="0"/>
    <x v="0"/>
    <s v="animation"/>
    <x v="486"/>
    <d v="2014-06-01T22:37:19"/>
    <n v="3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e v="#DIV/0!"/>
    <x v="2"/>
    <s v="CA"/>
    <s v="CAD"/>
    <n v="1482678994"/>
    <n v="1477491394"/>
    <b v="0"/>
    <n v="0"/>
    <b v="0"/>
    <x v="0"/>
    <s v="animation"/>
    <x v="487"/>
    <d v="2016-12-25T15:16:34"/>
    <n v="60"/>
    <x v="2"/>
  </r>
  <r>
    <n v="488"/>
    <s v="City Animals independent cartoon series"/>
    <s v="When humans left the earth, the animals took over the city. What could go wrong? Well...everything!"/>
    <n v="12000"/>
    <n v="0"/>
    <e v="#DIV/0!"/>
    <x v="2"/>
    <s v="US"/>
    <s v="USD"/>
    <n v="1483924700"/>
    <n v="1481332700"/>
    <b v="0"/>
    <n v="0"/>
    <b v="0"/>
    <x v="0"/>
    <s v="animation"/>
    <x v="488"/>
    <d v="2017-01-09T01:18:20"/>
    <n v="30"/>
    <x v="2"/>
  </r>
  <r>
    <n v="489"/>
    <s v="THE GUINEAS SHOW"/>
    <s v="Help America's favorite dysfunctional immigrant family THE GUINEAS launch the first season of their animated web series."/>
    <n v="74997"/>
    <n v="215"/>
    <n v="71.666666666666671"/>
    <x v="2"/>
    <s v="US"/>
    <s v="USD"/>
    <n v="1325763180"/>
    <n v="1323084816"/>
    <b v="0"/>
    <n v="3"/>
    <b v="0"/>
    <x v="0"/>
    <s v="animation"/>
    <x v="489"/>
    <d v="2012-01-05T11:33:00"/>
    <n v="31"/>
    <x v="6"/>
  </r>
  <r>
    <n v="490"/>
    <s v="PROJECT IS CANCELLED"/>
    <s v="Cancelled"/>
    <n v="1000"/>
    <n v="0"/>
    <e v="#DIV/0!"/>
    <x v="2"/>
    <s v="US"/>
    <s v="USD"/>
    <n v="1345677285"/>
    <n v="1343085285"/>
    <b v="0"/>
    <n v="0"/>
    <b v="0"/>
    <x v="0"/>
    <s v="animation"/>
    <x v="490"/>
    <d v="2012-08-22T23:14:45"/>
    <n v="30"/>
    <x v="5"/>
  </r>
  <r>
    <n v="491"/>
    <s v="Guess What? Gus"/>
    <s v="&quot;Guess What? Gus&quot; is a magical animated comedy that follow a new kid who playful antics for attention make the news."/>
    <n v="10000"/>
    <n v="0"/>
    <e v="#DIV/0!"/>
    <x v="2"/>
    <s v="US"/>
    <s v="USD"/>
    <n v="1453937699"/>
    <n v="1451345699"/>
    <b v="0"/>
    <n v="0"/>
    <b v="0"/>
    <x v="0"/>
    <s v="animation"/>
    <x v="491"/>
    <d v="2016-01-27T23:34:59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e v="#DIV/0!"/>
    <x v="2"/>
    <s v="SE"/>
    <s v="SEK"/>
    <n v="1476319830"/>
    <n v="1471135830"/>
    <b v="0"/>
    <n v="0"/>
    <b v="0"/>
    <x v="0"/>
    <s v="animation"/>
    <x v="492"/>
    <d v="2016-10-13T00:50:30"/>
    <n v="60"/>
    <x v="2"/>
  </r>
  <r>
    <n v="493"/>
    <s v="Joc Barrera The Chupacabra Hunter"/>
    <s v="The Chupacabra is not a myth and one man is on a mission to prove its existence no matter what, his name is Joc Barrera."/>
    <n v="30000"/>
    <n v="0"/>
    <e v="#DIV/0!"/>
    <x v="2"/>
    <s v="GB"/>
    <s v="GBP"/>
    <n v="1432142738"/>
    <n v="1429550738"/>
    <b v="0"/>
    <n v="0"/>
    <b v="0"/>
    <x v="0"/>
    <s v="animation"/>
    <x v="493"/>
    <d v="2015-05-20T17:25:38"/>
    <n v="30"/>
    <x v="0"/>
  </r>
  <r>
    <n v="494"/>
    <s v="The Grigori"/>
    <s v="Angels come to Earth in human disguise to deceive mankind, rule the Earth as gods, create a hybrid army &amp; destroy all who oppose them."/>
    <n v="20000"/>
    <n v="31"/>
    <n v="10.333333333333334"/>
    <x v="2"/>
    <s v="US"/>
    <s v="USD"/>
    <n v="1404356400"/>
    <n v="1402343765"/>
    <b v="0"/>
    <n v="3"/>
    <b v="0"/>
    <x v="0"/>
    <s v="animation"/>
    <x v="494"/>
    <d v="2014-07-03T03:00:00"/>
    <n v="23"/>
    <x v="3"/>
  </r>
  <r>
    <n v="495"/>
    <s v="Average Heroes pilot"/>
    <s v="two friends set out to conquer and reach the level cap of the quest watch, how will they do it when they're 2 teenage idiots"/>
    <n v="7000"/>
    <n v="0"/>
    <e v="#DIV/0!"/>
    <x v="2"/>
    <s v="US"/>
    <s v="USD"/>
    <n v="1437076305"/>
    <n v="1434484305"/>
    <b v="0"/>
    <n v="0"/>
    <b v="0"/>
    <x v="0"/>
    <s v="animation"/>
    <x v="495"/>
    <d v="2015-07-16T19:51:45"/>
    <n v="30"/>
    <x v="0"/>
  </r>
  <r>
    <n v="496"/>
    <s v="Airships and Anatasia: The Movie"/>
    <s v="The movie is about the adventures of Ethan, Danna, The mysterious inventor and more."/>
    <n v="60000"/>
    <n v="1"/>
    <n v="1"/>
    <x v="2"/>
    <s v="US"/>
    <s v="USD"/>
    <n v="1392070874"/>
    <n v="1386886874"/>
    <b v="0"/>
    <n v="1"/>
    <b v="0"/>
    <x v="0"/>
    <s v="animation"/>
    <x v="496"/>
    <d v="2014-02-10T22:21:14"/>
    <n v="60"/>
    <x v="4"/>
  </r>
  <r>
    <n v="497"/>
    <s v="Galaxy Probe Kids"/>
    <s v="live-action/animated series pilot."/>
    <n v="4480"/>
    <n v="30"/>
    <n v="10"/>
    <x v="2"/>
    <s v="US"/>
    <s v="USD"/>
    <n v="1419483600"/>
    <n v="1414889665"/>
    <b v="0"/>
    <n v="3"/>
    <b v="0"/>
    <x v="0"/>
    <s v="animation"/>
    <x v="497"/>
    <d v="2014-12-25T05:00:00"/>
    <n v="5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136.09090909090909"/>
    <x v="2"/>
    <s v="US"/>
    <s v="USD"/>
    <n v="1324664249"/>
    <n v="1321035449"/>
    <b v="0"/>
    <n v="22"/>
    <b v="0"/>
    <x v="0"/>
    <s v="animation"/>
    <x v="498"/>
    <d v="2011-12-23T18:17:29"/>
    <n v="42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73.461538461538467"/>
    <x v="2"/>
    <s v="US"/>
    <s v="USD"/>
    <n v="1255381140"/>
    <n v="1250630968"/>
    <b v="0"/>
    <n v="26"/>
    <b v="0"/>
    <x v="0"/>
    <s v="animation"/>
    <x v="499"/>
    <d v="2009-10-12T20:59:00"/>
    <n v="5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53.75"/>
    <x v="2"/>
    <s v="US"/>
    <s v="USD"/>
    <n v="1273356960"/>
    <n v="1268255751"/>
    <b v="0"/>
    <n v="4"/>
    <b v="0"/>
    <x v="0"/>
    <s v="animation"/>
    <x v="500"/>
    <d v="2010-05-08T22:16:00"/>
    <n v="59"/>
    <x v="7"/>
  </r>
  <r>
    <n v="501"/>
    <s v="World War 4"/>
    <s v="Based on the invention portfolio of a patented inventor World War Four is a look into the future of warfare and humanity as a whole"/>
    <n v="10000"/>
    <n v="0"/>
    <e v="#DIV/0!"/>
    <x v="2"/>
    <s v="US"/>
    <s v="USD"/>
    <n v="1310189851"/>
    <n v="1307597851"/>
    <b v="0"/>
    <n v="0"/>
    <b v="0"/>
    <x v="0"/>
    <s v="animation"/>
    <x v="501"/>
    <d v="2011-07-09T05:37:31"/>
    <n v="30"/>
    <x v="6"/>
  </r>
  <r>
    <n v="502"/>
    <s v="Strawberry Bowl"/>
    <s v="This Strawberry Bowl concept is the 1st of many episodes.  These episodes will be released in accordance with the harvest of the month."/>
    <n v="20000"/>
    <n v="230"/>
    <n v="57.5"/>
    <x v="2"/>
    <s v="US"/>
    <s v="USD"/>
    <n v="1332073025"/>
    <n v="1329484625"/>
    <b v="0"/>
    <n v="4"/>
    <b v="0"/>
    <x v="0"/>
    <s v="animation"/>
    <x v="502"/>
    <d v="2012-03-18T12:17:05"/>
    <n v="3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2.666666666666666"/>
    <x v="2"/>
    <s v="GB"/>
    <s v="GBP"/>
    <n v="1421498303"/>
    <n v="1418906303"/>
    <b v="0"/>
    <n v="9"/>
    <b v="0"/>
    <x v="0"/>
    <s v="animation"/>
    <x v="503"/>
    <d v="2015-01-17T12:38:23"/>
    <n v="3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67"/>
    <x v="2"/>
    <s v="US"/>
    <s v="USD"/>
    <n v="1334097387"/>
    <n v="1328916987"/>
    <b v="0"/>
    <n v="5"/>
    <b v="0"/>
    <x v="0"/>
    <s v="animation"/>
    <x v="504"/>
    <d v="2012-04-10T22:36:27"/>
    <n v="6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3.7142857142857144"/>
    <x v="2"/>
    <s v="US"/>
    <s v="USD"/>
    <n v="1451010086"/>
    <n v="1447122086"/>
    <b v="0"/>
    <n v="14"/>
    <b v="0"/>
    <x v="0"/>
    <s v="animation"/>
    <x v="505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n v="250"/>
    <x v="2"/>
    <s v="US"/>
    <s v="USD"/>
    <n v="1376140520"/>
    <n v="1373548520"/>
    <b v="0"/>
    <n v="1"/>
    <b v="0"/>
    <x v="0"/>
    <s v="animation"/>
    <x v="506"/>
    <d v="2013-08-10T13:15:20"/>
    <n v="3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64"/>
    <x v="2"/>
    <s v="US"/>
    <s v="USD"/>
    <n v="1350687657"/>
    <n v="1346799657"/>
    <b v="0"/>
    <n v="10"/>
    <b v="0"/>
    <x v="0"/>
    <s v="animation"/>
    <x v="507"/>
    <d v="2012-10-19T23:00:57"/>
    <n v="4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33.33333333333334"/>
    <x v="2"/>
    <s v="US"/>
    <s v="USD"/>
    <n v="1337955240"/>
    <n v="1332808501"/>
    <b v="0"/>
    <n v="3"/>
    <b v="0"/>
    <x v="0"/>
    <s v="animation"/>
    <x v="508"/>
    <d v="2012-05-25T14:14:00"/>
    <n v="60"/>
    <x v="5"/>
  </r>
  <r>
    <n v="509"/>
    <s v="Indian in Chelsea - Web Animated series"/>
    <s v="A hilarious comedy podcast being turned into an animated series  about an indian servant and his boss."/>
    <n v="5000"/>
    <n v="10"/>
    <n v="10"/>
    <x v="2"/>
    <s v="GB"/>
    <s v="GBP"/>
    <n v="1435504170"/>
    <n v="1432912170"/>
    <b v="0"/>
    <n v="1"/>
    <b v="0"/>
    <x v="0"/>
    <s v="animation"/>
    <x v="509"/>
    <d v="2015-06-28T15:09:30"/>
    <n v="30"/>
    <x v="0"/>
  </r>
  <r>
    <n v="510"/>
    <s v="TPI Episode 2: Doomsday Dean"/>
    <s v="A mile below the Franco-Swiss border Dean manages to break the Large Hadron Collider and triggers the end of the world."/>
    <n v="14000"/>
    <n v="0"/>
    <e v="#DIV/0!"/>
    <x v="2"/>
    <s v="US"/>
    <s v="USD"/>
    <n v="1456805639"/>
    <n v="1454213639"/>
    <b v="0"/>
    <n v="0"/>
    <b v="0"/>
    <x v="0"/>
    <s v="animation"/>
    <x v="510"/>
    <d v="2016-03-01T04:13:59"/>
    <n v="30"/>
    <x v="2"/>
  </r>
  <r>
    <n v="511"/>
    <s v="Stuck On An Eyeland"/>
    <s v="A project that incorporates animation and comic art into a relevant story. 4 boys, 1 eyeland, and a whole lot of drama!!!"/>
    <n v="5000"/>
    <n v="150"/>
    <n v="30"/>
    <x v="2"/>
    <s v="US"/>
    <s v="USD"/>
    <n v="1365228982"/>
    <n v="1362640582"/>
    <b v="0"/>
    <n v="5"/>
    <b v="0"/>
    <x v="0"/>
    <s v="animation"/>
    <x v="511"/>
    <d v="2013-04-06T06:16:22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5.5"/>
    <x v="2"/>
    <s v="US"/>
    <s v="USD"/>
    <n v="1479667727"/>
    <n v="1475776127"/>
    <b v="0"/>
    <n v="2"/>
    <b v="0"/>
    <x v="0"/>
    <s v="animation"/>
    <x v="512"/>
    <d v="2016-11-20T18:48:47"/>
    <n v="45"/>
    <x v="2"/>
  </r>
  <r>
    <n v="513"/>
    <s v="Paradigm Spiral - The Animated Series"/>
    <s v="A sci-fi fantasy 2.5D anime styled series about some guys trying to save the world, probably..."/>
    <n v="50000"/>
    <n v="6962"/>
    <n v="102.38235294117646"/>
    <x v="2"/>
    <s v="US"/>
    <s v="USD"/>
    <n v="1471244400"/>
    <n v="1467387705"/>
    <b v="0"/>
    <n v="68"/>
    <b v="0"/>
    <x v="0"/>
    <s v="animation"/>
    <x v="513"/>
    <d v="2016-08-15T07:00:00"/>
    <n v="45"/>
    <x v="2"/>
  </r>
  <r>
    <n v="514"/>
    <s v="I'm Sticking With You."/>
    <s v="A film created entirely out of paper, visual effects and found objects depicts how one man created a new life for himself."/>
    <n v="1500"/>
    <n v="50"/>
    <n v="16.666666666666668"/>
    <x v="2"/>
    <s v="CA"/>
    <s v="CAD"/>
    <n v="1407595447"/>
    <n v="1405003447"/>
    <b v="0"/>
    <n v="3"/>
    <b v="0"/>
    <x v="0"/>
    <s v="animation"/>
    <x v="514"/>
    <d v="2014-08-09T14:44:07"/>
    <n v="30"/>
    <x v="3"/>
  </r>
  <r>
    <n v="515"/>
    <s v="A Tale of Faith - An Animated Short Film"/>
    <s v="A Tale of Faith is an animated short film based on the heartwarming tale by Rebbe Nachman of Breslov."/>
    <n v="97000"/>
    <n v="24651"/>
    <n v="725.02941176470586"/>
    <x v="2"/>
    <s v="US"/>
    <s v="USD"/>
    <n v="1451389601"/>
    <n v="1447933601"/>
    <b v="0"/>
    <n v="34"/>
    <b v="0"/>
    <x v="0"/>
    <s v="animation"/>
    <x v="515"/>
    <d v="2015-12-29T11:46:41"/>
    <n v="40"/>
    <x v="0"/>
  </r>
  <r>
    <n v="516"/>
    <s v="Shipmates"/>
    <s v="A big brother style comedy animation series starring famous seafarers"/>
    <n v="5000"/>
    <n v="0"/>
    <e v="#DIV/0!"/>
    <x v="2"/>
    <s v="GB"/>
    <s v="GBP"/>
    <n v="1432752080"/>
    <n v="1427568080"/>
    <b v="0"/>
    <n v="0"/>
    <b v="0"/>
    <x v="0"/>
    <s v="animation"/>
    <x v="516"/>
    <d v="2015-05-27T18:41:20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68.333333333333329"/>
    <x v="2"/>
    <s v="US"/>
    <s v="USD"/>
    <n v="1486046761"/>
    <n v="1483454761"/>
    <b v="0"/>
    <n v="3"/>
    <b v="0"/>
    <x v="0"/>
    <s v="animation"/>
    <x v="517"/>
    <d v="2017-02-02T14:46:01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e v="#DIV/0!"/>
    <x v="2"/>
    <s v="US"/>
    <s v="USD"/>
    <n v="1441550760"/>
    <n v="1438958824"/>
    <b v="0"/>
    <n v="0"/>
    <b v="0"/>
    <x v="0"/>
    <s v="animation"/>
    <x v="518"/>
    <d v="2015-09-06T14:46:00"/>
    <n v="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39.228571428571428"/>
    <x v="2"/>
    <s v="US"/>
    <s v="USD"/>
    <n v="1354699421"/>
    <n v="1352107421"/>
    <b v="0"/>
    <n v="70"/>
    <b v="0"/>
    <x v="0"/>
    <s v="animation"/>
    <x v="519"/>
    <d v="2012-12-05T09:23:41"/>
    <n v="30"/>
    <x v="5"/>
  </r>
  <r>
    <n v="520"/>
    <s v="Darktales The Play"/>
    <s v="Tim Arthur's 21st anniversary sell-out production of his 'chilling' and 'sinister' ghostly thriller returns to the Edinburgh Fringe!"/>
    <n v="5000"/>
    <n v="5105"/>
    <n v="150.14705882352942"/>
    <x v="0"/>
    <s v="GB"/>
    <s v="GBP"/>
    <n v="1449766261"/>
    <n v="1447174261"/>
    <b v="0"/>
    <n v="34"/>
    <b v="1"/>
    <x v="1"/>
    <s v="plays"/>
    <x v="520"/>
    <d v="2015-12-10T16:51:01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93.428571428571431"/>
    <x v="0"/>
    <s v="US"/>
    <s v="USD"/>
    <n v="1477976340"/>
    <n v="1475460819"/>
    <b v="0"/>
    <n v="56"/>
    <b v="1"/>
    <x v="1"/>
    <s v="plays"/>
    <x v="521"/>
    <d v="2016-11-01T04:59:00"/>
    <n v="29"/>
    <x v="2"/>
  </r>
  <r>
    <n v="522"/>
    <s v="COMPASS PLAYERS"/>
    <s v="*** TO MAKE DONATIONS IN THE FUTURE                                   GO TO OUR WEBSITE: www.compassplayers.com ***"/>
    <n v="3000"/>
    <n v="3440"/>
    <n v="110.96774193548387"/>
    <x v="0"/>
    <s v="US"/>
    <s v="USD"/>
    <n v="1458518325"/>
    <n v="1456793925"/>
    <b v="0"/>
    <n v="31"/>
    <b v="1"/>
    <x v="1"/>
    <s v="plays"/>
    <x v="522"/>
    <d v="2016-03-20T23:58:45"/>
    <n v="2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71.785714285714292"/>
    <x v="0"/>
    <s v="US"/>
    <s v="USD"/>
    <n v="1442805076"/>
    <n v="1440213076"/>
    <b v="0"/>
    <n v="84"/>
    <b v="1"/>
    <x v="1"/>
    <s v="plays"/>
    <x v="523"/>
    <d v="2015-09-21T03:11:16"/>
    <n v="30"/>
    <x v="0"/>
  </r>
  <r>
    <n v="524"/>
    <s v="Zero Down"/>
    <s v="Angel on the Corner need YOUR help to raise Â£3,500 to take Zero Down by Sarah Hehir to the Edinburgh Fringe Festival this August!"/>
    <n v="3500"/>
    <n v="3803.55"/>
    <n v="29.258076923076924"/>
    <x v="0"/>
    <s v="GB"/>
    <s v="GBP"/>
    <n v="1464801169"/>
    <n v="1462209169"/>
    <b v="0"/>
    <n v="130"/>
    <b v="1"/>
    <x v="1"/>
    <s v="plays"/>
    <x v="524"/>
    <d v="2016-06-01T17:12:49"/>
    <n v="3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0"/>
    <x v="0"/>
    <s v="US"/>
    <s v="USD"/>
    <n v="1410601041"/>
    <n v="1406713041"/>
    <b v="0"/>
    <n v="12"/>
    <b v="1"/>
    <x v="1"/>
    <s v="plays"/>
    <x v="525"/>
    <d v="2014-09-13T09:37:21"/>
    <n v="45"/>
    <x v="3"/>
  </r>
  <r>
    <n v="526"/>
    <s v="Victory by Madicken Malm"/>
    <s v="We have a brand new play. We urgently need your help to fund our production, which opens at Theatre503 on August 18th."/>
    <n v="1500"/>
    <n v="1710"/>
    <n v="74.347826086956516"/>
    <x v="0"/>
    <s v="GB"/>
    <s v="GBP"/>
    <n v="1438966800"/>
    <n v="1436278344"/>
    <b v="0"/>
    <n v="23"/>
    <b v="1"/>
    <x v="1"/>
    <s v="plays"/>
    <x v="526"/>
    <d v="2015-08-07T17:00:00"/>
    <n v="3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63.829113924050631"/>
    <x v="0"/>
    <s v="US"/>
    <s v="USD"/>
    <n v="1487347500"/>
    <n v="1484715366"/>
    <b v="0"/>
    <n v="158"/>
    <b v="1"/>
    <x v="1"/>
    <s v="plays"/>
    <x v="527"/>
    <d v="2017-02-17T16:05:00"/>
    <n v="30"/>
    <x v="1"/>
  </r>
  <r>
    <n v="528"/>
    <s v="Devastated No Matter What"/>
    <s v="A Festival Backed Production of a Full-Length Play."/>
    <n v="1150"/>
    <n v="1330"/>
    <n v="44.333333333333336"/>
    <x v="0"/>
    <s v="US"/>
    <s v="USD"/>
    <n v="1434921600"/>
    <n v="1433109907"/>
    <b v="0"/>
    <n v="30"/>
    <b v="1"/>
    <x v="1"/>
    <s v="plays"/>
    <x v="528"/>
    <d v="2015-06-21T21:20:00"/>
    <n v="2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86.944444444444443"/>
    <x v="0"/>
    <s v="CA"/>
    <s v="CAD"/>
    <n v="1484110800"/>
    <n v="1482281094"/>
    <b v="0"/>
    <n v="18"/>
    <b v="1"/>
    <x v="1"/>
    <s v="plays"/>
    <x v="529"/>
    <d v="2017-01-11T05:00:00"/>
    <n v="21"/>
    <x v="2"/>
  </r>
  <r>
    <n v="530"/>
    <s v="Corners Grove"/>
    <s v="Corners Grove is a coming-of-age play about leaving home, gender identity and the death of Whitney Houston; will benefit Win NYC."/>
    <n v="3405"/>
    <n v="3670"/>
    <n v="126.55172413793103"/>
    <x v="0"/>
    <s v="US"/>
    <s v="USD"/>
    <n v="1435111200"/>
    <n v="1433254268"/>
    <b v="0"/>
    <n v="29"/>
    <b v="1"/>
    <x v="1"/>
    <s v="plays"/>
    <x v="530"/>
    <d v="2015-06-24T02:00:00"/>
    <n v="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29.03225806451613"/>
    <x v="0"/>
    <s v="US"/>
    <s v="USD"/>
    <n v="1481957940"/>
    <n v="1478050429"/>
    <b v="0"/>
    <n v="31"/>
    <b v="1"/>
    <x v="1"/>
    <s v="plays"/>
    <x v="531"/>
    <d v="2016-12-17T06:59:00"/>
    <n v="45"/>
    <x v="2"/>
  </r>
  <r>
    <n v="532"/>
    <s v="Walken On Sunshine"/>
    <s v="A fast paced, comedic play about an anxiety-ridden filmmaker who lies to investors about having Christopher Walken in his film."/>
    <n v="10000"/>
    <n v="12325"/>
    <n v="71.242774566473983"/>
    <x v="0"/>
    <s v="US"/>
    <s v="USD"/>
    <n v="1463098208"/>
    <n v="1460506208"/>
    <b v="0"/>
    <n v="173"/>
    <b v="1"/>
    <x v="1"/>
    <s v="plays"/>
    <x v="532"/>
    <d v="2016-05-13T00:10:08"/>
    <n v="30"/>
    <x v="2"/>
  </r>
  <r>
    <n v="533"/>
    <s v="Foresight"/>
    <s v="New writing â€¢ Twisty-turny magical realist retro sci-fi â€¢ Human lives â€¢ Storytelling â€¢ The slope our society slips down..."/>
    <n v="2000"/>
    <n v="2004"/>
    <n v="117.88235294117646"/>
    <x v="0"/>
    <s v="GB"/>
    <s v="GBP"/>
    <n v="1463394365"/>
    <n v="1461320765"/>
    <b v="0"/>
    <n v="17"/>
    <b v="1"/>
    <x v="1"/>
    <s v="plays"/>
    <x v="533"/>
    <d v="2016-05-16T10:26:05"/>
    <n v="2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327.08333333333331"/>
    <x v="0"/>
    <s v="NO"/>
    <s v="NOK"/>
    <n v="1446418800"/>
    <n v="1443036470"/>
    <b v="0"/>
    <n v="48"/>
    <b v="1"/>
    <x v="1"/>
    <s v="plays"/>
    <x v="534"/>
    <d v="2015-11-01T23:00:00"/>
    <n v="39"/>
    <x v="0"/>
  </r>
  <r>
    <n v="535"/>
    <s v="Astronauts of Hartlepool: a Brexit sci-fi for VAULT 2017"/>
    <s v="Weâ€™re producing a Northern Brexit sci-fi play for VAULT festival 2017 and we need your help!"/>
    <n v="2000"/>
    <n v="2050"/>
    <n v="34.745762711864408"/>
    <x v="0"/>
    <s v="GB"/>
    <s v="GBP"/>
    <n v="1483707905"/>
    <n v="1481115905"/>
    <b v="0"/>
    <n v="59"/>
    <b v="1"/>
    <x v="1"/>
    <s v="plays"/>
    <x v="535"/>
    <d v="2017-01-06T13:05:05"/>
    <n v="3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00.06410256410257"/>
    <x v="0"/>
    <s v="GB"/>
    <s v="GBP"/>
    <n v="1438624800"/>
    <n v="1435133807"/>
    <b v="0"/>
    <n v="39"/>
    <b v="1"/>
    <x v="1"/>
    <s v="plays"/>
    <x v="536"/>
    <d v="2015-08-03T18:00:00"/>
    <n v="4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40.847457627118644"/>
    <x v="0"/>
    <s v="US"/>
    <s v="USD"/>
    <n v="1446665191"/>
    <n v="1444069591"/>
    <b v="0"/>
    <n v="59"/>
    <b v="1"/>
    <x v="1"/>
    <s v="plays"/>
    <x v="537"/>
    <d v="2015-11-04T19:26:31"/>
    <n v="3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52.01666666666668"/>
    <x v="0"/>
    <s v="US"/>
    <s v="USD"/>
    <n v="1463166263"/>
    <n v="1460574263"/>
    <b v="0"/>
    <n v="60"/>
    <b v="1"/>
    <x v="1"/>
    <s v="plays"/>
    <x v="538"/>
    <d v="2016-05-13T19:04:23"/>
    <n v="3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25.161000000000001"/>
    <x v="0"/>
    <s v="GB"/>
    <s v="GBP"/>
    <n v="1467681107"/>
    <n v="1465866707"/>
    <b v="0"/>
    <n v="20"/>
    <b v="1"/>
    <x v="1"/>
    <s v="plays"/>
    <x v="539"/>
    <d v="2016-07-05T01:11:47"/>
    <n v="21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1"/>
    <x v="2"/>
    <s v="US"/>
    <s v="USD"/>
    <n v="1423078606"/>
    <n v="1420486606"/>
    <b v="0"/>
    <n v="1"/>
    <b v="0"/>
    <x v="2"/>
    <s v="web"/>
    <x v="540"/>
    <d v="2015-02-04T19:36:46"/>
    <n v="30"/>
    <x v="0"/>
  </r>
  <r>
    <n v="541"/>
    <s v="Deviations"/>
    <s v="A website dedicated to local Kink Communities; to find others with matching interests and bring them together."/>
    <n v="4500"/>
    <n v="25"/>
    <n v="25"/>
    <x v="2"/>
    <s v="US"/>
    <s v="USD"/>
    <n v="1446080834"/>
    <n v="1443488834"/>
    <b v="0"/>
    <n v="1"/>
    <b v="0"/>
    <x v="2"/>
    <s v="web"/>
    <x v="541"/>
    <d v="2015-10-29T01:07:14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1"/>
    <x v="2"/>
    <s v="US"/>
    <s v="USD"/>
    <n v="1462293716"/>
    <n v="1457113316"/>
    <b v="0"/>
    <n v="1"/>
    <b v="0"/>
    <x v="2"/>
    <s v="web"/>
    <x v="542"/>
    <d v="2016-05-03T16:41:56"/>
    <n v="6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5"/>
    <x v="2"/>
    <s v="AU"/>
    <s v="AUD"/>
    <n v="1414807962"/>
    <n v="1412215962"/>
    <b v="0"/>
    <n v="2"/>
    <b v="0"/>
    <x v="2"/>
    <s v="web"/>
    <x v="543"/>
    <d v="2014-11-01T02:12:42"/>
    <n v="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3"/>
    <x v="2"/>
    <s v="US"/>
    <s v="USD"/>
    <n v="1467647160"/>
    <n v="1465055160"/>
    <b v="0"/>
    <n v="2"/>
    <b v="0"/>
    <x v="2"/>
    <s v="web"/>
    <x v="544"/>
    <d v="2016-07-04T15:46:00"/>
    <n v="3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402.70588235294116"/>
    <x v="2"/>
    <s v="FR"/>
    <s v="EUR"/>
    <n v="1447600389"/>
    <n v="1444140789"/>
    <b v="0"/>
    <n v="34"/>
    <b v="0"/>
    <x v="2"/>
    <s v="web"/>
    <x v="545"/>
    <d v="2015-11-15T15:13:09"/>
    <n v="4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26"/>
    <x v="2"/>
    <s v="US"/>
    <s v="USD"/>
    <n v="1445097715"/>
    <n v="1441209715"/>
    <b v="0"/>
    <n v="2"/>
    <b v="0"/>
    <x v="2"/>
    <s v="web"/>
    <x v="546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e v="#DIV/0!"/>
    <x v="2"/>
    <s v="GB"/>
    <s v="GBP"/>
    <n v="1455122564"/>
    <n v="1452530564"/>
    <b v="0"/>
    <n v="0"/>
    <b v="0"/>
    <x v="2"/>
    <s v="web"/>
    <x v="547"/>
    <d v="2016-02-10T16:42:44"/>
    <n v="3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9"/>
    <x v="2"/>
    <s v="GB"/>
    <s v="GBP"/>
    <n v="1446154848"/>
    <n v="1443562848"/>
    <b v="0"/>
    <n v="1"/>
    <b v="0"/>
    <x v="2"/>
    <s v="web"/>
    <x v="548"/>
    <d v="2015-10-29T21:40:48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8.5"/>
    <x v="2"/>
    <s v="GB"/>
    <s v="GBP"/>
    <n v="1436368622"/>
    <n v="1433776622"/>
    <b v="0"/>
    <n v="8"/>
    <b v="0"/>
    <x v="2"/>
    <s v="web"/>
    <x v="549"/>
    <d v="2015-07-08T15:17:02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8.75"/>
    <x v="2"/>
    <s v="CA"/>
    <s v="CAD"/>
    <n v="1485838800"/>
    <n v="1484756245"/>
    <b v="0"/>
    <n v="4"/>
    <b v="0"/>
    <x v="2"/>
    <s v="web"/>
    <x v="550"/>
    <d v="2017-01-31T05:00:00"/>
    <n v="13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135.03571428571428"/>
    <x v="2"/>
    <s v="US"/>
    <s v="USD"/>
    <n v="1438451580"/>
    <n v="1434609424"/>
    <b v="0"/>
    <n v="28"/>
    <b v="0"/>
    <x v="2"/>
    <s v="web"/>
    <x v="551"/>
    <d v="2015-08-01T17:53:00"/>
    <n v="44"/>
    <x v="0"/>
  </r>
  <r>
    <n v="552"/>
    <s v="Spinnable Social Media"/>
    <s v="Axoral is a 3d interactive social media interface, with the potential to be so much more, but we need your help!"/>
    <n v="45000"/>
    <n v="0"/>
    <e v="#DIV/0!"/>
    <x v="2"/>
    <s v="CA"/>
    <s v="CAD"/>
    <n v="1452350896"/>
    <n v="1447166896"/>
    <b v="0"/>
    <n v="0"/>
    <b v="0"/>
    <x v="2"/>
    <s v="web"/>
    <x v="552"/>
    <d v="2016-01-09T14:48:16"/>
    <n v="60"/>
    <x v="0"/>
  </r>
  <r>
    <n v="553"/>
    <s v="sellorshopusa.com"/>
    <s v="Groundbreaking New Classifieds Website Grows Into Largest Nationwide Coverage By Turning Users Into Entrepreneurs"/>
    <n v="25000"/>
    <n v="123"/>
    <n v="20.5"/>
    <x v="2"/>
    <s v="US"/>
    <s v="USD"/>
    <n v="1415988991"/>
    <n v="1413393391"/>
    <b v="0"/>
    <n v="6"/>
    <b v="0"/>
    <x v="2"/>
    <s v="web"/>
    <x v="553"/>
    <d v="2014-11-14T18:16:31"/>
    <n v="3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64.36363636363636"/>
    <x v="2"/>
    <s v="US"/>
    <s v="USD"/>
    <n v="1413735972"/>
    <n v="1411143972"/>
    <b v="0"/>
    <n v="22"/>
    <b v="0"/>
    <x v="2"/>
    <s v="web"/>
    <x v="554"/>
    <d v="2014-10-19T16:26:12"/>
    <n v="3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e v="#DIV/0!"/>
    <x v="2"/>
    <s v="GB"/>
    <s v="GBP"/>
    <n v="1465720143"/>
    <n v="1463128143"/>
    <b v="0"/>
    <n v="0"/>
    <b v="0"/>
    <x v="2"/>
    <s v="web"/>
    <x v="555"/>
    <d v="2016-06-12T08:29:03"/>
    <n v="30"/>
    <x v="2"/>
  </r>
  <r>
    <n v="556"/>
    <s v="Braille Academy"/>
    <s v="An educational platform for learning Unified English Braille Code"/>
    <n v="8000"/>
    <n v="200"/>
    <n v="200"/>
    <x v="2"/>
    <s v="US"/>
    <s v="USD"/>
    <n v="1452112717"/>
    <n v="1449520717"/>
    <b v="0"/>
    <n v="1"/>
    <b v="0"/>
    <x v="2"/>
    <s v="web"/>
    <x v="556"/>
    <d v="2016-01-06T20:38:37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68.3"/>
    <x v="2"/>
    <s v="DE"/>
    <s v="EUR"/>
    <n v="1480721803"/>
    <n v="1478126203"/>
    <b v="0"/>
    <n v="20"/>
    <b v="0"/>
    <x v="2"/>
    <s v="web"/>
    <x v="557"/>
    <d v="2016-12-02T23:36:43"/>
    <n v="3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e v="#DIV/0!"/>
    <x v="2"/>
    <s v="US"/>
    <s v="USD"/>
    <n v="1427227905"/>
    <n v="1424639505"/>
    <b v="0"/>
    <n v="0"/>
    <b v="0"/>
    <x v="2"/>
    <s v="web"/>
    <x v="558"/>
    <d v="2015-03-24T20:11:45"/>
    <n v="3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50"/>
    <x v="2"/>
    <s v="US"/>
    <s v="USD"/>
    <n v="1449989260"/>
    <n v="1447397260"/>
    <b v="0"/>
    <n v="1"/>
    <b v="0"/>
    <x v="2"/>
    <s v="web"/>
    <x v="559"/>
    <d v="2015-12-13T06:47:40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4"/>
    <x v="2"/>
    <s v="CA"/>
    <s v="CAD"/>
    <n v="1418841045"/>
    <n v="1416249045"/>
    <b v="0"/>
    <n v="3"/>
    <b v="0"/>
    <x v="2"/>
    <s v="web"/>
    <x v="560"/>
    <d v="2014-12-17T18:30:45"/>
    <n v="30"/>
    <x v="3"/>
  </r>
  <r>
    <n v="561"/>
    <s v="CheckMate Careers"/>
    <s v="A marketplace for talent and employers to match. Using intuitive technology we match &amp; place talent with the best career position."/>
    <n v="15000"/>
    <n v="55"/>
    <n v="27.5"/>
    <x v="2"/>
    <s v="US"/>
    <s v="USD"/>
    <n v="1445874513"/>
    <n v="1442850513"/>
    <b v="0"/>
    <n v="2"/>
    <b v="0"/>
    <x v="2"/>
    <s v="web"/>
    <x v="561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e v="#DIV/0!"/>
    <x v="2"/>
    <s v="NL"/>
    <s v="EUR"/>
    <n v="1482052815"/>
    <n v="1479460815"/>
    <b v="0"/>
    <n v="0"/>
    <b v="0"/>
    <x v="2"/>
    <s v="web"/>
    <x v="562"/>
    <d v="2016-12-18T09:20:15"/>
    <n v="3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34"/>
    <x v="2"/>
    <s v="AU"/>
    <s v="AUD"/>
    <n v="1424137247"/>
    <n v="1421545247"/>
    <b v="0"/>
    <n v="2"/>
    <b v="0"/>
    <x v="2"/>
    <s v="web"/>
    <x v="563"/>
    <d v="2015-02-17T01:40:47"/>
    <n v="30"/>
    <x v="0"/>
  </r>
  <r>
    <n v="564"/>
    <s v="TOC TOC TROC"/>
    <s v="Plateforme de troc gratuit et d'Ã©changes en tous genres par nature. Mieux s'entraider, Ã©changer, de donner, louer ou vendre Ã  distance."/>
    <n v="18000"/>
    <n v="1"/>
    <n v="1"/>
    <x v="2"/>
    <s v="FR"/>
    <s v="EUR"/>
    <n v="1457822275"/>
    <n v="1455230275"/>
    <b v="0"/>
    <n v="1"/>
    <b v="0"/>
    <x v="2"/>
    <s v="web"/>
    <x v="564"/>
    <d v="2016-03-12T22:37:55"/>
    <n v="30"/>
    <x v="2"/>
  </r>
  <r>
    <n v="565"/>
    <s v="EasyLearnings"/>
    <s v="Our objective is to provide a platform which helps teachers to provide courses to leaners in wide range of locations including Africa."/>
    <n v="25000"/>
    <n v="0"/>
    <e v="#DIV/0!"/>
    <x v="2"/>
    <s v="GB"/>
    <s v="GBP"/>
    <n v="1436554249"/>
    <n v="1433962249"/>
    <b v="0"/>
    <n v="0"/>
    <b v="0"/>
    <x v="2"/>
    <s v="web"/>
    <x v="565"/>
    <d v="2015-07-10T18:50:49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1"/>
    <x v="2"/>
    <s v="US"/>
    <s v="USD"/>
    <n v="1468513533"/>
    <n v="1465921533"/>
    <b v="0"/>
    <n v="1"/>
    <b v="0"/>
    <x v="2"/>
    <s v="web"/>
    <x v="566"/>
    <d v="2016-07-14T16:25:33"/>
    <n v="3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e v="#DIV/0!"/>
    <x v="2"/>
    <s v="US"/>
    <s v="USD"/>
    <n v="1420143194"/>
    <n v="1417551194"/>
    <b v="0"/>
    <n v="0"/>
    <b v="0"/>
    <x v="2"/>
    <s v="web"/>
    <x v="567"/>
    <d v="2015-01-01T20:13:14"/>
    <n v="3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49"/>
    <x v="2"/>
    <s v="NZ"/>
    <s v="NZD"/>
    <n v="1452942000"/>
    <n v="1449785223"/>
    <b v="0"/>
    <n v="5"/>
    <b v="0"/>
    <x v="2"/>
    <s v="web"/>
    <x v="568"/>
    <d v="2016-01-16T11:00:00"/>
    <n v="37"/>
    <x v="0"/>
  </r>
  <r>
    <n v="569"/>
    <s v="Mioti"/>
    <s v="Mioti is an indie game marketplace that doubles as a community for developers to join networks and discuss projects."/>
    <n v="2500"/>
    <n v="20"/>
    <n v="20"/>
    <x v="2"/>
    <s v="CA"/>
    <s v="CAD"/>
    <n v="1451679612"/>
    <n v="1449087612"/>
    <b v="0"/>
    <n v="1"/>
    <b v="0"/>
    <x v="2"/>
    <s v="web"/>
    <x v="569"/>
    <d v="2016-01-01T20:20:12"/>
    <n v="30"/>
    <x v="0"/>
  </r>
  <r>
    <n v="570"/>
    <s v="Relaunching in May"/>
    <s v="Humans have AM/FM/Satellite radio, kids have radio Disney, pets have DogCatRadio."/>
    <n v="85000"/>
    <n v="142"/>
    <n v="142"/>
    <x v="2"/>
    <s v="US"/>
    <s v="USD"/>
    <n v="1455822569"/>
    <n v="1453230569"/>
    <b v="0"/>
    <n v="1"/>
    <b v="0"/>
    <x v="2"/>
    <s v="web"/>
    <x v="570"/>
    <d v="2016-02-18T19:09:29"/>
    <n v="30"/>
    <x v="2"/>
  </r>
  <r>
    <n v="571"/>
    <s v="Snag-A-Slip"/>
    <s v="Snag-A-Slip is an online platform that connects boaters with awesome marinas and available boat slips so that they can book with ease."/>
    <n v="25000"/>
    <n v="106"/>
    <n v="53"/>
    <x v="2"/>
    <s v="US"/>
    <s v="USD"/>
    <n v="1437969540"/>
    <n v="1436297723"/>
    <b v="0"/>
    <n v="2"/>
    <b v="0"/>
    <x v="2"/>
    <s v="web"/>
    <x v="571"/>
    <d v="2015-07-27T03:59:00"/>
    <n v="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e v="#DIV/0!"/>
    <x v="2"/>
    <s v="US"/>
    <s v="USD"/>
    <n v="1446660688"/>
    <n v="1444065088"/>
    <b v="0"/>
    <n v="0"/>
    <b v="0"/>
    <x v="2"/>
    <s v="web"/>
    <x v="572"/>
    <d v="2015-11-04T18:11:28"/>
    <n v="3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8.444444444444443"/>
    <x v="2"/>
    <s v="US"/>
    <s v="USD"/>
    <n v="1421543520"/>
    <n v="1416445931"/>
    <b v="0"/>
    <n v="9"/>
    <b v="0"/>
    <x v="2"/>
    <s v="web"/>
    <x v="573"/>
    <d v="2015-01-18T01:12:00"/>
    <n v="59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20"/>
    <x v="2"/>
    <s v="GB"/>
    <s v="GBP"/>
    <n v="1476873507"/>
    <n v="1474281507"/>
    <b v="0"/>
    <n v="4"/>
    <b v="0"/>
    <x v="2"/>
    <s v="web"/>
    <x v="574"/>
    <d v="2016-10-19T10:38:27"/>
    <n v="3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64.75"/>
    <x v="2"/>
    <s v="DE"/>
    <s v="EUR"/>
    <n v="1434213443"/>
    <n v="1431621443"/>
    <b v="0"/>
    <n v="4"/>
    <b v="0"/>
    <x v="2"/>
    <s v="web"/>
    <x v="575"/>
    <d v="2015-06-13T16:37:23"/>
    <n v="30"/>
    <x v="0"/>
  </r>
  <r>
    <n v="576"/>
    <s v="Uthtopia"/>
    <s v="UthTopia Is a social media organization that believes in positive online usage, youth mentorship, and youth empowerment."/>
    <n v="80000"/>
    <n v="1"/>
    <n v="1"/>
    <x v="2"/>
    <s v="US"/>
    <s v="USD"/>
    <n v="1427537952"/>
    <n v="1422357552"/>
    <b v="0"/>
    <n v="1"/>
    <b v="0"/>
    <x v="2"/>
    <s v="web"/>
    <x v="576"/>
    <d v="2015-03-28T10:19:12"/>
    <n v="60"/>
    <x v="0"/>
  </r>
  <r>
    <n v="577"/>
    <s v="everydayrelay"/>
    <s v="Emails are one of pervasively used mode of communication today. However, emails can be personal and sometimes discretion is needed."/>
    <n v="5000"/>
    <n v="10"/>
    <n v="10"/>
    <x v="2"/>
    <s v="US"/>
    <s v="USD"/>
    <n v="1463753302"/>
    <n v="1458569302"/>
    <b v="0"/>
    <n v="1"/>
    <b v="0"/>
    <x v="2"/>
    <s v="web"/>
    <x v="577"/>
    <d v="2016-05-20T14:08:22"/>
    <n v="60"/>
    <x v="2"/>
  </r>
  <r>
    <n v="578"/>
    <s v="weBuy Crowdsourced Shopping"/>
    <s v="weBuy trade built on technology and Crowd Sourced Power"/>
    <n v="125000"/>
    <n v="14"/>
    <n v="2"/>
    <x v="2"/>
    <s v="GB"/>
    <s v="GBP"/>
    <n v="1441633993"/>
    <n v="1439560393"/>
    <b v="0"/>
    <n v="7"/>
    <b v="0"/>
    <x v="2"/>
    <s v="web"/>
    <x v="578"/>
    <d v="2015-09-07T13:53:13"/>
    <n v="24"/>
    <x v="0"/>
  </r>
  <r>
    <n v="579"/>
    <s v="Course: Learn Cryptography"/>
    <s v="Learn classic and public key cryptography with a full proof-of-concept system in JavaScript."/>
    <n v="12000"/>
    <n v="175"/>
    <n v="35"/>
    <x v="2"/>
    <s v="US"/>
    <s v="USD"/>
    <n v="1419539223"/>
    <n v="1416947223"/>
    <b v="0"/>
    <n v="5"/>
    <b v="0"/>
    <x v="2"/>
    <s v="web"/>
    <x v="579"/>
    <d v="2014-12-25T20:27:03"/>
    <n v="30"/>
    <x v="3"/>
  </r>
  <r>
    <n v="580"/>
    <s v="Talented Minds â­ï¸"/>
    <s v="I Want To Create A Website That Helps Young Inventors Of Today Broadcast Their Talents &amp; Help Get The Reconigition They Deserve"/>
    <n v="3000"/>
    <n v="1"/>
    <n v="1"/>
    <x v="2"/>
    <s v="US"/>
    <s v="USD"/>
    <n v="1474580867"/>
    <n v="1471988867"/>
    <b v="0"/>
    <n v="1"/>
    <b v="0"/>
    <x v="2"/>
    <s v="web"/>
    <x v="580"/>
    <d v="2016-09-22T21:47:47"/>
    <n v="30"/>
    <x v="2"/>
  </r>
  <r>
    <n v="581"/>
    <s v="A Poets Domain"/>
    <s v="Help me raise funds so that I can be able to give passionate young poets a chance to earn money weekly for their writing &amp; spoken word."/>
    <n v="400"/>
    <n v="0"/>
    <e v="#DIV/0!"/>
    <x v="2"/>
    <s v="US"/>
    <s v="USD"/>
    <n v="1438474704"/>
    <n v="1435882704"/>
    <b v="0"/>
    <n v="0"/>
    <b v="0"/>
    <x v="2"/>
    <s v="web"/>
    <x v="581"/>
    <d v="2015-08-02T00:18:24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e v="#DIV/0!"/>
    <x v="2"/>
    <s v="US"/>
    <s v="USD"/>
    <n v="1426442400"/>
    <n v="1424454319"/>
    <b v="0"/>
    <n v="0"/>
    <b v="0"/>
    <x v="2"/>
    <s v="web"/>
    <x v="582"/>
    <d v="2015-03-15T18:00:00"/>
    <n v="23"/>
    <x v="0"/>
  </r>
  <r>
    <n v="583"/>
    <s v="HackersArchive.com"/>
    <s v="HackersArchive.com will help rid the web of viruses and scams found everywhere else you look!"/>
    <n v="9000"/>
    <n v="1"/>
    <n v="1"/>
    <x v="2"/>
    <s v="US"/>
    <s v="USD"/>
    <n v="1426800687"/>
    <n v="1424212287"/>
    <b v="0"/>
    <n v="1"/>
    <b v="0"/>
    <x v="2"/>
    <s v="web"/>
    <x v="583"/>
    <d v="2015-03-19T21:31:27"/>
    <n v="30"/>
    <x v="0"/>
  </r>
  <r>
    <n v="584"/>
    <s v="scriptCall - The Personal Presentation Platform"/>
    <s v="Script Call takes your presentation from the wall to your audience; from your device to theirs."/>
    <n v="1000"/>
    <n v="10"/>
    <n v="5"/>
    <x v="2"/>
    <s v="US"/>
    <s v="USD"/>
    <n v="1426522316"/>
    <n v="1423933916"/>
    <b v="0"/>
    <n v="2"/>
    <b v="0"/>
    <x v="2"/>
    <s v="web"/>
    <x v="584"/>
    <d v="2015-03-16T16:11:56"/>
    <n v="30"/>
    <x v="0"/>
  </r>
  <r>
    <n v="585"/>
    <s v="Link Card"/>
    <s v="SAVE UP TO 40% WHEN YOU SPEND!_x000a__x000a_PRE-ORDER YOUR LINK CARD TODAY"/>
    <n v="9000"/>
    <n v="0"/>
    <e v="#DIV/0!"/>
    <x v="2"/>
    <s v="GB"/>
    <s v="GBP"/>
    <n v="1448928000"/>
    <n v="1444123377"/>
    <b v="0"/>
    <n v="0"/>
    <b v="0"/>
    <x v="2"/>
    <s v="web"/>
    <x v="585"/>
    <d v="2015-12-01T00:00:00"/>
    <n v="56"/>
    <x v="0"/>
  </r>
  <r>
    <n v="586"/>
    <s v="Employ College 2K"/>
    <s v="Employ College is a movement for companies to hire college graduates from their respected institutions."/>
    <n v="10000"/>
    <n v="56"/>
    <n v="14"/>
    <x v="2"/>
    <s v="US"/>
    <s v="USD"/>
    <n v="1424032207"/>
    <n v="1421440207"/>
    <b v="0"/>
    <n v="4"/>
    <b v="0"/>
    <x v="2"/>
    <s v="web"/>
    <x v="586"/>
    <d v="2015-02-15T20:30:07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389.28571428571428"/>
    <x v="2"/>
    <s v="CA"/>
    <s v="CAD"/>
    <n v="1429207833"/>
    <n v="1426615833"/>
    <b v="0"/>
    <n v="7"/>
    <b v="0"/>
    <x v="2"/>
    <s v="web"/>
    <x v="587"/>
    <d v="2015-04-16T18:10:33"/>
    <n v="3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150.5"/>
    <x v="2"/>
    <s v="IT"/>
    <s v="EUR"/>
    <n v="1479410886"/>
    <n v="1474223286"/>
    <b v="0"/>
    <n v="2"/>
    <b v="0"/>
    <x v="2"/>
    <s v="web"/>
    <x v="588"/>
    <d v="2016-11-17T19:28:06"/>
    <n v="60"/>
    <x v="2"/>
  </r>
  <r>
    <n v="589"/>
    <s v="Get Neighborly"/>
    <s v="Services closer than you think..."/>
    <n v="7500"/>
    <n v="1"/>
    <n v="1"/>
    <x v="2"/>
    <s v="US"/>
    <s v="USD"/>
    <n v="1436366699"/>
    <n v="1435070699"/>
    <b v="0"/>
    <n v="1"/>
    <b v="0"/>
    <x v="2"/>
    <s v="web"/>
    <x v="589"/>
    <d v="2015-07-08T14:44:59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24.777777777777779"/>
    <x v="2"/>
    <s v="GB"/>
    <s v="GBP"/>
    <n v="1454936460"/>
    <n v="1452259131"/>
    <b v="0"/>
    <n v="9"/>
    <b v="0"/>
    <x v="2"/>
    <s v="web"/>
    <x v="590"/>
    <d v="2016-02-08T13:01:00"/>
    <n v="3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30.5"/>
    <x v="2"/>
    <s v="US"/>
    <s v="USD"/>
    <n v="1437570130"/>
    <n v="1434978130"/>
    <b v="0"/>
    <n v="2"/>
    <b v="0"/>
    <x v="2"/>
    <s v="web"/>
    <x v="591"/>
    <d v="2015-07-22T13:02:10"/>
    <n v="30"/>
    <x v="0"/>
  </r>
  <r>
    <n v="592"/>
    <s v="Go Start A Biz"/>
    <s v="Together, we can build a FREE, business start-up system that will help aspiring entrepreneurs change their economic circumstances."/>
    <n v="7500"/>
    <n v="250"/>
    <n v="250"/>
    <x v="2"/>
    <s v="US"/>
    <s v="USD"/>
    <n v="1417584860"/>
    <n v="1414992860"/>
    <b v="0"/>
    <n v="1"/>
    <b v="0"/>
    <x v="2"/>
    <s v="web"/>
    <x v="592"/>
    <d v="2014-12-03T05:34:20"/>
    <n v="3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16.428571428571427"/>
    <x v="2"/>
    <s v="GB"/>
    <s v="GBP"/>
    <n v="1428333345"/>
    <n v="1425744945"/>
    <b v="0"/>
    <n v="7"/>
    <b v="0"/>
    <x v="2"/>
    <s v="web"/>
    <x v="593"/>
    <d v="2015-04-06T15:15:45"/>
    <n v="30"/>
    <x v="0"/>
  </r>
  <r>
    <n v="594"/>
    <s v="Unleashed Fitness"/>
    <s v="Creating a fitness site that will change the fitness game forever!"/>
    <n v="25000"/>
    <n v="26"/>
    <n v="13"/>
    <x v="2"/>
    <s v="US"/>
    <s v="USD"/>
    <n v="1460832206"/>
    <n v="1458240206"/>
    <b v="0"/>
    <n v="2"/>
    <b v="0"/>
    <x v="2"/>
    <s v="web"/>
    <x v="594"/>
    <d v="2016-04-16T18:43:26"/>
    <n v="30"/>
    <x v="2"/>
  </r>
  <r>
    <n v="595"/>
    <s v="MyBestInterest.org"/>
    <s v="MyBestInterest.org elminates election research by quickly identifying the candidates that will best represent your interests."/>
    <n v="100000"/>
    <n v="426"/>
    <n v="53.25"/>
    <x v="2"/>
    <s v="US"/>
    <s v="USD"/>
    <n v="1430703638"/>
    <n v="1426815638"/>
    <b v="0"/>
    <n v="8"/>
    <b v="0"/>
    <x v="2"/>
    <s v="web"/>
    <x v="595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n v="3"/>
    <x v="2"/>
    <s v="US"/>
    <s v="USD"/>
    <n v="1478122292"/>
    <n v="1475530292"/>
    <b v="0"/>
    <n v="2"/>
    <b v="0"/>
    <x v="2"/>
    <s v="web"/>
    <x v="596"/>
    <d v="2016-11-02T21:31:32"/>
    <n v="30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10"/>
    <x v="2"/>
    <s v="US"/>
    <s v="USD"/>
    <n v="1469980800"/>
    <n v="1466787335"/>
    <b v="0"/>
    <n v="2"/>
    <b v="0"/>
    <x v="2"/>
    <s v="web"/>
    <x v="597"/>
    <d v="2016-07-31T16:00:00"/>
    <n v="37"/>
    <x v="2"/>
  </r>
  <r>
    <n v="598"/>
    <s v="Goals not creeds"/>
    <s v="This is a project to create a crowd-funding site for Urantia Book readers worldwide."/>
    <n v="2500"/>
    <n v="850"/>
    <n v="121.42857142857143"/>
    <x v="2"/>
    <s v="US"/>
    <s v="USD"/>
    <n v="1417737781"/>
    <n v="1415145781"/>
    <b v="0"/>
    <n v="7"/>
    <b v="0"/>
    <x v="2"/>
    <s v="web"/>
    <x v="598"/>
    <d v="2014-12-05T00:03:01"/>
    <n v="30"/>
    <x v="3"/>
  </r>
  <r>
    <n v="599"/>
    <s v="Mail 4 Jail"/>
    <s v="We send care packages to incarcerated individuals throughout the country that include specific items hand picked by the sender."/>
    <n v="50000"/>
    <n v="31"/>
    <n v="15.5"/>
    <x v="2"/>
    <s v="US"/>
    <s v="USD"/>
    <n v="1425827760"/>
    <n v="1423769402"/>
    <b v="0"/>
    <n v="2"/>
    <b v="0"/>
    <x v="2"/>
    <s v="web"/>
    <x v="599"/>
    <d v="2015-03-08T15:16:00"/>
    <n v="24"/>
    <x v="0"/>
  </r>
  <r>
    <n v="600"/>
    <s v="Anaheim California here we come but we need your help."/>
    <s v="Science Technology Engineering and Math + youth = a brighter tomorrow."/>
    <n v="5000"/>
    <n v="100"/>
    <n v="100"/>
    <x v="1"/>
    <s v="US"/>
    <s v="USD"/>
    <n v="1431198562"/>
    <n v="1426014562"/>
    <b v="0"/>
    <n v="1"/>
    <b v="0"/>
    <x v="2"/>
    <s v="web"/>
    <x v="600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23.333333333333332"/>
    <x v="1"/>
    <s v="CA"/>
    <s v="CAD"/>
    <n v="1419626139"/>
    <n v="1417034139"/>
    <b v="0"/>
    <n v="6"/>
    <b v="0"/>
    <x v="2"/>
    <s v="web"/>
    <x v="601"/>
    <d v="2014-12-26T20:35:39"/>
    <n v="3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e v="#DIV/0!"/>
    <x v="1"/>
    <s v="US"/>
    <s v="USD"/>
    <n v="1434654215"/>
    <n v="1432062215"/>
    <b v="0"/>
    <n v="0"/>
    <b v="0"/>
    <x v="2"/>
    <s v="web"/>
    <x v="602"/>
    <d v="2015-06-18T19:03:35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5.386153846153846"/>
    <x v="1"/>
    <s v="US"/>
    <s v="USD"/>
    <n v="1408029623"/>
    <n v="1405437623"/>
    <b v="0"/>
    <n v="13"/>
    <b v="0"/>
    <x v="2"/>
    <s v="web"/>
    <x v="603"/>
    <d v="2014-08-14T15:20:23"/>
    <n v="3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e v="#DIV/0!"/>
    <x v="1"/>
    <s v="US"/>
    <s v="USD"/>
    <n v="1409187056"/>
    <n v="1406595056"/>
    <b v="0"/>
    <n v="0"/>
    <b v="0"/>
    <x v="2"/>
    <s v="web"/>
    <x v="604"/>
    <d v="2014-08-28T00:50:56"/>
    <n v="30"/>
    <x v="3"/>
  </r>
  <r>
    <n v="605"/>
    <s v="Teach Your Parents iPad (Canceled)"/>
    <s v="An iPad support care package for your parents / seniors."/>
    <n v="5000"/>
    <n v="131"/>
    <n v="16.375"/>
    <x v="1"/>
    <s v="US"/>
    <s v="USD"/>
    <n v="1440318908"/>
    <n v="1436430908"/>
    <b v="0"/>
    <n v="8"/>
    <b v="0"/>
    <x v="2"/>
    <s v="web"/>
    <x v="605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10"/>
    <x v="1"/>
    <s v="NL"/>
    <s v="EUR"/>
    <n v="1432479600"/>
    <n v="1428507409"/>
    <b v="0"/>
    <n v="1"/>
    <b v="0"/>
    <x v="2"/>
    <s v="web"/>
    <x v="606"/>
    <d v="2015-05-24T15:00:00"/>
    <n v="46"/>
    <x v="0"/>
  </r>
  <r>
    <n v="607"/>
    <s v="An Online Music Venue Awaits (Canceled)"/>
    <s v="Gritty, upfront reality going the distance hard with a proven track record of insatiable artist. Broadcasted live on the Web."/>
    <n v="250"/>
    <n v="0"/>
    <e v="#DIV/0!"/>
    <x v="1"/>
    <s v="US"/>
    <s v="USD"/>
    <n v="1448225336"/>
    <n v="1445629736"/>
    <b v="0"/>
    <n v="0"/>
    <b v="0"/>
    <x v="2"/>
    <s v="web"/>
    <x v="607"/>
    <d v="2015-11-22T20:48:56"/>
    <n v="3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292.2"/>
    <x v="1"/>
    <s v="US"/>
    <s v="USD"/>
    <n v="1434405980"/>
    <n v="1431813980"/>
    <b v="0"/>
    <n v="5"/>
    <b v="0"/>
    <x v="2"/>
    <s v="web"/>
    <x v="608"/>
    <d v="2015-06-15T22:06:20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n v="5"/>
    <x v="1"/>
    <s v="GB"/>
    <s v="GBP"/>
    <n v="1448761744"/>
    <n v="1446166144"/>
    <b v="0"/>
    <n v="1"/>
    <b v="0"/>
    <x v="2"/>
    <s v="web"/>
    <x v="609"/>
    <d v="2015-11-29T01:49:04"/>
    <n v="30"/>
    <x v="0"/>
  </r>
  <r>
    <n v="610"/>
    <s v="UniteChrist (Canceled)"/>
    <s v="We are creating a Christian social network to empower, educate, and connect Christians all over the world."/>
    <n v="13803"/>
    <n v="0"/>
    <e v="#DIV/0!"/>
    <x v="1"/>
    <s v="US"/>
    <s v="USD"/>
    <n v="1429732586"/>
    <n v="1427140586"/>
    <b v="0"/>
    <n v="0"/>
    <b v="0"/>
    <x v="2"/>
    <s v="web"/>
    <x v="610"/>
    <d v="2015-04-22T19:56:26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e v="#DIV/0!"/>
    <x v="1"/>
    <s v="FR"/>
    <s v="EUR"/>
    <n v="1453210037"/>
    <n v="1448026037"/>
    <b v="0"/>
    <n v="0"/>
    <b v="0"/>
    <x v="2"/>
    <s v="web"/>
    <x v="611"/>
    <d v="2016-01-19T13:27:17"/>
    <n v="60"/>
    <x v="0"/>
  </r>
  <r>
    <n v="612"/>
    <s v="Web Streaming 2.0 (Canceled)"/>
    <s v="A Fast and Reliable new Web platform to stream videos from Internet"/>
    <n v="10000"/>
    <n v="0"/>
    <e v="#DIV/0!"/>
    <x v="1"/>
    <s v="IT"/>
    <s v="EUR"/>
    <n v="1472777146"/>
    <n v="1470185146"/>
    <b v="0"/>
    <n v="0"/>
    <b v="0"/>
    <x v="2"/>
    <s v="web"/>
    <x v="612"/>
    <d v="2016-09-02T00:45:46"/>
    <n v="3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105.93388429752066"/>
    <x v="1"/>
    <s v="US"/>
    <s v="USD"/>
    <n v="1443675540"/>
    <n v="1441022120"/>
    <b v="0"/>
    <n v="121"/>
    <b v="0"/>
    <x v="2"/>
    <s v="web"/>
    <x v="613"/>
    <d v="2015-10-01T04:59:00"/>
    <n v="3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e v="#DIV/0!"/>
    <x v="1"/>
    <s v="US"/>
    <s v="USD"/>
    <n v="1466731740"/>
    <n v="1464139740"/>
    <b v="0"/>
    <n v="0"/>
    <b v="0"/>
    <x v="2"/>
    <s v="web"/>
    <x v="614"/>
    <d v="2016-06-24T01:29:00"/>
    <n v="3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e v="#DIV/0!"/>
    <x v="1"/>
    <s v="NZ"/>
    <s v="NZD"/>
    <n v="1443149759"/>
    <n v="1440557759"/>
    <b v="0"/>
    <n v="0"/>
    <b v="0"/>
    <x v="2"/>
    <s v="web"/>
    <x v="615"/>
    <d v="2015-09-25T02:55:59"/>
    <n v="3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e v="#DIV/0!"/>
    <x v="1"/>
    <s v="FR"/>
    <s v="EUR"/>
    <n v="1488013307"/>
    <n v="1485421307"/>
    <b v="0"/>
    <n v="0"/>
    <b v="0"/>
    <x v="2"/>
    <s v="web"/>
    <x v="616"/>
    <d v="2017-02-25T09:01:47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20"/>
    <x v="1"/>
    <s v="GB"/>
    <s v="GBP"/>
    <n v="1431072843"/>
    <n v="1427184843"/>
    <b v="0"/>
    <n v="3"/>
    <b v="0"/>
    <x v="2"/>
    <s v="web"/>
    <x v="617"/>
    <d v="2015-05-08T08:14:03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e v="#DIV/0!"/>
    <x v="1"/>
    <s v="US"/>
    <s v="USD"/>
    <n v="1449689203"/>
    <n v="1447097203"/>
    <b v="0"/>
    <n v="0"/>
    <b v="0"/>
    <x v="2"/>
    <s v="web"/>
    <x v="618"/>
    <d v="2015-12-09T19:26:43"/>
    <n v="30"/>
    <x v="0"/>
  </r>
  <r>
    <n v="619"/>
    <s v="Big Data (Canceled)"/>
    <s v="Big Data Sets for researchers interested in improving the quality of life."/>
    <n v="2500000"/>
    <n v="1"/>
    <n v="1"/>
    <x v="1"/>
    <s v="US"/>
    <s v="USD"/>
    <n v="1416933390"/>
    <n v="1411745790"/>
    <b v="0"/>
    <n v="1"/>
    <b v="0"/>
    <x v="2"/>
    <s v="web"/>
    <x v="619"/>
    <d v="2014-11-25T16:36:30"/>
    <n v="6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300"/>
    <x v="1"/>
    <s v="CA"/>
    <s v="CAD"/>
    <n v="1408986738"/>
    <n v="1405098738"/>
    <b v="0"/>
    <n v="1"/>
    <b v="0"/>
    <x v="2"/>
    <s v="web"/>
    <x v="620"/>
    <d v="2014-08-25T17:12:18"/>
    <n v="45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87"/>
    <x v="1"/>
    <s v="US"/>
    <s v="USD"/>
    <n v="1467934937"/>
    <n v="1465342937"/>
    <b v="0"/>
    <n v="3"/>
    <b v="0"/>
    <x v="2"/>
    <s v="web"/>
    <x v="621"/>
    <d v="2016-07-07T23:42:17"/>
    <n v="3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37.888888888888886"/>
    <x v="1"/>
    <s v="US"/>
    <s v="USD"/>
    <n v="1467398138"/>
    <n v="1465670138"/>
    <b v="0"/>
    <n v="9"/>
    <b v="0"/>
    <x v="2"/>
    <s v="web"/>
    <x v="622"/>
    <d v="2016-07-01T18:35:38"/>
    <n v="2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e v="#DIV/0!"/>
    <x v="1"/>
    <s v="AU"/>
    <s v="AUD"/>
    <n v="1432771997"/>
    <n v="1430179997"/>
    <b v="0"/>
    <n v="0"/>
    <b v="0"/>
    <x v="2"/>
    <s v="web"/>
    <x v="623"/>
    <d v="2015-05-28T00:13:17"/>
    <n v="30"/>
    <x v="0"/>
  </r>
  <r>
    <n v="624"/>
    <s v="NeedSomeLoven.com (Canceled)"/>
    <s v="I am designing a fun, high tech dating website, with over 25 cool features. It is innovate as well as user friendly."/>
    <n v="5000"/>
    <n v="0"/>
    <e v="#DIV/0!"/>
    <x v="1"/>
    <s v="US"/>
    <s v="USD"/>
    <n v="1431647041"/>
    <n v="1429055041"/>
    <b v="0"/>
    <n v="0"/>
    <b v="0"/>
    <x v="2"/>
    <s v="web"/>
    <x v="624"/>
    <d v="2015-05-14T23:44:01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e v="#DIV/0!"/>
    <x v="1"/>
    <s v="CA"/>
    <s v="CAD"/>
    <n v="1490560177"/>
    <n v="1487971777"/>
    <b v="0"/>
    <n v="0"/>
    <b v="0"/>
    <x v="2"/>
    <s v="web"/>
    <x v="625"/>
    <d v="2017-03-26T20:29:37"/>
    <n v="3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11.41025641025641"/>
    <x v="1"/>
    <s v="US"/>
    <s v="USD"/>
    <n v="1439644920"/>
    <n v="1436793939"/>
    <b v="0"/>
    <n v="39"/>
    <b v="0"/>
    <x v="2"/>
    <s v="web"/>
    <x v="626"/>
    <d v="2015-08-15T13:22:00"/>
    <n v="3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90"/>
    <x v="1"/>
    <s v="SE"/>
    <s v="SEK"/>
    <n v="1457996400"/>
    <n v="1452842511"/>
    <b v="0"/>
    <n v="1"/>
    <b v="0"/>
    <x v="2"/>
    <s v="web"/>
    <x v="627"/>
    <d v="2016-03-14T23:00:00"/>
    <n v="6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e v="#DIV/0!"/>
    <x v="1"/>
    <s v="US"/>
    <s v="USD"/>
    <n v="1405269457"/>
    <n v="1402677457"/>
    <b v="0"/>
    <n v="0"/>
    <b v="0"/>
    <x v="2"/>
    <s v="web"/>
    <x v="628"/>
    <d v="2014-07-13T16:37:37"/>
    <n v="3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16.66666666666667"/>
    <x v="1"/>
    <s v="AU"/>
    <s v="AUD"/>
    <n v="1463239108"/>
    <n v="1460647108"/>
    <b v="0"/>
    <n v="3"/>
    <b v="0"/>
    <x v="2"/>
    <s v="web"/>
    <x v="629"/>
    <d v="2016-05-14T15:18:28"/>
    <n v="30"/>
    <x v="2"/>
  </r>
  <r>
    <n v="630"/>
    <s v="Ecosteader (Canceled)"/>
    <s v="Land development network for an eco-conscious collective. Community portal features ideas on lean design, green building, urban ecology"/>
    <n v="11999"/>
    <n v="10"/>
    <n v="10"/>
    <x v="1"/>
    <s v="US"/>
    <s v="USD"/>
    <n v="1441516200"/>
    <n v="1438959121"/>
    <b v="0"/>
    <n v="1"/>
    <b v="0"/>
    <x v="2"/>
    <s v="web"/>
    <x v="630"/>
    <d v="2015-09-06T05:10:00"/>
    <n v="30"/>
    <x v="0"/>
  </r>
  <r>
    <n v="631"/>
    <s v="Brevity: A Powerful Online Publishing Software! (Canceled)"/>
    <s v="A Powerful Multimedia-Rich Software that aims at making online publishing very simple."/>
    <n v="50000"/>
    <n v="690"/>
    <n v="76.666666666666671"/>
    <x v="1"/>
    <s v="CA"/>
    <s v="CAD"/>
    <n v="1464460329"/>
    <n v="1461954729"/>
    <b v="0"/>
    <n v="9"/>
    <b v="0"/>
    <x v="2"/>
    <s v="web"/>
    <x v="631"/>
    <d v="2016-05-28T18:32:09"/>
    <n v="29"/>
    <x v="2"/>
  </r>
  <r>
    <n v="632"/>
    <s v="UniWherse.com - Bring students future (Canceled)"/>
    <s v="Our goal is to create a system, students can find universities that best match their interests."/>
    <n v="20000"/>
    <n v="0"/>
    <e v="#DIV/0!"/>
    <x v="1"/>
    <s v="NL"/>
    <s v="EUR"/>
    <n v="1448470165"/>
    <n v="1445874565"/>
    <b v="0"/>
    <n v="0"/>
    <b v="0"/>
    <x v="2"/>
    <s v="web"/>
    <x v="632"/>
    <d v="2015-11-25T16:49:25"/>
    <n v="3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49.8"/>
    <x v="1"/>
    <s v="US"/>
    <s v="USD"/>
    <n v="1466204400"/>
    <n v="1463469062"/>
    <b v="0"/>
    <n v="25"/>
    <b v="0"/>
    <x v="2"/>
    <s v="web"/>
    <x v="633"/>
    <d v="2016-06-17T23:00:00"/>
    <n v="32"/>
    <x v="2"/>
  </r>
  <r>
    <n v="634"/>
    <s v="pitchtograndma (Canceled)"/>
    <s v="We help companies to explain what they do in simple, grandma-would-understand terms."/>
    <n v="5000"/>
    <n v="1"/>
    <n v="1"/>
    <x v="1"/>
    <s v="US"/>
    <s v="USD"/>
    <n v="1424989029"/>
    <n v="1422397029"/>
    <b v="0"/>
    <n v="1"/>
    <b v="0"/>
    <x v="2"/>
    <s v="web"/>
    <x v="634"/>
    <d v="2015-02-26T22:17:09"/>
    <n v="30"/>
    <x v="0"/>
  </r>
  <r>
    <n v="635"/>
    <s v="Pleero, A Technology Team Building Website (Canceled)"/>
    <s v="Network used for building technology development teams."/>
    <n v="25000"/>
    <n v="2"/>
    <n v="2"/>
    <x v="1"/>
    <s v="US"/>
    <s v="USD"/>
    <n v="1428804762"/>
    <n v="1426212762"/>
    <b v="0"/>
    <n v="1"/>
    <b v="0"/>
    <x v="2"/>
    <s v="web"/>
    <x v="635"/>
    <d v="2015-04-12T02:12:42"/>
    <n v="30"/>
    <x v="0"/>
  </r>
  <r>
    <n v="636"/>
    <s v="Keto Advice (Canceled)"/>
    <s v="With no central location for keto knowledge, keto advice will be a community run knowledge base."/>
    <n v="2000"/>
    <n v="4"/>
    <n v="4"/>
    <x v="1"/>
    <s v="GB"/>
    <s v="GBP"/>
    <n v="1433587620"/>
    <n v="1430996150"/>
    <b v="0"/>
    <n v="1"/>
    <b v="0"/>
    <x v="2"/>
    <s v="web"/>
    <x v="636"/>
    <d v="2015-06-06T10:47:00"/>
    <n v="3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e v="#DIV/0!"/>
    <x v="1"/>
    <s v="GB"/>
    <s v="GBP"/>
    <n v="1488063840"/>
    <n v="1485558318"/>
    <b v="0"/>
    <n v="0"/>
    <b v="0"/>
    <x v="2"/>
    <s v="web"/>
    <x v="637"/>
    <d v="2017-02-25T23:04:00"/>
    <n v="29"/>
    <x v="1"/>
  </r>
  <r>
    <n v="638"/>
    <s v="W (Canceled)"/>
    <s v="O0"/>
    <n v="200000"/>
    <n v="18"/>
    <n v="3"/>
    <x v="1"/>
    <s v="DE"/>
    <s v="EUR"/>
    <n v="1490447662"/>
    <n v="1485267262"/>
    <b v="0"/>
    <n v="6"/>
    <b v="0"/>
    <x v="2"/>
    <s v="web"/>
    <x v="638"/>
    <d v="2017-03-25T13:14:22"/>
    <n v="60"/>
    <x v="1"/>
  </r>
  <r>
    <n v="639"/>
    <s v="Kids Educational Social Media Site (Canceled)"/>
    <s v="Development of a Safe and Educational Social Media site for kids."/>
    <n v="1000000"/>
    <n v="1"/>
    <n v="1"/>
    <x v="1"/>
    <s v="US"/>
    <s v="USD"/>
    <n v="1413208795"/>
    <n v="1408024795"/>
    <b v="0"/>
    <n v="1"/>
    <b v="0"/>
    <x v="2"/>
    <s v="web"/>
    <x v="639"/>
    <d v="2014-10-13T13:59:55"/>
    <n v="6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50.5"/>
    <x v="0"/>
    <s v="FR"/>
    <s v="EUR"/>
    <n v="1480028400"/>
    <n v="1478685915"/>
    <b v="0"/>
    <n v="2"/>
    <b v="1"/>
    <x v="2"/>
    <s v="wearables"/>
    <x v="640"/>
    <d v="2016-11-24T23:00:00"/>
    <n v="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51.31746031746033"/>
    <x v="0"/>
    <s v="US"/>
    <s v="USD"/>
    <n v="1439473248"/>
    <n v="1436881248"/>
    <b v="0"/>
    <n v="315"/>
    <b v="1"/>
    <x v="2"/>
    <s v="wearables"/>
    <x v="641"/>
    <d v="2015-08-13T13:40:48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4.3592456301748"/>
    <x v="0"/>
    <s v="DE"/>
    <s v="EUR"/>
    <n v="1439998674"/>
    <n v="1436888274"/>
    <b v="0"/>
    <n v="2174"/>
    <b v="1"/>
    <x v="2"/>
    <s v="wearables"/>
    <x v="642"/>
    <d v="2015-08-19T15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n v="174.02631578947367"/>
    <x v="0"/>
    <s v="US"/>
    <s v="USD"/>
    <n v="1433085875"/>
    <n v="1428333875"/>
    <b v="0"/>
    <n v="152"/>
    <b v="1"/>
    <x v="2"/>
    <s v="wearables"/>
    <x v="643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73.486268364348675"/>
    <x v="0"/>
    <s v="US"/>
    <s v="USD"/>
    <n v="1414544400"/>
    <n v="1410883139"/>
    <b v="0"/>
    <n v="1021"/>
    <b v="1"/>
    <x v="2"/>
    <s v="wearables"/>
    <x v="644"/>
    <d v="2014-10-29T01:00:00"/>
    <n v="42"/>
    <x v="3"/>
  </r>
  <r>
    <n v="645"/>
    <s v="Carbon Fiber Collar Stays"/>
    <s v="Ever wanted to own something made out of carbon fiber? Now you can!"/>
    <n v="2000"/>
    <n v="5574"/>
    <n v="23.518987341772153"/>
    <x v="0"/>
    <s v="US"/>
    <s v="USD"/>
    <n v="1470962274"/>
    <n v="1468370274"/>
    <b v="0"/>
    <n v="237"/>
    <b v="1"/>
    <x v="2"/>
    <s v="wearables"/>
    <x v="645"/>
    <d v="2016-08-12T00:37:54"/>
    <n v="3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39.074444444444445"/>
    <x v="0"/>
    <s v="US"/>
    <s v="USD"/>
    <n v="1407788867"/>
    <n v="1405196867"/>
    <b v="0"/>
    <n v="27"/>
    <b v="1"/>
    <x v="2"/>
    <s v="wearables"/>
    <x v="646"/>
    <d v="2014-08-11T20:27:47"/>
    <n v="3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25.94117647058823"/>
    <x v="0"/>
    <s v="CA"/>
    <s v="CAD"/>
    <n v="1458235549"/>
    <n v="1455647149"/>
    <b v="0"/>
    <n v="17"/>
    <b v="1"/>
    <x v="2"/>
    <s v="wearables"/>
    <x v="647"/>
    <d v="2016-03-17T17:25:49"/>
    <n v="30"/>
    <x v="2"/>
  </r>
  <r>
    <n v="648"/>
    <s v="Audio Jacket"/>
    <s v="Get ready for the next product that you canâ€™t live without"/>
    <n v="35000"/>
    <n v="44388"/>
    <n v="1644"/>
    <x v="0"/>
    <s v="US"/>
    <s v="USD"/>
    <n v="1413304708"/>
    <n v="1410280708"/>
    <b v="0"/>
    <n v="27"/>
    <b v="1"/>
    <x v="2"/>
    <s v="wearables"/>
    <x v="648"/>
    <d v="2014-10-14T16:38:28"/>
    <n v="35"/>
    <x v="3"/>
  </r>
  <r>
    <n v="649"/>
    <s v="VIVO Solar Bag"/>
    <s v="A backpack with a built in solar panel to charge any USB device. Includes removable battery pack, USB cable, and 7 different adapters!"/>
    <n v="2500"/>
    <n v="3499"/>
    <n v="42.670731707317074"/>
    <x v="0"/>
    <s v="US"/>
    <s v="USD"/>
    <n v="1410904413"/>
    <n v="1409090013"/>
    <b v="0"/>
    <n v="82"/>
    <b v="1"/>
    <x v="2"/>
    <s v="wearables"/>
    <x v="649"/>
    <d v="2014-09-16T21:53:33"/>
    <n v="21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35.125"/>
    <x v="0"/>
    <s v="US"/>
    <s v="USD"/>
    <n v="1418953984"/>
    <n v="1413766384"/>
    <b v="0"/>
    <n v="48"/>
    <b v="1"/>
    <x v="2"/>
    <s v="wearables"/>
    <x v="650"/>
    <d v="2014-12-19T01:53:04"/>
    <n v="6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239.35238095238094"/>
    <x v="0"/>
    <s v="US"/>
    <s v="USD"/>
    <n v="1418430311"/>
    <n v="1415838311"/>
    <b v="0"/>
    <n v="105"/>
    <b v="1"/>
    <x v="2"/>
    <s v="wearables"/>
    <x v="651"/>
    <d v="2014-12-13T00:25:11"/>
    <n v="30"/>
    <x v="3"/>
  </r>
  <r>
    <n v="652"/>
    <s v="The Zossom Phone Case"/>
    <s v="Zossom is a smart phone case with a strap. Forget the days of shattered screens and scratches. The Zossom case keeps your phone safe."/>
    <n v="3000"/>
    <n v="3014"/>
    <n v="107.64285714285714"/>
    <x v="0"/>
    <s v="US"/>
    <s v="USD"/>
    <n v="1480613650"/>
    <n v="1478018050"/>
    <b v="0"/>
    <n v="28"/>
    <b v="1"/>
    <x v="2"/>
    <s v="wearables"/>
    <x v="652"/>
    <d v="2016-12-01T17:34:10"/>
    <n v="3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95.830623306233065"/>
    <x v="0"/>
    <s v="US"/>
    <s v="USD"/>
    <n v="1440082240"/>
    <n v="1436885440"/>
    <b v="0"/>
    <n v="1107"/>
    <b v="1"/>
    <x v="2"/>
    <s v="wearables"/>
    <x v="653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1.663376110562684"/>
    <x v="0"/>
    <s v="US"/>
    <s v="USD"/>
    <n v="1436396313"/>
    <n v="1433804313"/>
    <b v="0"/>
    <n v="1013"/>
    <b v="1"/>
    <x v="2"/>
    <s v="wearables"/>
    <x v="654"/>
    <d v="2015-07-08T22:58:33"/>
    <n v="30"/>
    <x v="0"/>
  </r>
  <r>
    <n v="655"/>
    <s v="Spark: The Watch That Keeps You Awake"/>
    <s v="Meet Spark: The friendly companion that helps you stay awake during the day. Re-released with new features!"/>
    <n v="8000"/>
    <n v="11751"/>
    <n v="42.886861313868614"/>
    <x v="0"/>
    <s v="US"/>
    <s v="USD"/>
    <n v="1426197512"/>
    <n v="1423609112"/>
    <b v="0"/>
    <n v="274"/>
    <b v="1"/>
    <x v="2"/>
    <s v="wearables"/>
    <x v="655"/>
    <d v="2015-03-12T21:58:32"/>
    <n v="3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22.73563218390805"/>
    <x v="0"/>
    <s v="US"/>
    <s v="USD"/>
    <n v="1460917119"/>
    <n v="1455736719"/>
    <b v="0"/>
    <n v="87"/>
    <b v="1"/>
    <x v="2"/>
    <s v="wearables"/>
    <x v="656"/>
    <d v="2016-04-17T18:18:39"/>
    <n v="6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90.45454545454547"/>
    <x v="0"/>
    <s v="US"/>
    <s v="USD"/>
    <n v="1450901872"/>
    <n v="1448309872"/>
    <b v="0"/>
    <n v="99"/>
    <b v="1"/>
    <x v="2"/>
    <s v="wearables"/>
    <x v="657"/>
    <d v="2015-12-23T20:17:52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9.33695652173913"/>
    <x v="0"/>
    <s v="US"/>
    <s v="USD"/>
    <n v="1437933600"/>
    <n v="1435117889"/>
    <b v="0"/>
    <n v="276"/>
    <b v="1"/>
    <x v="2"/>
    <s v="wearables"/>
    <x v="658"/>
    <d v="2015-07-26T18:00:00"/>
    <n v="33"/>
    <x v="0"/>
  </r>
  <r>
    <n v="659"/>
    <s v="Lulu Watch Designs - Apple Watch"/>
    <s v="Sync up your lifestyle"/>
    <n v="3000"/>
    <n v="3017"/>
    <n v="143.66666666666666"/>
    <x v="0"/>
    <s v="US"/>
    <s v="USD"/>
    <n v="1440339295"/>
    <n v="1437747295"/>
    <b v="0"/>
    <n v="21"/>
    <b v="1"/>
    <x v="2"/>
    <s v="wearables"/>
    <x v="659"/>
    <d v="2015-08-23T14:14:55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84.944444444444443"/>
    <x v="2"/>
    <s v="US"/>
    <s v="USD"/>
    <n v="1415558879"/>
    <n v="1412963279"/>
    <b v="0"/>
    <n v="18"/>
    <b v="0"/>
    <x v="2"/>
    <s v="wearables"/>
    <x v="660"/>
    <d v="2014-11-09T18:47:59"/>
    <n v="30"/>
    <x v="3"/>
  </r>
  <r>
    <n v="661"/>
    <s v="AirString"/>
    <s v="AirString keeps your AirPods from getting lost by keeping the pair together with a  durable and premium quality string."/>
    <n v="10000"/>
    <n v="95"/>
    <n v="10.555555555555555"/>
    <x v="2"/>
    <s v="US"/>
    <s v="USD"/>
    <n v="1477236559"/>
    <n v="1474644559"/>
    <b v="0"/>
    <n v="9"/>
    <b v="0"/>
    <x v="2"/>
    <s v="wearables"/>
    <x v="661"/>
    <d v="2016-10-23T15:29:19"/>
    <n v="30"/>
    <x v="2"/>
  </r>
  <r>
    <n v="662"/>
    <s v="LW - the cool luminescent band with a watch"/>
    <s v="A stylish, durable safety light band on your wrist or ankle holds a watch or another modular accessory."/>
    <n v="39000"/>
    <n v="156"/>
    <n v="39"/>
    <x v="2"/>
    <s v="US"/>
    <s v="USD"/>
    <n v="1421404247"/>
    <n v="1418812247"/>
    <b v="0"/>
    <n v="4"/>
    <b v="0"/>
    <x v="2"/>
    <s v="wearables"/>
    <x v="662"/>
    <d v="2015-01-16T10:30:47"/>
    <n v="3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100"/>
    <x v="2"/>
    <s v="DK"/>
    <s v="DKK"/>
    <n v="1437250456"/>
    <n v="1434658456"/>
    <b v="0"/>
    <n v="7"/>
    <b v="0"/>
    <x v="2"/>
    <s v="wearables"/>
    <x v="663"/>
    <d v="2015-07-18T20:14:16"/>
    <n v="30"/>
    <x v="0"/>
  </r>
  <r>
    <n v="664"/>
    <s v="Oregon Babyâ„¢ Diapers"/>
    <s v="Save Oregon Babyâ„¢ Diapers, a handmade business, run by awesome moms in Southern Oregon, from permanently closing!"/>
    <n v="12000"/>
    <n v="904"/>
    <n v="31.172413793103448"/>
    <x v="2"/>
    <s v="US"/>
    <s v="USD"/>
    <n v="1428940775"/>
    <n v="1426348775"/>
    <b v="0"/>
    <n v="29"/>
    <b v="0"/>
    <x v="2"/>
    <s v="wearables"/>
    <x v="664"/>
    <d v="2015-04-13T15:59:35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55.33333333333334"/>
    <x v="2"/>
    <s v="US"/>
    <s v="USD"/>
    <n v="1484327061"/>
    <n v="1479143061"/>
    <b v="0"/>
    <n v="12"/>
    <b v="0"/>
    <x v="2"/>
    <s v="wearables"/>
    <x v="665"/>
    <d v="2017-01-13T17:04:21"/>
    <n v="60"/>
    <x v="2"/>
  </r>
  <r>
    <n v="666"/>
    <s v="Ducky Diapers"/>
    <s v="Have you ever dreamed of having a pet duckling, but concerned about all the pooping, here is a a solution to help solve that issue."/>
    <n v="200000"/>
    <n v="8"/>
    <n v="2"/>
    <x v="2"/>
    <s v="US"/>
    <s v="USD"/>
    <n v="1408305498"/>
    <n v="1405713498"/>
    <b v="0"/>
    <n v="4"/>
    <b v="0"/>
    <x v="2"/>
    <s v="wearables"/>
    <x v="666"/>
    <d v="2014-08-17T19:58:18"/>
    <n v="3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78.92857142857142"/>
    <x v="2"/>
    <s v="IT"/>
    <s v="EUR"/>
    <n v="1477731463"/>
    <n v="1474275463"/>
    <b v="0"/>
    <n v="28"/>
    <b v="0"/>
    <x v="2"/>
    <s v="wearables"/>
    <x v="667"/>
    <d v="2016-10-29T08:57:43"/>
    <n v="4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27.36"/>
    <x v="2"/>
    <s v="US"/>
    <s v="USD"/>
    <n v="1431374222"/>
    <n v="1427486222"/>
    <b v="0"/>
    <n v="25"/>
    <b v="0"/>
    <x v="2"/>
    <s v="wearables"/>
    <x v="668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n v="1536.25"/>
    <x v="2"/>
    <s v="SE"/>
    <s v="SEK"/>
    <n v="1467817258"/>
    <n v="1465225258"/>
    <b v="0"/>
    <n v="28"/>
    <b v="0"/>
    <x v="2"/>
    <s v="wearables"/>
    <x v="669"/>
    <d v="2016-07-06T15:00:58"/>
    <n v="3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84.99677419354839"/>
    <x v="2"/>
    <s v="IT"/>
    <s v="EUR"/>
    <n v="1466323800"/>
    <n v="1463418120"/>
    <b v="0"/>
    <n v="310"/>
    <b v="0"/>
    <x v="2"/>
    <s v="wearables"/>
    <x v="670"/>
    <d v="2016-06-19T08:10:00"/>
    <n v="34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788.5333333333333"/>
    <x v="2"/>
    <s v="US"/>
    <s v="USD"/>
    <n v="1421208000"/>
    <n v="1418315852"/>
    <b v="0"/>
    <n v="15"/>
    <b v="0"/>
    <x v="2"/>
    <s v="wearables"/>
    <x v="671"/>
    <d v="2015-01-14T04:00:00"/>
    <n v="3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50.29767441860465"/>
    <x v="2"/>
    <s v="US"/>
    <s v="USD"/>
    <n v="1420088340"/>
    <n v="1417410964"/>
    <b v="0"/>
    <n v="215"/>
    <b v="0"/>
    <x v="2"/>
    <s v="wearables"/>
    <x v="672"/>
    <d v="2015-01-01T04:59:00"/>
    <n v="3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68.333333333333329"/>
    <x v="2"/>
    <s v="US"/>
    <s v="USD"/>
    <n v="1409602217"/>
    <n v="1405714217"/>
    <b v="0"/>
    <n v="3"/>
    <b v="0"/>
    <x v="2"/>
    <s v="wearables"/>
    <x v="673"/>
    <d v="2014-09-01T20:10:17"/>
    <n v="45"/>
    <x v="3"/>
  </r>
  <r>
    <n v="674"/>
    <s v="Something To Wear For Hearing Sounds By Feeling Vibrations"/>
    <s v="Listen to sounds by feeling an array of vibrational patterns against your body."/>
    <n v="50000"/>
    <n v="15"/>
    <n v="7.5"/>
    <x v="2"/>
    <s v="US"/>
    <s v="USD"/>
    <n v="1407811627"/>
    <n v="1402627627"/>
    <b v="0"/>
    <n v="2"/>
    <b v="0"/>
    <x v="2"/>
    <s v="wearables"/>
    <x v="674"/>
    <d v="2014-08-12T02:47:07"/>
    <n v="6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34.269230769230766"/>
    <x v="2"/>
    <s v="US"/>
    <s v="USD"/>
    <n v="1420095540"/>
    <n v="1417558804"/>
    <b v="0"/>
    <n v="26"/>
    <b v="0"/>
    <x v="2"/>
    <s v="wearables"/>
    <x v="675"/>
    <d v="2015-01-01T06:59:00"/>
    <n v="2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61.291666666666664"/>
    <x v="2"/>
    <s v="CA"/>
    <s v="CAD"/>
    <n v="1423333581"/>
    <n v="1420741581"/>
    <b v="0"/>
    <n v="24"/>
    <b v="0"/>
    <x v="2"/>
    <s v="wearables"/>
    <x v="676"/>
    <d v="2015-02-07T18:26:21"/>
    <n v="3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133.25"/>
    <x v="2"/>
    <s v="IT"/>
    <s v="EUR"/>
    <n v="1467106895"/>
    <n v="1463218895"/>
    <b v="0"/>
    <n v="96"/>
    <b v="0"/>
    <x v="2"/>
    <s v="wearables"/>
    <x v="677"/>
    <d v="2016-06-28T09:41:35"/>
    <n v="4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65.17647058823529"/>
    <x v="2"/>
    <s v="US"/>
    <s v="USD"/>
    <n v="1463821338"/>
    <n v="1461229338"/>
    <b v="0"/>
    <n v="17"/>
    <b v="0"/>
    <x v="2"/>
    <s v="wearables"/>
    <x v="678"/>
    <d v="2016-05-21T09:02:18"/>
    <n v="30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93.90425531914893"/>
    <x v="2"/>
    <s v="US"/>
    <s v="USD"/>
    <n v="1472920909"/>
    <n v="1467736909"/>
    <b v="0"/>
    <n v="94"/>
    <b v="0"/>
    <x v="2"/>
    <s v="wearables"/>
    <x v="679"/>
    <d v="2016-09-03T16:41:49"/>
    <n v="6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150.65116279069767"/>
    <x v="2"/>
    <s v="US"/>
    <s v="USD"/>
    <n v="1410955331"/>
    <n v="1407931331"/>
    <b v="0"/>
    <n v="129"/>
    <b v="0"/>
    <x v="2"/>
    <s v="wearables"/>
    <x v="680"/>
    <d v="2014-09-17T12:02:11"/>
    <n v="3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1"/>
    <x v="2"/>
    <s v="US"/>
    <s v="USD"/>
    <n v="1477509604"/>
    <n v="1474917604"/>
    <b v="0"/>
    <n v="1"/>
    <b v="0"/>
    <x v="2"/>
    <s v="wearables"/>
    <x v="681"/>
    <d v="2016-10-26T19:20:04"/>
    <n v="30"/>
    <x v="2"/>
  </r>
  <r>
    <n v="682"/>
    <s v="Deception Belt"/>
    <s v="The Deception Belt is an innovative belt with app capability, designed to assist any user gain control over their appetite."/>
    <n v="50000"/>
    <n v="53"/>
    <n v="13.25"/>
    <x v="2"/>
    <s v="US"/>
    <s v="USD"/>
    <n v="1489512122"/>
    <n v="1486923722"/>
    <b v="0"/>
    <n v="4"/>
    <b v="0"/>
    <x v="2"/>
    <s v="wearables"/>
    <x v="682"/>
    <d v="2017-03-14T17:22:02"/>
    <n v="3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99.333333333333329"/>
    <x v="2"/>
    <s v="US"/>
    <s v="USD"/>
    <n v="1477949764"/>
    <n v="1474493764"/>
    <b v="0"/>
    <n v="3"/>
    <b v="0"/>
    <x v="2"/>
    <s v="wearables"/>
    <x v="683"/>
    <d v="2016-10-31T21:36:04"/>
    <n v="40"/>
    <x v="2"/>
  </r>
  <r>
    <n v="684"/>
    <s v="Arcus Motion Analyzer | The Versatile Smart Ring"/>
    <s v="Arcus gives your fingers super powers."/>
    <n v="320000"/>
    <n v="23948"/>
    <n v="177.39259259259259"/>
    <x v="2"/>
    <s v="US"/>
    <s v="USD"/>
    <n v="1406257200"/>
    <n v="1403176891"/>
    <b v="0"/>
    <n v="135"/>
    <b v="0"/>
    <x v="2"/>
    <s v="wearables"/>
    <x v="684"/>
    <d v="2014-07-25T03:00:00"/>
    <n v="36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55.3"/>
    <x v="2"/>
    <s v="US"/>
    <s v="USD"/>
    <n v="1421095672"/>
    <n v="1417207672"/>
    <b v="0"/>
    <n v="10"/>
    <b v="0"/>
    <x v="2"/>
    <s v="wearables"/>
    <x v="685"/>
    <d v="2015-01-12T20:47:52"/>
    <n v="45"/>
    <x v="3"/>
  </r>
  <r>
    <n v="686"/>
    <s v="Vivi di Cuore - Heart Rate Watch"/>
    <s v="La tua giornata sportiva monitorata nel tuo polso??!!!_x000a_Rendiamolo possibile... VIVI DI CUORE --- All MADE in ITALY"/>
    <n v="500000"/>
    <n v="0"/>
    <e v="#DIV/0!"/>
    <x v="2"/>
    <s v="IT"/>
    <s v="EUR"/>
    <n v="1438618170"/>
    <n v="1436026170"/>
    <b v="0"/>
    <n v="0"/>
    <b v="0"/>
    <x v="2"/>
    <s v="wearables"/>
    <x v="686"/>
    <d v="2015-08-03T16:09:30"/>
    <n v="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591.66666666666663"/>
    <x v="2"/>
    <s v="MX"/>
    <s v="MXN"/>
    <n v="1486317653"/>
    <n v="1481133653"/>
    <b v="0"/>
    <n v="6"/>
    <b v="0"/>
    <x v="2"/>
    <s v="wearables"/>
    <x v="687"/>
    <d v="2017-02-05T18:00:53"/>
    <n v="6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405.5"/>
    <x v="2"/>
    <s v="US"/>
    <s v="USD"/>
    <n v="1444876253"/>
    <n v="1442284253"/>
    <b v="0"/>
    <n v="36"/>
    <b v="0"/>
    <x v="2"/>
    <s v="wearables"/>
    <x v="688"/>
    <d v="2015-10-15T02:30:53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343.14732142857144"/>
    <x v="2"/>
    <s v="US"/>
    <s v="USD"/>
    <n v="1481173140"/>
    <n v="1478016097"/>
    <b v="0"/>
    <n v="336"/>
    <b v="0"/>
    <x v="2"/>
    <s v="wearables"/>
    <x v="689"/>
    <d v="2016-12-08T04:59:00"/>
    <n v="37"/>
    <x v="2"/>
  </r>
  <r>
    <n v="690"/>
    <s v="BLOXSHIELD"/>
    <s v="A radiation shield for your fitness tracker, smartwatch or other wearable smart device"/>
    <n v="20000"/>
    <n v="2468"/>
    <n v="72.588235294117652"/>
    <x v="2"/>
    <s v="US"/>
    <s v="USD"/>
    <n v="1473400800"/>
    <n v="1469718841"/>
    <b v="0"/>
    <n v="34"/>
    <b v="0"/>
    <x v="2"/>
    <s v="wearables"/>
    <x v="690"/>
    <d v="2016-09-09T06:00:00"/>
    <n v="4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26"/>
    <x v="2"/>
    <s v="US"/>
    <s v="USD"/>
    <n v="1435711246"/>
    <n v="1433292046"/>
    <b v="0"/>
    <n v="10"/>
    <b v="0"/>
    <x v="2"/>
    <s v="wearables"/>
    <x v="691"/>
    <d v="2015-07-01T00:40:46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4975124378109452"/>
    <x v="2"/>
    <s v="GB"/>
    <s v="GBP"/>
    <n v="1482397263"/>
    <n v="1479805263"/>
    <b v="0"/>
    <n v="201"/>
    <b v="0"/>
    <x v="2"/>
    <s v="wearables"/>
    <x v="692"/>
    <d v="2016-12-22T09:01:03"/>
    <n v="30"/>
    <x v="2"/>
  </r>
  <r>
    <n v="693"/>
    <s v="Prana: Wearable for Breathing and Posture"/>
    <s v="Prana is the first wearable combining breath and posture tracking to make your sitting time count."/>
    <n v="100000"/>
    <n v="35338"/>
    <n v="119.38513513513513"/>
    <x v="2"/>
    <s v="US"/>
    <s v="USD"/>
    <n v="1430421827"/>
    <n v="1427829827"/>
    <b v="0"/>
    <n v="296"/>
    <b v="0"/>
    <x v="2"/>
    <s v="wearables"/>
    <x v="693"/>
    <d v="2015-04-30T19:23:47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n v="84.285714285714292"/>
    <x v="2"/>
    <s v="US"/>
    <s v="USD"/>
    <n v="1485964559"/>
    <n v="1483372559"/>
    <b v="0"/>
    <n v="7"/>
    <b v="0"/>
    <x v="2"/>
    <s v="wearables"/>
    <x v="694"/>
    <d v="2017-02-01T15:55:59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90.857142857142861"/>
    <x v="2"/>
    <s v="US"/>
    <s v="USD"/>
    <n v="1414758620"/>
    <n v="1412166620"/>
    <b v="0"/>
    <n v="7"/>
    <b v="0"/>
    <x v="2"/>
    <s v="wearables"/>
    <x v="695"/>
    <d v="2014-10-31T12:30:20"/>
    <n v="30"/>
    <x v="3"/>
  </r>
  <r>
    <n v="696"/>
    <s v="trustee"/>
    <s v="Show your fidelity by wearing the Trustee rings! Show where you are (at)!"/>
    <n v="175000"/>
    <n v="1"/>
    <n v="1"/>
    <x v="2"/>
    <s v="NL"/>
    <s v="EUR"/>
    <n v="1406326502"/>
    <n v="1403734502"/>
    <b v="0"/>
    <n v="1"/>
    <b v="0"/>
    <x v="2"/>
    <s v="wearables"/>
    <x v="696"/>
    <d v="2014-07-25T22:15:02"/>
    <n v="3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20.342105263157894"/>
    <x v="2"/>
    <s v="DE"/>
    <s v="EUR"/>
    <n v="1454502789"/>
    <n v="1453206789"/>
    <b v="0"/>
    <n v="114"/>
    <b v="0"/>
    <x v="2"/>
    <s v="wearables"/>
    <x v="697"/>
    <d v="2016-02-03T12:33:09"/>
    <n v="1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530.68965517241384"/>
    <x v="2"/>
    <s v="US"/>
    <s v="USD"/>
    <n v="1411005600"/>
    <n v="1408141245"/>
    <b v="0"/>
    <n v="29"/>
    <b v="0"/>
    <x v="2"/>
    <s v="wearables"/>
    <x v="698"/>
    <d v="2014-09-18T02:00:00"/>
    <n v="3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20.39184269662923"/>
    <x v="2"/>
    <s v="US"/>
    <s v="USD"/>
    <n v="1385136000"/>
    <n v="1381923548"/>
    <b v="0"/>
    <n v="890"/>
    <b v="0"/>
    <x v="2"/>
    <s v="wearables"/>
    <x v="699"/>
    <d v="2013-11-22T16:00:00"/>
    <n v="3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13"/>
    <x v="2"/>
    <s v="ES"/>
    <s v="EUR"/>
    <n v="1484065881"/>
    <n v="1481473881"/>
    <b v="0"/>
    <n v="31"/>
    <b v="0"/>
    <x v="2"/>
    <s v="wearables"/>
    <x v="700"/>
    <d v="2017-01-10T16:31:21"/>
    <n v="3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91.33333333333331"/>
    <x v="2"/>
    <s v="GB"/>
    <s v="GBP"/>
    <n v="1406130880"/>
    <n v="1403538880"/>
    <b v="0"/>
    <n v="21"/>
    <b v="0"/>
    <x v="2"/>
    <s v="wearables"/>
    <x v="701"/>
    <d v="2014-07-23T15:54:40"/>
    <n v="3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124.9191891891892"/>
    <x v="2"/>
    <s v="US"/>
    <s v="USD"/>
    <n v="1480011987"/>
    <n v="1477416387"/>
    <b v="0"/>
    <n v="37"/>
    <b v="0"/>
    <x v="2"/>
    <s v="wearables"/>
    <x v="702"/>
    <d v="2016-11-24T18:26:27"/>
    <n v="3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119.57142857142857"/>
    <x v="2"/>
    <s v="US"/>
    <s v="USD"/>
    <n v="1485905520"/>
    <n v="1481150949"/>
    <b v="0"/>
    <n v="7"/>
    <b v="0"/>
    <x v="2"/>
    <s v="wearables"/>
    <x v="703"/>
    <d v="2017-01-31T23:32:00"/>
    <n v="55"/>
    <x v="2"/>
  </r>
  <r>
    <n v="704"/>
    <s v="ZNITCH- The Evolution in Helmet Safety"/>
    <s v="Turn you helmet into the safest helmet and don't worry about a thing,you will always have the right fit!!"/>
    <n v="55000"/>
    <n v="481"/>
    <n v="120.25"/>
    <x v="2"/>
    <s v="CA"/>
    <s v="CAD"/>
    <n v="1487565468"/>
    <n v="1482381468"/>
    <b v="0"/>
    <n v="4"/>
    <b v="0"/>
    <x v="2"/>
    <s v="wearables"/>
    <x v="704"/>
    <d v="2017-02-20T04:37:48"/>
    <n v="60"/>
    <x v="2"/>
  </r>
  <r>
    <n v="705"/>
    <s v="SomnoScope"/>
    <s v="The closest thing ever to the Holy Grail of wearables technology"/>
    <n v="100000"/>
    <n v="977"/>
    <n v="195.4"/>
    <x v="2"/>
    <s v="NL"/>
    <s v="EUR"/>
    <n v="1484999278"/>
    <n v="1482407278"/>
    <b v="0"/>
    <n v="5"/>
    <b v="0"/>
    <x v="2"/>
    <s v="wearables"/>
    <x v="705"/>
    <d v="2017-01-21T11:47:58"/>
    <n v="30"/>
    <x v="2"/>
  </r>
  <r>
    <n v="706"/>
    <s v="Driver Alert System"/>
    <s v="Driver Alert System es un sistema de seguridad para el conductor, que le avisa en caso de perder la posicion vertical mientras conduce."/>
    <n v="100000"/>
    <n v="0"/>
    <e v="#DIV/0!"/>
    <x v="2"/>
    <s v="ES"/>
    <s v="EUR"/>
    <n v="1481740740"/>
    <n v="1478130783"/>
    <b v="0"/>
    <n v="0"/>
    <b v="0"/>
    <x v="2"/>
    <s v="wearables"/>
    <x v="706"/>
    <d v="2016-12-14T18:39:00"/>
    <n v="4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17.69868421052631"/>
    <x v="2"/>
    <s v="GB"/>
    <s v="GBP"/>
    <n v="1483286127"/>
    <n v="1479830127"/>
    <b v="0"/>
    <n v="456"/>
    <b v="0"/>
    <x v="2"/>
    <s v="wearables"/>
    <x v="707"/>
    <d v="2017-01-01T15:55:27"/>
    <n v="4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3.948509485094849"/>
    <x v="2"/>
    <s v="GB"/>
    <s v="GBP"/>
    <n v="1410616600"/>
    <n v="1405432600"/>
    <b v="0"/>
    <n v="369"/>
    <b v="0"/>
    <x v="2"/>
    <s v="wearables"/>
    <x v="708"/>
    <d v="2014-09-13T13:56:40"/>
    <n v="60"/>
    <x v="3"/>
  </r>
  <r>
    <n v="709"/>
    <s v="lumiglove"/>
    <s v="A &quot;handheld&quot; light, which eases the way you illuminate objects and/or paths."/>
    <n v="15000"/>
    <n v="61"/>
    <n v="30.5"/>
    <x v="2"/>
    <s v="US"/>
    <s v="USD"/>
    <n v="1417741159"/>
    <n v="1415149159"/>
    <b v="0"/>
    <n v="2"/>
    <b v="0"/>
    <x v="2"/>
    <s v="wearables"/>
    <x v="709"/>
    <d v="2014-12-05T00:59:19"/>
    <n v="30"/>
    <x v="3"/>
  </r>
  <r>
    <n v="710"/>
    <s v="Hate York Shirt 2.0"/>
    <s v="Shirts, so technologically advanced, they connect mentally to their audience upon sight."/>
    <n v="1200"/>
    <n v="0"/>
    <e v="#DIV/0!"/>
    <x v="2"/>
    <s v="CA"/>
    <s v="CAD"/>
    <n v="1408495440"/>
    <n v="1405640302"/>
    <b v="0"/>
    <n v="0"/>
    <b v="0"/>
    <x v="2"/>
    <s v="wearables"/>
    <x v="710"/>
    <d v="2014-08-20T00:44:00"/>
    <n v="33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99.973372781065095"/>
    <x v="2"/>
    <s v="NL"/>
    <s v="EUR"/>
    <n v="1481716868"/>
    <n v="1478257268"/>
    <b v="0"/>
    <n v="338"/>
    <b v="0"/>
    <x v="2"/>
    <s v="wearables"/>
    <x v="711"/>
    <d v="2016-12-14T12:01:08"/>
    <n v="4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6.25"/>
    <x v="2"/>
    <s v="US"/>
    <s v="USD"/>
    <n v="1455466832"/>
    <n v="1452874832"/>
    <b v="0"/>
    <n v="4"/>
    <b v="0"/>
    <x v="2"/>
    <s v="wearables"/>
    <x v="712"/>
    <d v="2016-02-14T16:20:32"/>
    <n v="3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99"/>
    <x v="2"/>
    <s v="IT"/>
    <s v="EUR"/>
    <n v="1465130532"/>
    <n v="1462538532"/>
    <b v="0"/>
    <n v="1"/>
    <b v="0"/>
    <x v="2"/>
    <s v="wearables"/>
    <x v="713"/>
    <d v="2016-06-05T12:42:12"/>
    <n v="30"/>
    <x v="2"/>
  </r>
  <r>
    <n v="714"/>
    <s v="Prep Packs Survival Belt"/>
    <s v="The Prep Packs Survival Belt allows you to carry all of the essentials for outdoor survival inside your belt buckle"/>
    <n v="15000"/>
    <n v="2249"/>
    <n v="80.321428571428569"/>
    <x v="2"/>
    <s v="US"/>
    <s v="USD"/>
    <n v="1488308082"/>
    <n v="1483124082"/>
    <b v="0"/>
    <n v="28"/>
    <b v="0"/>
    <x v="2"/>
    <s v="wearables"/>
    <x v="714"/>
    <d v="2017-02-28T18:54:42"/>
    <n v="60"/>
    <x v="2"/>
  </r>
  <r>
    <n v="715"/>
    <s v="Mouse^3"/>
    <s v="Mouse^3 is the next generation of input devices. With cursor control and customized gesture recognition, its applications are endless!"/>
    <n v="27500"/>
    <n v="1389"/>
    <n v="115.75"/>
    <x v="2"/>
    <s v="US"/>
    <s v="USD"/>
    <n v="1446693040"/>
    <n v="1443233440"/>
    <b v="0"/>
    <n v="12"/>
    <b v="0"/>
    <x v="2"/>
    <s v="wearables"/>
    <x v="715"/>
    <d v="2015-11-05T03:10:40"/>
    <n v="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44.6875"/>
    <x v="2"/>
    <s v="US"/>
    <s v="USD"/>
    <n v="1417392000"/>
    <n v="1414511307"/>
    <b v="0"/>
    <n v="16"/>
    <b v="0"/>
    <x v="2"/>
    <s v="wearables"/>
    <x v="716"/>
    <d v="2014-12-01T00:00:00"/>
    <n v="33"/>
    <x v="3"/>
  </r>
  <r>
    <n v="717"/>
    <s v="cool air belt"/>
    <s v="Cool air flowing under clothing keeps you cool."/>
    <n v="100000"/>
    <n v="305"/>
    <n v="76.25"/>
    <x v="2"/>
    <s v="US"/>
    <s v="USD"/>
    <n v="1409949002"/>
    <n v="1407357002"/>
    <b v="0"/>
    <n v="4"/>
    <b v="0"/>
    <x v="2"/>
    <s v="wearables"/>
    <x v="717"/>
    <d v="2014-09-05T20:30:02"/>
    <n v="30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22.5"/>
    <x v="2"/>
    <s v="US"/>
    <s v="USD"/>
    <n v="1487397540"/>
    <n v="1484684247"/>
    <b v="0"/>
    <n v="4"/>
    <b v="0"/>
    <x v="2"/>
    <s v="wearables"/>
    <x v="718"/>
    <d v="2017-02-18T05:59:00"/>
    <n v="3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9.399999999999999"/>
    <x v="2"/>
    <s v="US"/>
    <s v="USD"/>
    <n v="1456189076"/>
    <n v="1454979476"/>
    <b v="0"/>
    <n v="10"/>
    <b v="0"/>
    <x v="2"/>
    <s v="wearables"/>
    <x v="719"/>
    <d v="2016-02-23T00:57:56"/>
    <n v="1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66.707317073170728"/>
    <x v="0"/>
    <s v="US"/>
    <s v="USD"/>
    <n v="1327851291"/>
    <n v="1325432091"/>
    <b v="0"/>
    <n v="41"/>
    <b v="1"/>
    <x v="3"/>
    <s v="nonfiction"/>
    <x v="720"/>
    <d v="2012-01-29T15:34:51"/>
    <n v="2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84.142857142857139"/>
    <x v="0"/>
    <s v="US"/>
    <s v="USD"/>
    <n v="1406900607"/>
    <n v="1403012607"/>
    <b v="0"/>
    <n v="119"/>
    <b v="1"/>
    <x v="3"/>
    <s v="nonfiction"/>
    <x v="721"/>
    <d v="2014-08-01T13:43:27"/>
    <n v="45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215.72549019607843"/>
    <x v="0"/>
    <s v="US"/>
    <s v="USD"/>
    <n v="1333909178"/>
    <n v="1331320778"/>
    <b v="0"/>
    <n v="153"/>
    <b v="1"/>
    <x v="3"/>
    <s v="nonfiction"/>
    <x v="722"/>
    <d v="2012-04-08T18:19:38"/>
    <n v="30"/>
    <x v="5"/>
  </r>
  <r>
    <n v="723"/>
    <s v="The 2015 Pro Football Beast Book"/>
    <s v="The Definitive (and Slightly Ridiculous) Guide to Enjoying the 2015 Pro Football Season"/>
    <n v="5000"/>
    <n v="5469"/>
    <n v="54.69"/>
    <x v="0"/>
    <s v="US"/>
    <s v="USD"/>
    <n v="1438228740"/>
    <n v="1435606549"/>
    <b v="0"/>
    <n v="100"/>
    <b v="1"/>
    <x v="3"/>
    <s v="nonfiction"/>
    <x v="723"/>
    <d v="2015-07-30T03:59:00"/>
    <n v="3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1.62944055944056"/>
    <x v="0"/>
    <s v="US"/>
    <s v="USD"/>
    <n v="1309447163"/>
    <n v="1306855163"/>
    <b v="0"/>
    <n v="143"/>
    <b v="1"/>
    <x v="3"/>
    <s v="nonfiction"/>
    <x v="724"/>
    <d v="2011-06-30T15:19:23"/>
    <n v="30"/>
    <x v="6"/>
  </r>
  <r>
    <n v="725"/>
    <s v="The Year It All Made Sense"/>
    <s v="A true story about inspiration and survival - David Alfred George turns his powerful experience into a compelling vBook."/>
    <n v="20000"/>
    <n v="20070"/>
    <n v="143.35714285714286"/>
    <x v="0"/>
    <s v="US"/>
    <s v="USD"/>
    <n v="1450018912"/>
    <n v="1447426912"/>
    <b v="0"/>
    <n v="140"/>
    <b v="1"/>
    <x v="3"/>
    <s v="nonfiction"/>
    <x v="725"/>
    <d v="2015-12-13T15:01:52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72.428571428571431"/>
    <x v="0"/>
    <s v="US"/>
    <s v="USD"/>
    <n v="1365728487"/>
    <n v="1363136487"/>
    <b v="0"/>
    <n v="35"/>
    <b v="1"/>
    <x v="3"/>
    <s v="nonfiction"/>
    <x v="726"/>
    <d v="2013-04-12T01:01:27"/>
    <n v="3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36.530201342281877"/>
    <x v="0"/>
    <s v="US"/>
    <s v="USD"/>
    <n v="1358198400"/>
    <n v="1354580949"/>
    <b v="0"/>
    <n v="149"/>
    <b v="1"/>
    <x v="3"/>
    <s v="nonfiction"/>
    <x v="727"/>
    <d v="2013-01-14T21:20:00"/>
    <n v="42"/>
    <x v="5"/>
  </r>
  <r>
    <n v="728"/>
    <s v="The Age of the Platform: My Fourth Book"/>
    <s v="A big idea non-fiction book by an impatient three-time author and insomniac willing to bet on himself."/>
    <n v="7500"/>
    <n v="7917.45"/>
    <n v="60.903461538461535"/>
    <x v="0"/>
    <s v="US"/>
    <s v="USD"/>
    <n v="1313957157"/>
    <n v="1310069157"/>
    <b v="0"/>
    <n v="130"/>
    <b v="1"/>
    <x v="3"/>
    <s v="nonfiction"/>
    <x v="728"/>
    <d v="2011-08-21T20:05:57"/>
    <n v="45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43.55"/>
    <x v="0"/>
    <s v="US"/>
    <s v="USD"/>
    <n v="1348028861"/>
    <n v="1342844861"/>
    <b v="0"/>
    <n v="120"/>
    <b v="1"/>
    <x v="3"/>
    <s v="nonfiction"/>
    <x v="729"/>
    <d v="2012-09-19T04:27:41"/>
    <n v="60"/>
    <x v="5"/>
  </r>
  <r>
    <n v="730"/>
    <s v="Encyclopedia of Surfing"/>
    <s v="A Massive but Cheerful Online Digital Archive of Surfing"/>
    <n v="20000"/>
    <n v="26438"/>
    <n v="99.766037735849054"/>
    <x v="0"/>
    <s v="US"/>
    <s v="USD"/>
    <n v="1323280391"/>
    <n v="1320688391"/>
    <b v="0"/>
    <n v="265"/>
    <b v="1"/>
    <x v="3"/>
    <s v="nonfiction"/>
    <x v="730"/>
    <d v="2011-12-07T17:53:11"/>
    <n v="30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88.732394366197184"/>
    <x v="0"/>
    <s v="US"/>
    <s v="USD"/>
    <n v="1327212000"/>
    <n v="1322852747"/>
    <b v="0"/>
    <n v="71"/>
    <b v="1"/>
    <x v="3"/>
    <s v="nonfiction"/>
    <x v="731"/>
    <d v="2012-01-22T06:00:00"/>
    <n v="5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4.9230769230769234"/>
    <x v="0"/>
    <s v="GB"/>
    <s v="GBP"/>
    <n v="1380449461"/>
    <n v="1375265461"/>
    <b v="0"/>
    <n v="13"/>
    <b v="1"/>
    <x v="3"/>
    <s v="nonfiction"/>
    <x v="732"/>
    <d v="2013-09-29T10:11:01"/>
    <n v="6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7.822485207100591"/>
    <x v="0"/>
    <s v="GB"/>
    <s v="GBP"/>
    <n v="1387533892"/>
    <n v="1384941892"/>
    <b v="0"/>
    <n v="169"/>
    <b v="1"/>
    <x v="3"/>
    <s v="nonfiction"/>
    <x v="733"/>
    <d v="2013-12-20T10:04:52"/>
    <n v="30"/>
    <x v="4"/>
  </r>
  <r>
    <n v="734"/>
    <s v="Sideswiped"/>
    <s v="Sideswiped is my story of growing in and trusting God through the mess and mysteries of life."/>
    <n v="8500"/>
    <n v="10670"/>
    <n v="187.19298245614036"/>
    <x v="0"/>
    <s v="CA"/>
    <s v="CAD"/>
    <n v="1431147600"/>
    <n v="1428465420"/>
    <b v="0"/>
    <n v="57"/>
    <b v="1"/>
    <x v="3"/>
    <s v="nonfiction"/>
    <x v="734"/>
    <d v="2015-05-09T05:00:00"/>
    <n v="31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234.80786026200875"/>
    <x v="0"/>
    <s v="US"/>
    <s v="USD"/>
    <n v="1417653540"/>
    <n v="1414975346"/>
    <b v="0"/>
    <n v="229"/>
    <b v="1"/>
    <x v="3"/>
    <s v="nonfiction"/>
    <x v="735"/>
    <d v="2014-12-04T00:39:00"/>
    <n v="3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105.04629629629629"/>
    <x v="0"/>
    <s v="US"/>
    <s v="USD"/>
    <n v="1385009940"/>
    <n v="1383327440"/>
    <b v="0"/>
    <n v="108"/>
    <b v="1"/>
    <x v="3"/>
    <s v="nonfiction"/>
    <x v="736"/>
    <d v="2013-11-21T04:59:00"/>
    <n v="1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56.666666666666664"/>
    <x v="0"/>
    <s v="US"/>
    <s v="USD"/>
    <n v="1392408000"/>
    <n v="1390890987"/>
    <b v="0"/>
    <n v="108"/>
    <b v="1"/>
    <x v="3"/>
    <s v="nonfiction"/>
    <x v="737"/>
    <d v="2014-02-14T20:00:00"/>
    <n v="18"/>
    <x v="3"/>
  </r>
  <r>
    <n v="738"/>
    <s v="Under the Sour Sun: Hunger through the Eyes of a Child"/>
    <s v="The true story of a child's struggle with hunger, poverty, and war in El Salvador."/>
    <n v="1500"/>
    <n v="1601"/>
    <n v="39.048780487804876"/>
    <x v="0"/>
    <s v="US"/>
    <s v="USD"/>
    <n v="1417409940"/>
    <n v="1414765794"/>
    <b v="0"/>
    <n v="41"/>
    <b v="1"/>
    <x v="3"/>
    <s v="nonfiction"/>
    <x v="738"/>
    <d v="2014-12-01T04:59:00"/>
    <n v="3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68.345323741007192"/>
    <x v="0"/>
    <s v="US"/>
    <s v="USD"/>
    <n v="1407758629"/>
    <n v="1404907429"/>
    <b v="0"/>
    <n v="139"/>
    <b v="1"/>
    <x v="3"/>
    <s v="nonfiction"/>
    <x v="739"/>
    <d v="2014-08-11T12:03:49"/>
    <n v="3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69.57894736842104"/>
    <x v="0"/>
    <s v="US"/>
    <s v="USD"/>
    <n v="1434857482"/>
    <n v="1433647882"/>
    <b v="0"/>
    <n v="19"/>
    <b v="1"/>
    <x v="3"/>
    <s v="nonfiction"/>
    <x v="740"/>
    <d v="2015-06-21T03:31:22"/>
    <n v="14"/>
    <x v="0"/>
  </r>
  <r>
    <n v="741"/>
    <s v="reVILNA: the vilna ghetto project"/>
    <s v="A revolutionary digital mapping project of the Vilna Ghetto"/>
    <n v="13000"/>
    <n v="13293.8"/>
    <n v="141.42340425531913"/>
    <x v="0"/>
    <s v="US"/>
    <s v="USD"/>
    <n v="1370964806"/>
    <n v="1367940806"/>
    <b v="0"/>
    <n v="94"/>
    <b v="1"/>
    <x v="3"/>
    <s v="nonfiction"/>
    <x v="741"/>
    <d v="2013-06-11T15:33:26"/>
    <n v="3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67.391304347826093"/>
    <x v="0"/>
    <s v="US"/>
    <s v="USD"/>
    <n v="1395435712"/>
    <n v="1392847312"/>
    <b v="0"/>
    <n v="23"/>
    <b v="1"/>
    <x v="3"/>
    <s v="nonfiction"/>
    <x v="742"/>
    <d v="2014-03-21T21:01:52"/>
    <n v="3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54.266666666666666"/>
    <x v="0"/>
    <s v="US"/>
    <s v="USD"/>
    <n v="1334610000"/>
    <n v="1332435685"/>
    <b v="0"/>
    <n v="15"/>
    <b v="1"/>
    <x v="3"/>
    <s v="nonfiction"/>
    <x v="743"/>
    <d v="2012-04-16T21:00:00"/>
    <n v="25"/>
    <x v="5"/>
  </r>
  <r>
    <n v="744"/>
    <s v="A Revolutionary Leadership Resource Book"/>
    <s v="Join others to help create a world that is possible -- in your workplace, community and society!"/>
    <n v="5000"/>
    <n v="5116"/>
    <n v="82.516129032258064"/>
    <x v="0"/>
    <s v="US"/>
    <s v="USD"/>
    <n v="1355439503"/>
    <n v="1352847503"/>
    <b v="0"/>
    <n v="62"/>
    <b v="1"/>
    <x v="3"/>
    <s v="nonfiction"/>
    <x v="744"/>
    <d v="2012-12-13T22:58:23"/>
    <n v="3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53.729729729729726"/>
    <x v="0"/>
    <s v="US"/>
    <s v="USD"/>
    <n v="1367588645"/>
    <n v="1364996645"/>
    <b v="0"/>
    <n v="74"/>
    <b v="1"/>
    <x v="3"/>
    <s v="nonfiction"/>
    <x v="745"/>
    <d v="2013-05-03T13:44:05"/>
    <n v="30"/>
    <x v="4"/>
  </r>
  <r>
    <n v="746"/>
    <s v="Attention: People With Body Parts"/>
    <s v="This is a book of letters. Letters to our body parts."/>
    <n v="2987"/>
    <n v="3318"/>
    <n v="34.206185567010309"/>
    <x v="0"/>
    <s v="US"/>
    <s v="USD"/>
    <n v="1348372740"/>
    <n v="1346806909"/>
    <b v="0"/>
    <n v="97"/>
    <b v="1"/>
    <x v="3"/>
    <s v="nonfiction"/>
    <x v="746"/>
    <d v="2012-09-23T03:59:00"/>
    <n v="18"/>
    <x v="5"/>
  </r>
  <r>
    <n v="747"/>
    <s v="Trash is Treasure"/>
    <s v="My creations are born in different cultural environment around the globe with Â« what is already there Â» and act as a social impulse"/>
    <n v="7000"/>
    <n v="7003"/>
    <n v="127.32727272727273"/>
    <x v="0"/>
    <s v="NL"/>
    <s v="EUR"/>
    <n v="1421319240"/>
    <n v="1418649019"/>
    <b v="0"/>
    <n v="55"/>
    <b v="1"/>
    <x v="3"/>
    <s v="nonfiction"/>
    <x v="747"/>
    <d v="2015-01-15T10:54:00"/>
    <n v="3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45.56818181818182"/>
    <x v="0"/>
    <s v="US"/>
    <s v="USD"/>
    <n v="1407701966"/>
    <n v="1405109966"/>
    <b v="0"/>
    <n v="44"/>
    <b v="1"/>
    <x v="3"/>
    <s v="nonfiction"/>
    <x v="748"/>
    <d v="2014-08-10T20:19:26"/>
    <n v="30"/>
    <x v="3"/>
  </r>
  <r>
    <n v="749"/>
    <s v="chartwellwest.com"/>
    <s v="A place for rational, fact and data based non-partisan political and societal commentary on things that matter to Americans."/>
    <n v="10000"/>
    <n v="10556"/>
    <n v="95.963636363636368"/>
    <x v="0"/>
    <s v="US"/>
    <s v="USD"/>
    <n v="1485642930"/>
    <n v="1483050930"/>
    <b v="0"/>
    <n v="110"/>
    <b v="1"/>
    <x v="3"/>
    <s v="nonfiction"/>
    <x v="749"/>
    <d v="2017-01-28T22:35:30"/>
    <n v="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77.271186440677965"/>
    <x v="0"/>
    <s v="US"/>
    <s v="USD"/>
    <n v="1361739872"/>
    <n v="1359147872"/>
    <b v="0"/>
    <n v="59"/>
    <b v="1"/>
    <x v="3"/>
    <s v="nonfiction"/>
    <x v="750"/>
    <d v="2013-02-24T21:04:32"/>
    <n v="30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57.338709677419352"/>
    <x v="0"/>
    <s v="US"/>
    <s v="USD"/>
    <n v="1312470475"/>
    <n v="1308496075"/>
    <b v="0"/>
    <n v="62"/>
    <b v="1"/>
    <x v="3"/>
    <s v="nonfiction"/>
    <x v="751"/>
    <d v="2011-08-04T15:07:55"/>
    <n v="4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53.19047619047619"/>
    <x v="0"/>
    <s v="AU"/>
    <s v="AUD"/>
    <n v="1476615600"/>
    <n v="1474884417"/>
    <b v="0"/>
    <n v="105"/>
    <b v="1"/>
    <x v="3"/>
    <s v="nonfiction"/>
    <x v="752"/>
    <d v="2016-10-16T11:00:00"/>
    <n v="2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492.30769230769232"/>
    <x v="0"/>
    <s v="US"/>
    <s v="USD"/>
    <n v="1423922991"/>
    <n v="1421330991"/>
    <b v="0"/>
    <n v="26"/>
    <b v="1"/>
    <x v="3"/>
    <s v="nonfiction"/>
    <x v="753"/>
    <d v="2015-02-14T14:09:5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42.346938775510203"/>
    <x v="0"/>
    <s v="US"/>
    <s v="USD"/>
    <n v="1357408721"/>
    <n v="1354816721"/>
    <b v="0"/>
    <n v="49"/>
    <b v="1"/>
    <x v="3"/>
    <s v="nonfiction"/>
    <x v="754"/>
    <d v="2013-01-05T17:58:41"/>
    <n v="3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37.466029411764708"/>
    <x v="0"/>
    <s v="US"/>
    <s v="USD"/>
    <n v="1369010460"/>
    <n v="1366381877"/>
    <b v="0"/>
    <n v="68"/>
    <b v="1"/>
    <x v="3"/>
    <s v="nonfiction"/>
    <x v="755"/>
    <d v="2013-05-20T00:41:00"/>
    <n v="3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37.454545454545453"/>
    <x v="0"/>
    <s v="US"/>
    <s v="USD"/>
    <n v="1303147459"/>
    <n v="1297880659"/>
    <b v="0"/>
    <n v="22"/>
    <b v="1"/>
    <x v="3"/>
    <s v="nonfiction"/>
    <x v="756"/>
    <d v="2011-04-18T17:24:19"/>
    <n v="6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33.055555555555557"/>
    <x v="0"/>
    <s v="US"/>
    <s v="USD"/>
    <n v="1354756714"/>
    <n v="1353547114"/>
    <b v="0"/>
    <n v="18"/>
    <b v="1"/>
    <x v="3"/>
    <s v="nonfiction"/>
    <x v="757"/>
    <d v="2012-12-06T01:18:34"/>
    <n v="14"/>
    <x v="5"/>
  </r>
  <r>
    <n v="758"/>
    <s v="Publish Waiting On Humanity"/>
    <s v="I am publishing my book, Waiting on Humanity and need some finishing funds to do so."/>
    <n v="2500"/>
    <n v="2550"/>
    <n v="134.21052631578948"/>
    <x v="0"/>
    <s v="US"/>
    <s v="USD"/>
    <n v="1286568268"/>
    <n v="1283976268"/>
    <b v="0"/>
    <n v="19"/>
    <b v="1"/>
    <x v="3"/>
    <s v="nonfiction"/>
    <x v="758"/>
    <d v="2010-10-08T20:04:28"/>
    <n v="30"/>
    <x v="7"/>
  </r>
  <r>
    <n v="759"/>
    <s v="Wild Ruins"/>
    <s v="Help me search for the lost ruins of the UK. A unique guide to  lesser known and somewhat known ruins of Britain."/>
    <n v="5000"/>
    <n v="5096"/>
    <n v="51.474747474747474"/>
    <x v="0"/>
    <s v="GB"/>
    <s v="GBP"/>
    <n v="1404892539"/>
    <n v="1401436539"/>
    <b v="0"/>
    <n v="99"/>
    <b v="1"/>
    <x v="3"/>
    <s v="nonfiction"/>
    <x v="759"/>
    <d v="2014-07-09T07:55:39"/>
    <n v="4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e v="#DIV/0!"/>
    <x v="2"/>
    <s v="US"/>
    <s v="USD"/>
    <n v="1480188013"/>
    <n v="1477592413"/>
    <b v="0"/>
    <n v="0"/>
    <b v="0"/>
    <x v="3"/>
    <s v="fiction"/>
    <x v="760"/>
    <d v="2016-11-26T19:20:13"/>
    <n v="30"/>
    <x v="2"/>
  </r>
  <r>
    <n v="761"/>
    <s v="DONE WITH DEATH"/>
    <s v="The day Chuck died was the day everything changed. Now he has to save the afterlife from extinction or die again trying."/>
    <n v="5000"/>
    <n v="235"/>
    <n v="39.166666666666664"/>
    <x v="2"/>
    <s v="US"/>
    <s v="USD"/>
    <n v="1391364126"/>
    <n v="1388772126"/>
    <b v="0"/>
    <n v="6"/>
    <b v="0"/>
    <x v="3"/>
    <s v="fiction"/>
    <x v="761"/>
    <d v="2014-02-02T18:02:06"/>
    <n v="30"/>
    <x v="3"/>
  </r>
  <r>
    <n v="762"/>
    <s v="Where we used to live - eBook (PROJECT 80%)"/>
    <s v="An original-well-done eBook. Mainly about fiction, action, adventure, and mystery. A story that you've never read!"/>
    <n v="3500"/>
    <n v="0"/>
    <e v="#DIV/0!"/>
    <x v="2"/>
    <s v="MX"/>
    <s v="MXN"/>
    <n v="1480831200"/>
    <n v="1479328570"/>
    <b v="0"/>
    <n v="0"/>
    <b v="0"/>
    <x v="3"/>
    <s v="fiction"/>
    <x v="762"/>
    <d v="2016-12-04T06:00:00"/>
    <n v="17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5"/>
    <x v="2"/>
    <s v="GB"/>
    <s v="GBP"/>
    <n v="1376563408"/>
    <n v="1373971408"/>
    <b v="0"/>
    <n v="1"/>
    <b v="0"/>
    <x v="3"/>
    <s v="fiction"/>
    <x v="763"/>
    <d v="2013-08-15T10:43:28"/>
    <n v="30"/>
    <x v="4"/>
  </r>
  <r>
    <n v="764"/>
    <s v="[JOE]KES"/>
    <s v="[JOE]KES is a book full of over 200 original, sometimes funny, pun-ish Joekes. If you hate the book, use it as a coster!"/>
    <n v="5000"/>
    <n v="0"/>
    <e v="#DIV/0!"/>
    <x v="2"/>
    <s v="US"/>
    <s v="USD"/>
    <n v="1441858161"/>
    <n v="1439266161"/>
    <b v="0"/>
    <n v="0"/>
    <b v="0"/>
    <x v="3"/>
    <s v="fiction"/>
    <x v="764"/>
    <d v="2015-09-10T04:09:21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n v="57.295454545454547"/>
    <x v="2"/>
    <s v="US"/>
    <s v="USD"/>
    <n v="1413723684"/>
    <n v="1411131684"/>
    <b v="0"/>
    <n v="44"/>
    <b v="0"/>
    <x v="3"/>
    <s v="fiction"/>
    <x v="765"/>
    <d v="2014-10-19T13:01:24"/>
    <n v="3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e v="#DIV/0!"/>
    <x v="2"/>
    <s v="CA"/>
    <s v="CAD"/>
    <n v="1424112483"/>
    <n v="1421520483"/>
    <b v="0"/>
    <n v="0"/>
    <b v="0"/>
    <x v="3"/>
    <s v="fiction"/>
    <x v="766"/>
    <d v="2015-02-16T18:48:03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59"/>
    <x v="2"/>
    <s v="US"/>
    <s v="USD"/>
    <n v="1432178810"/>
    <n v="1429586810"/>
    <b v="0"/>
    <n v="3"/>
    <b v="0"/>
    <x v="3"/>
    <s v="fiction"/>
    <x v="767"/>
    <d v="2015-05-21T03:26:50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e v="#DIV/0!"/>
    <x v="2"/>
    <s v="US"/>
    <s v="USD"/>
    <n v="1387169890"/>
    <n v="1384577890"/>
    <b v="0"/>
    <n v="0"/>
    <b v="0"/>
    <x v="3"/>
    <s v="fiction"/>
    <x v="768"/>
    <d v="2013-12-16T04:58:10"/>
    <n v="3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31.846153846153847"/>
    <x v="2"/>
    <s v="US"/>
    <s v="USD"/>
    <n v="1388102094"/>
    <n v="1385510094"/>
    <b v="0"/>
    <n v="52"/>
    <b v="0"/>
    <x v="3"/>
    <s v="fiction"/>
    <x v="769"/>
    <d v="2013-12-26T23:54:54"/>
    <n v="3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e v="#DIV/0!"/>
    <x v="2"/>
    <s v="US"/>
    <s v="USD"/>
    <n v="1361750369"/>
    <n v="1358294369"/>
    <b v="0"/>
    <n v="0"/>
    <b v="0"/>
    <x v="3"/>
    <s v="fiction"/>
    <x v="770"/>
    <d v="2013-02-24T23:59:29"/>
    <n v="40"/>
    <x v="4"/>
  </r>
  <r>
    <n v="771"/>
    <s v="Donald Trump Presidential Stress Cube"/>
    <s v="A satire gift, the stress cube has original artwork, comes on a custom mahogany stand and has a funny exercise booklet."/>
    <n v="38000"/>
    <n v="10"/>
    <n v="10"/>
    <x v="2"/>
    <s v="US"/>
    <s v="USD"/>
    <n v="1454183202"/>
    <n v="1449863202"/>
    <b v="0"/>
    <n v="1"/>
    <b v="0"/>
    <x v="3"/>
    <s v="fiction"/>
    <x v="771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50"/>
    <x v="2"/>
    <s v="US"/>
    <s v="USD"/>
    <n v="1257047940"/>
    <n v="1252718519"/>
    <b v="0"/>
    <n v="1"/>
    <b v="0"/>
    <x v="3"/>
    <s v="fiction"/>
    <x v="772"/>
    <d v="2009-11-01T03:59:00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6"/>
    <x v="2"/>
    <s v="GB"/>
    <s v="GBP"/>
    <n v="1431298860"/>
    <n v="1428341985"/>
    <b v="0"/>
    <n v="2"/>
    <b v="0"/>
    <x v="3"/>
    <s v="fiction"/>
    <x v="773"/>
    <d v="2015-05-10T23:01:00"/>
    <n v="34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39"/>
    <x v="2"/>
    <s v="US"/>
    <s v="USD"/>
    <n v="1393181018"/>
    <n v="1390589018"/>
    <b v="0"/>
    <n v="9"/>
    <b v="0"/>
    <x v="3"/>
    <s v="fiction"/>
    <x v="774"/>
    <d v="2014-02-23T18:43:38"/>
    <n v="30"/>
    <x v="3"/>
  </r>
  <r>
    <n v="775"/>
    <s v="Scorned: A LeKrista Scott, Vampire Hunted Novel"/>
    <s v="Scorned is the first in a series that I have been working on for two years and it's time to get it published."/>
    <n v="10000"/>
    <n v="170"/>
    <n v="34"/>
    <x v="2"/>
    <s v="US"/>
    <s v="USD"/>
    <n v="1323998795"/>
    <n v="1321406795"/>
    <b v="0"/>
    <n v="5"/>
    <b v="0"/>
    <x v="3"/>
    <s v="fiction"/>
    <x v="775"/>
    <d v="2011-12-16T01:26:35"/>
    <n v="30"/>
    <x v="6"/>
  </r>
  <r>
    <n v="776"/>
    <s v="Run Ragged"/>
    <s v="Would anything change if women were in charge? Book Clubs, readers, and critics herald the latest by award-winning author, Aguila."/>
    <n v="7000"/>
    <n v="3598"/>
    <n v="63.122807017543863"/>
    <x v="2"/>
    <s v="US"/>
    <s v="USD"/>
    <n v="1444539600"/>
    <n v="1441297645"/>
    <b v="0"/>
    <n v="57"/>
    <b v="0"/>
    <x v="3"/>
    <s v="fiction"/>
    <x v="776"/>
    <d v="2015-10-11T05:00:00"/>
    <n v="3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"/>
    <x v="2"/>
    <s v="US"/>
    <s v="USD"/>
    <n v="1375313577"/>
    <n v="1372721577"/>
    <b v="0"/>
    <n v="3"/>
    <b v="0"/>
    <x v="3"/>
    <s v="fiction"/>
    <x v="777"/>
    <d v="2013-07-31T23:32:57"/>
    <n v="30"/>
    <x v="4"/>
  </r>
  <r>
    <n v="778"/>
    <s v="Summers' Love, A Cute and Funny Cinderella Love Story"/>
    <s v="Laughter, tears and good times in the warm glow of Summer s Love. The perfect recipe for the winter blahs."/>
    <n v="500"/>
    <n v="2"/>
    <n v="2"/>
    <x v="2"/>
    <s v="US"/>
    <s v="USD"/>
    <n v="1398876680"/>
    <n v="1396284680"/>
    <b v="0"/>
    <n v="1"/>
    <b v="0"/>
    <x v="3"/>
    <s v="fiction"/>
    <x v="778"/>
    <d v="2014-04-30T16:51:20"/>
    <n v="3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66.666666666666671"/>
    <x v="2"/>
    <s v="US"/>
    <s v="USD"/>
    <n v="1287115200"/>
    <n v="1284567905"/>
    <b v="0"/>
    <n v="6"/>
    <b v="0"/>
    <x v="3"/>
    <s v="fiction"/>
    <x v="779"/>
    <d v="2010-10-15T04:00:00"/>
    <n v="29"/>
    <x v="7"/>
  </r>
  <r>
    <n v="780"/>
    <s v="Wess Meets West - Press Our New Album on CD!"/>
    <s v="We are finishing up recording our new record and we would like help with its physical CD release."/>
    <n v="1000"/>
    <n v="1040"/>
    <n v="38.518518518518519"/>
    <x v="0"/>
    <s v="US"/>
    <s v="USD"/>
    <n v="1304439025"/>
    <n v="1301847025"/>
    <b v="0"/>
    <n v="27"/>
    <b v="1"/>
    <x v="4"/>
    <s v="rock"/>
    <x v="780"/>
    <d v="2011-05-03T16:10:25"/>
    <n v="30"/>
    <x v="6"/>
  </r>
  <r>
    <n v="781"/>
    <s v="Touring the United States This July"/>
    <s v="&quot;WE ARE ON A MISSION TO TOUR THE UNITED STATES NON-STOP. TO DO SO WE NEED TO PURCHASE A NEW VAN.&quot;"/>
    <n v="800"/>
    <n v="1065.23"/>
    <n v="42.609200000000001"/>
    <x v="0"/>
    <s v="US"/>
    <s v="USD"/>
    <n v="1370649674"/>
    <n v="1368057674"/>
    <b v="0"/>
    <n v="25"/>
    <b v="1"/>
    <x v="4"/>
    <s v="rock"/>
    <x v="781"/>
    <d v="2013-06-08T00:01:14"/>
    <n v="30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50"/>
    <x v="0"/>
    <s v="US"/>
    <s v="USD"/>
    <n v="1345918302"/>
    <n v="1343326302"/>
    <b v="0"/>
    <n v="14"/>
    <b v="1"/>
    <x v="4"/>
    <s v="rock"/>
    <x v="782"/>
    <d v="2012-08-25T18:11:42"/>
    <n v="3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63.485714285714288"/>
    <x v="0"/>
    <s v="US"/>
    <s v="USD"/>
    <n v="1335564000"/>
    <n v="1332182049"/>
    <b v="0"/>
    <n v="35"/>
    <b v="1"/>
    <x v="4"/>
    <s v="rock"/>
    <x v="783"/>
    <d v="2012-04-27T22:00:00"/>
    <n v="3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s v="US"/>
    <s v="USD"/>
    <n v="1395023719"/>
    <n v="1391571319"/>
    <b v="0"/>
    <n v="10"/>
    <b v="1"/>
    <x v="4"/>
    <s v="rock"/>
    <x v="784"/>
    <d v="2014-03-17T02:35:19"/>
    <n v="4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31.142758620689655"/>
    <x v="0"/>
    <s v="US"/>
    <s v="USD"/>
    <n v="1362060915"/>
    <n v="1359468915"/>
    <b v="0"/>
    <n v="29"/>
    <b v="1"/>
    <x v="4"/>
    <s v="rock"/>
    <x v="785"/>
    <d v="2013-02-28T14:15:15"/>
    <n v="30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62.27272727272728"/>
    <x v="0"/>
    <s v="US"/>
    <s v="USD"/>
    <n v="1336751220"/>
    <n v="1331774434"/>
    <b v="0"/>
    <n v="44"/>
    <b v="1"/>
    <x v="4"/>
    <s v="rock"/>
    <x v="786"/>
    <d v="2012-05-11T15:47:00"/>
    <n v="58"/>
    <x v="5"/>
  </r>
  <r>
    <n v="787"/>
    <s v="Mahayla CD Pressing"/>
    <s v="We've made our goal with your help. Thanks so much! This is a great time to pre-purchase the album and get some extra perks."/>
    <n v="1200"/>
    <n v="1370"/>
    <n v="80.588235294117652"/>
    <x v="0"/>
    <s v="US"/>
    <s v="USD"/>
    <n v="1383318226"/>
    <n v="1380726226"/>
    <b v="0"/>
    <n v="17"/>
    <b v="1"/>
    <x v="4"/>
    <s v="rock"/>
    <x v="787"/>
    <d v="2013-11-01T15:03:46"/>
    <n v="30"/>
    <x v="4"/>
  </r>
  <r>
    <n v="788"/>
    <s v="HELP UNRB GO ON TOUR!"/>
    <s v="With all of our money going towards our new full-length album and merch, we need your help so we don't end up stranded on tour."/>
    <n v="1000"/>
    <n v="2035.05"/>
    <n v="59.85441176470588"/>
    <x v="0"/>
    <s v="US"/>
    <s v="USD"/>
    <n v="1341633540"/>
    <n v="1338336588"/>
    <b v="0"/>
    <n v="34"/>
    <b v="1"/>
    <x v="4"/>
    <s v="rock"/>
    <x v="788"/>
    <d v="2012-07-07T03:59:00"/>
    <n v="3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32.85714285714286"/>
    <x v="0"/>
    <s v="US"/>
    <s v="USD"/>
    <n v="1358755140"/>
    <n v="1357187280"/>
    <b v="0"/>
    <n v="14"/>
    <b v="1"/>
    <x v="4"/>
    <s v="rock"/>
    <x v="789"/>
    <d v="2013-01-21T07:59:00"/>
    <n v="18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92.547820512820508"/>
    <x v="0"/>
    <s v="US"/>
    <s v="USD"/>
    <n v="1359680939"/>
    <n v="1357088939"/>
    <b v="0"/>
    <n v="156"/>
    <b v="1"/>
    <x v="4"/>
    <s v="rock"/>
    <x v="790"/>
    <d v="2013-02-01T01:08:59"/>
    <n v="3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60.859375"/>
    <x v="0"/>
    <s v="US"/>
    <s v="USD"/>
    <n v="1384322340"/>
    <n v="1381430646"/>
    <b v="0"/>
    <n v="128"/>
    <b v="1"/>
    <x v="4"/>
    <s v="rock"/>
    <x v="791"/>
    <d v="2013-11-13T05:59:00"/>
    <n v="33"/>
    <x v="4"/>
  </r>
  <r>
    <n v="792"/>
    <s v="&quot;Believable Lies&quot; - The Album"/>
    <s v="Rock n' Roll about the intersection of lies and belief: the Believable Lie."/>
    <n v="2500"/>
    <n v="2511.11"/>
    <n v="41.851833333333339"/>
    <x v="0"/>
    <s v="US"/>
    <s v="USD"/>
    <n v="1383861483"/>
    <n v="1381265883"/>
    <b v="0"/>
    <n v="60"/>
    <b v="1"/>
    <x v="4"/>
    <s v="rock"/>
    <x v="792"/>
    <d v="2013-11-07T21:58:03"/>
    <n v="3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88.325937499999995"/>
    <x v="0"/>
    <s v="US"/>
    <s v="USD"/>
    <n v="1372827540"/>
    <n v="1371491244"/>
    <b v="0"/>
    <n v="32"/>
    <b v="1"/>
    <x v="4"/>
    <s v="rock"/>
    <x v="793"/>
    <d v="2013-07-03T04:59:00"/>
    <n v="15"/>
    <x v="4"/>
  </r>
  <r>
    <n v="794"/>
    <s v="Begins Again"/>
    <s v="The Brian Davis Band is a group of friends that want to share their lives and experiences through music that connects with people."/>
    <n v="8000"/>
    <n v="8425"/>
    <n v="158.96226415094338"/>
    <x v="0"/>
    <s v="US"/>
    <s v="USD"/>
    <n v="1315242360"/>
    <n v="1310438737"/>
    <b v="0"/>
    <n v="53"/>
    <b v="1"/>
    <x v="4"/>
    <s v="rock"/>
    <x v="794"/>
    <d v="2011-09-05T17:06:00"/>
    <n v="5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85.054347826086953"/>
    <x v="0"/>
    <s v="US"/>
    <s v="USD"/>
    <n v="1333774740"/>
    <n v="1330094566"/>
    <b v="0"/>
    <n v="184"/>
    <b v="1"/>
    <x v="4"/>
    <s v="rock"/>
    <x v="795"/>
    <d v="2012-04-07T04:59:00"/>
    <n v="43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12.61111111111111"/>
    <x v="0"/>
    <s v="US"/>
    <s v="USD"/>
    <n v="1379279400"/>
    <n v="1376687485"/>
    <b v="0"/>
    <n v="90"/>
    <b v="1"/>
    <x v="4"/>
    <s v="rock"/>
    <x v="796"/>
    <d v="2013-09-15T21:10:00"/>
    <n v="30"/>
    <x v="4"/>
  </r>
  <r>
    <n v="797"/>
    <s v="Lust Control NEW CD!!!"/>
    <s v="Help Lust Control Kickstart their first cd in 20 years!!  To be mixed by Rocky Gray (Living Sacrifice, Soul Embraced, Evanescence)!!"/>
    <n v="3000"/>
    <n v="3226"/>
    <n v="45.436619718309856"/>
    <x v="0"/>
    <s v="US"/>
    <s v="USD"/>
    <n v="1335672000"/>
    <n v="1332978688"/>
    <b v="0"/>
    <n v="71"/>
    <b v="1"/>
    <x v="4"/>
    <s v="rock"/>
    <x v="797"/>
    <d v="2012-04-29T04:00:00"/>
    <n v="31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46.218390804597703"/>
    <x v="0"/>
    <s v="US"/>
    <s v="USD"/>
    <n v="1412086187"/>
    <n v="1409494187"/>
    <b v="0"/>
    <n v="87"/>
    <b v="1"/>
    <x v="4"/>
    <s v="rock"/>
    <x v="798"/>
    <d v="2014-09-30T14:09:47"/>
    <n v="3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78.60714285714286"/>
    <x v="0"/>
    <s v="US"/>
    <s v="USD"/>
    <n v="1335542446"/>
    <n v="1332950446"/>
    <b v="0"/>
    <n v="28"/>
    <b v="1"/>
    <x v="4"/>
    <s v="rock"/>
    <x v="799"/>
    <d v="2012-04-27T16:00:46"/>
    <n v="30"/>
    <x v="5"/>
  </r>
  <r>
    <n v="800"/>
    <s v="LF4 WildFire"/>
    <s v="Scotland's premier classic rock and metal festival, 3 days, 3-4 stages, family friendly,  for people of all ages"/>
    <n v="1500"/>
    <n v="2282"/>
    <n v="40.75"/>
    <x v="0"/>
    <s v="GB"/>
    <s v="GBP"/>
    <n v="1410431054"/>
    <n v="1407839054"/>
    <b v="0"/>
    <n v="56"/>
    <b v="1"/>
    <x v="4"/>
    <s v="rock"/>
    <x v="800"/>
    <d v="2014-09-11T10:24:14"/>
    <n v="30"/>
    <x v="3"/>
  </r>
  <r>
    <n v="801"/>
    <s v="SLUTEVER DO AMERICA TOUR"/>
    <s v="ALL WE WANT TO DO IS DRIVE AROUND AMERICA AND PLAY A BUNCH OF SHOWS, BUT WE DON'T HAVE ANY MONEY..."/>
    <n v="2000"/>
    <n v="2230.4299999999998"/>
    <n v="43.733921568627444"/>
    <x v="0"/>
    <s v="US"/>
    <s v="USD"/>
    <n v="1309547120"/>
    <n v="1306955120"/>
    <b v="0"/>
    <n v="51"/>
    <b v="1"/>
    <x v="4"/>
    <s v="rock"/>
    <x v="801"/>
    <d v="2011-07-01T19:05:20"/>
    <n v="3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81.066666666666663"/>
    <x v="0"/>
    <s v="US"/>
    <s v="USD"/>
    <n v="1347854700"/>
    <n v="1343867524"/>
    <b v="0"/>
    <n v="75"/>
    <b v="1"/>
    <x v="4"/>
    <s v="rock"/>
    <x v="802"/>
    <d v="2012-09-17T04:05:00"/>
    <n v="46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74.60526315789474"/>
    <x v="0"/>
    <s v="US"/>
    <s v="USD"/>
    <n v="1306630800"/>
    <n v="1304376478"/>
    <b v="0"/>
    <n v="38"/>
    <b v="1"/>
    <x v="4"/>
    <s v="rock"/>
    <x v="803"/>
    <d v="2011-05-29T01:00:00"/>
    <n v="2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305.55555555555554"/>
    <x v="0"/>
    <s v="US"/>
    <s v="USD"/>
    <n v="1311393540"/>
    <n v="1309919526"/>
    <b v="0"/>
    <n v="18"/>
    <b v="1"/>
    <x v="4"/>
    <s v="rock"/>
    <x v="804"/>
    <d v="2011-07-23T03:59:00"/>
    <n v="1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8.333333333333336"/>
    <x v="0"/>
    <s v="US"/>
    <s v="USD"/>
    <n v="1310857200"/>
    <n v="1306525512"/>
    <b v="0"/>
    <n v="54"/>
    <b v="1"/>
    <x v="4"/>
    <s v="rock"/>
    <x v="805"/>
    <d v="2011-07-16T23:00:00"/>
    <n v="50"/>
    <x v="6"/>
  </r>
  <r>
    <n v="806"/>
    <s v="Golden Animals NEW Album!"/>
    <s v="Help Golden Animals finish their NEW Album!"/>
    <n v="8000"/>
    <n v="8355"/>
    <n v="117.67605633802818"/>
    <x v="0"/>
    <s v="US"/>
    <s v="USD"/>
    <n v="1315413339"/>
    <n v="1312821339"/>
    <b v="0"/>
    <n v="71"/>
    <b v="1"/>
    <x v="4"/>
    <s v="rock"/>
    <x v="806"/>
    <d v="2011-09-07T16:35:39"/>
    <n v="30"/>
    <x v="6"/>
  </r>
  <r>
    <n v="807"/>
    <s v="Sic Vita - New EP Release - 2017"/>
    <s v="Join the Sic Vita family and lend a hand as we create a new album!"/>
    <n v="4000"/>
    <n v="4205"/>
    <n v="73.771929824561397"/>
    <x v="0"/>
    <s v="US"/>
    <s v="USD"/>
    <n v="1488333600"/>
    <n v="1485270311"/>
    <b v="0"/>
    <n v="57"/>
    <b v="1"/>
    <x v="4"/>
    <s v="rock"/>
    <x v="807"/>
    <d v="2017-03-01T02:00:00"/>
    <n v="3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4.65116279069767"/>
    <x v="0"/>
    <s v="CA"/>
    <s v="CAD"/>
    <n v="1419224340"/>
    <n v="1416363886"/>
    <b v="0"/>
    <n v="43"/>
    <b v="1"/>
    <x v="4"/>
    <s v="rock"/>
    <x v="808"/>
    <d v="2014-12-22T04:59:00"/>
    <n v="33"/>
    <x v="3"/>
  </r>
  <r>
    <n v="809"/>
    <s v="Peter's New Album!!"/>
    <s v="Acknowledged songwriter looking to record album of new songs to secure a Publishing Contract"/>
    <n v="4000"/>
    <n v="4151"/>
    <n v="79.82692307692308"/>
    <x v="0"/>
    <s v="US"/>
    <s v="USD"/>
    <n v="1390161630"/>
    <n v="1387569630"/>
    <b v="0"/>
    <n v="52"/>
    <b v="1"/>
    <x v="4"/>
    <s v="rock"/>
    <x v="809"/>
    <d v="2014-01-19T20:00:30"/>
    <n v="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8.333333333333336"/>
    <x v="0"/>
    <s v="US"/>
    <s v="USD"/>
    <n v="1346462462"/>
    <n v="1343870462"/>
    <b v="0"/>
    <n v="27"/>
    <b v="1"/>
    <x v="4"/>
    <s v="rock"/>
    <x v="810"/>
    <d v="2012-09-01T01:21:02"/>
    <n v="30"/>
    <x v="5"/>
  </r>
  <r>
    <n v="811"/>
    <s v="Love Water Tour"/>
    <s v="We need your financial support to cover the tour costs!  (Sound, lights, travel, stage design)"/>
    <n v="1000"/>
    <n v="1040"/>
    <n v="86.666666666666671"/>
    <x v="0"/>
    <s v="US"/>
    <s v="USD"/>
    <n v="1373475120"/>
    <n v="1371569202"/>
    <b v="0"/>
    <n v="12"/>
    <b v="1"/>
    <x v="4"/>
    <s v="rock"/>
    <x v="811"/>
    <d v="2013-07-10T16:52:00"/>
    <n v="2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7.606060606060606"/>
    <x v="0"/>
    <s v="US"/>
    <s v="USD"/>
    <n v="1362146280"/>
    <n v="1357604752"/>
    <b v="0"/>
    <n v="33"/>
    <b v="1"/>
    <x v="4"/>
    <s v="rock"/>
    <x v="812"/>
    <d v="2013-03-01T13:58:00"/>
    <n v="53"/>
    <x v="4"/>
  </r>
  <r>
    <n v="813"/>
    <s v="Rules of Civility and Decent Behavior"/>
    <s v="A pre order campaign to fund the pressing of our second full length vinyl LP"/>
    <n v="1500"/>
    <n v="2399.94"/>
    <n v="24.999375000000001"/>
    <x v="0"/>
    <s v="US"/>
    <s v="USD"/>
    <n v="1342825365"/>
    <n v="1340233365"/>
    <b v="0"/>
    <n v="96"/>
    <b v="1"/>
    <x v="4"/>
    <s v="rock"/>
    <x v="813"/>
    <d v="2012-07-20T23:02:45"/>
    <n v="3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45.464285714285715"/>
    <x v="0"/>
    <s v="US"/>
    <s v="USD"/>
    <n v="1306865040"/>
    <n v="1305568201"/>
    <b v="0"/>
    <n v="28"/>
    <b v="1"/>
    <x v="4"/>
    <s v="rock"/>
    <x v="814"/>
    <d v="2011-05-31T18:04:00"/>
    <n v="15"/>
    <x v="6"/>
  </r>
  <r>
    <n v="815"/>
    <s v="Some Late Help for The Early Reset"/>
    <s v="Be a part of helping The Early Reset finish their new 7 song EP."/>
    <n v="4000"/>
    <n v="4280"/>
    <n v="99.534883720930239"/>
    <x v="0"/>
    <s v="US"/>
    <s v="USD"/>
    <n v="1414879303"/>
    <n v="1412287303"/>
    <b v="0"/>
    <n v="43"/>
    <b v="1"/>
    <x v="4"/>
    <s v="rock"/>
    <x v="815"/>
    <d v="2014-11-01T22:01:43"/>
    <n v="30"/>
    <x v="3"/>
  </r>
  <r>
    <n v="816"/>
    <s v="Help Friends and Family Release Their Debut Album"/>
    <s v="Friends and Family have an album for you. They need your help to release it to the world."/>
    <n v="7000"/>
    <n v="8058.55"/>
    <n v="39.31"/>
    <x v="0"/>
    <s v="US"/>
    <s v="USD"/>
    <n v="1365489000"/>
    <n v="1362776043"/>
    <b v="0"/>
    <n v="205"/>
    <b v="1"/>
    <x v="4"/>
    <s v="rock"/>
    <x v="816"/>
    <d v="2013-04-09T06:30:00"/>
    <n v="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89.419999999999987"/>
    <x v="0"/>
    <s v="US"/>
    <s v="USD"/>
    <n v="1331441940"/>
    <n v="1326810211"/>
    <b v="0"/>
    <n v="23"/>
    <b v="1"/>
    <x v="4"/>
    <s v="rock"/>
    <x v="817"/>
    <d v="2012-03-11T04:59:00"/>
    <n v="54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8.684210526315791"/>
    <x v="0"/>
    <s v="US"/>
    <s v="USD"/>
    <n v="1344358860"/>
    <n v="1343682681"/>
    <b v="0"/>
    <n v="19"/>
    <b v="1"/>
    <x v="4"/>
    <s v="rock"/>
    <x v="818"/>
    <d v="2012-08-07T17:01:00"/>
    <n v="8"/>
    <x v="5"/>
  </r>
  <r>
    <n v="819"/>
    <s v="Winter Tour"/>
    <s v="We are touring the Southeast in support of our new EP"/>
    <n v="400"/>
    <n v="435"/>
    <n v="31.071428571428573"/>
    <x v="0"/>
    <s v="US"/>
    <s v="USD"/>
    <n v="1387601040"/>
    <n v="1386806254"/>
    <b v="0"/>
    <n v="14"/>
    <b v="1"/>
    <x v="4"/>
    <s v="rock"/>
    <x v="819"/>
    <d v="2013-12-21T04:44:00"/>
    <n v="9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70.55263157894737"/>
    <x v="0"/>
    <s v="US"/>
    <s v="USD"/>
    <n v="1402290000"/>
    <n v="1399666342"/>
    <b v="0"/>
    <n v="38"/>
    <b v="1"/>
    <x v="4"/>
    <s v="rock"/>
    <x v="820"/>
    <d v="2014-06-09T05:00:00"/>
    <n v="3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224.12820512820514"/>
    <x v="0"/>
    <s v="US"/>
    <s v="USD"/>
    <n v="1430712060"/>
    <n v="1427753265"/>
    <b v="0"/>
    <n v="78"/>
    <b v="1"/>
    <x v="4"/>
    <s v="rock"/>
    <x v="821"/>
    <d v="2015-05-04T04:01:00"/>
    <n v="34"/>
    <x v="0"/>
  </r>
  <r>
    <n v="822"/>
    <s v="Soul Easy - Making music for our friends."/>
    <s v="Soul Easy recording our first full length CD.  Inspired by lots of friends and lots of good times."/>
    <n v="3000"/>
    <n v="3575"/>
    <n v="51.811594202898547"/>
    <x v="0"/>
    <s v="US"/>
    <s v="USD"/>
    <n v="1349477050"/>
    <n v="1346885050"/>
    <b v="0"/>
    <n v="69"/>
    <b v="1"/>
    <x v="4"/>
    <s v="rock"/>
    <x v="822"/>
    <d v="2012-10-05T22:44:10"/>
    <n v="30"/>
    <x v="5"/>
  </r>
  <r>
    <n v="823"/>
    <s v="Debut Album"/>
    <s v="Eyes For Fire is finally ready to release their Debut Album but we need YOU to help us put the final touches on it."/>
    <n v="800"/>
    <n v="1436"/>
    <n v="43.515151515151516"/>
    <x v="0"/>
    <s v="US"/>
    <s v="USD"/>
    <n v="1427062852"/>
    <n v="1424474452"/>
    <b v="0"/>
    <n v="33"/>
    <b v="1"/>
    <x v="4"/>
    <s v="rock"/>
    <x v="823"/>
    <d v="2015-03-22T22:20:52"/>
    <n v="3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39.816666666666663"/>
    <x v="0"/>
    <s v="US"/>
    <s v="USD"/>
    <n v="1271573940"/>
    <n v="1268459318"/>
    <b v="0"/>
    <n v="54"/>
    <b v="1"/>
    <x v="4"/>
    <s v="rock"/>
    <x v="824"/>
    <d v="2010-04-18T06:59:00"/>
    <n v="36"/>
    <x v="7"/>
  </r>
  <r>
    <n v="825"/>
    <s v="KILL FREEMAN"/>
    <s v="Kickstarting Kill Freeman independently. Help fund the New Record, Video and Live Shows."/>
    <n v="12500"/>
    <n v="12554"/>
    <n v="126.8080808080808"/>
    <x v="0"/>
    <s v="US"/>
    <s v="USD"/>
    <n v="1351495284"/>
    <n v="1349335284"/>
    <b v="0"/>
    <n v="99"/>
    <b v="1"/>
    <x v="4"/>
    <s v="rock"/>
    <x v="825"/>
    <d v="2012-10-29T07:21:24"/>
    <n v="25"/>
    <x v="5"/>
  </r>
  <r>
    <n v="826"/>
    <s v="Protect The Dream Debut Album"/>
    <s v="Protect The Dream is preparing to record their debut album 8 years in the making. Lets make it happen Kickstarter!"/>
    <n v="5500"/>
    <n v="5580"/>
    <n v="113.87755102040816"/>
    <x v="0"/>
    <s v="US"/>
    <s v="USD"/>
    <n v="1332719730"/>
    <n v="1330908930"/>
    <b v="0"/>
    <n v="49"/>
    <b v="1"/>
    <x v="4"/>
    <s v="rock"/>
    <x v="826"/>
    <d v="2012-03-25T23:55:30"/>
    <n v="2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28.181818181818183"/>
    <x v="0"/>
    <s v="US"/>
    <s v="USD"/>
    <n v="1329248940"/>
    <n v="1326972107"/>
    <b v="0"/>
    <n v="11"/>
    <b v="1"/>
    <x v="4"/>
    <s v="rock"/>
    <x v="827"/>
    <d v="2012-02-14T19:49:00"/>
    <n v="26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36.60526315789474"/>
    <x v="0"/>
    <s v="US"/>
    <s v="USD"/>
    <n v="1340641440"/>
    <n v="1339549982"/>
    <b v="0"/>
    <n v="38"/>
    <b v="1"/>
    <x v="4"/>
    <s v="rock"/>
    <x v="828"/>
    <d v="2012-06-25T16:24:00"/>
    <n v="13"/>
    <x v="5"/>
  </r>
  <r>
    <n v="829"/>
    <s v="Monk"/>
    <s v="We are a band from South East London- each member is19 years OA. We have been together for two years. Taking pride in making good music"/>
    <n v="500"/>
    <n v="520"/>
    <n v="32.5"/>
    <x v="0"/>
    <s v="GB"/>
    <s v="GBP"/>
    <n v="1468437240"/>
    <n v="1463253240"/>
    <b v="0"/>
    <n v="16"/>
    <b v="1"/>
    <x v="4"/>
    <s v="rock"/>
    <x v="829"/>
    <d v="2016-07-13T19:14:00"/>
    <n v="60"/>
    <x v="2"/>
  </r>
  <r>
    <n v="830"/>
    <s v="Dark Disco Club's new album"/>
    <s v="We're making a high energy, fist pumpin', pelvis-thrusting new Rock n Roll album and we'd love for you to be a part of it."/>
    <n v="1800"/>
    <n v="1941"/>
    <n v="60.65625"/>
    <x v="0"/>
    <s v="US"/>
    <s v="USD"/>
    <n v="1363952225"/>
    <n v="1361363825"/>
    <b v="0"/>
    <n v="32"/>
    <b v="1"/>
    <x v="4"/>
    <s v="rock"/>
    <x v="830"/>
    <d v="2013-03-22T11:37:05"/>
    <n v="30"/>
    <x v="4"/>
  </r>
  <r>
    <n v="831"/>
    <s v="Let The 7Horse Run!"/>
    <s v="7Horse is a new band with a self-funded album and a show they want to rock in your town!"/>
    <n v="1500"/>
    <n v="3500"/>
    <n v="175"/>
    <x v="0"/>
    <s v="US"/>
    <s v="USD"/>
    <n v="1335540694"/>
    <n v="1332948694"/>
    <b v="0"/>
    <n v="20"/>
    <b v="1"/>
    <x v="4"/>
    <s v="rock"/>
    <x v="831"/>
    <d v="2012-04-27T15:31:34"/>
    <n v="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97.993896103896105"/>
    <x v="0"/>
    <s v="US"/>
    <s v="USD"/>
    <n v="1327133580"/>
    <n v="1321978335"/>
    <b v="0"/>
    <n v="154"/>
    <b v="1"/>
    <x v="4"/>
    <s v="rock"/>
    <x v="832"/>
    <d v="2012-01-21T08:13:00"/>
    <n v="60"/>
    <x v="6"/>
  </r>
  <r>
    <n v="833"/>
    <s v="Ragman Rolls"/>
    <s v="This is an American rock album."/>
    <n v="6000"/>
    <n v="6100"/>
    <n v="148.78048780487805"/>
    <x v="0"/>
    <s v="US"/>
    <s v="USD"/>
    <n v="1397941475"/>
    <n v="1395349475"/>
    <b v="0"/>
    <n v="41"/>
    <b v="1"/>
    <x v="4"/>
    <s v="rock"/>
    <x v="833"/>
    <d v="2014-04-19T21:04:35"/>
    <n v="30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96.08"/>
    <x v="0"/>
    <s v="US"/>
    <s v="USD"/>
    <n v="1372651140"/>
    <n v="1369770292"/>
    <b v="0"/>
    <n v="75"/>
    <b v="1"/>
    <x v="4"/>
    <s v="rock"/>
    <x v="834"/>
    <d v="2013-07-01T03:59:00"/>
    <n v="3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58.625"/>
    <x v="0"/>
    <s v="US"/>
    <s v="USD"/>
    <n v="1337396400"/>
    <n v="1333709958"/>
    <b v="0"/>
    <n v="40"/>
    <b v="1"/>
    <x v="4"/>
    <s v="rock"/>
    <x v="835"/>
    <d v="2012-05-19T03:00:00"/>
    <n v="43"/>
    <x v="5"/>
  </r>
  <r>
    <n v="836"/>
    <s v="DESMADRE Full Album + Press Kit"/>
    <s v="An album you can bring home to mom."/>
    <n v="5000"/>
    <n v="5046.5200000000004"/>
    <n v="109.70695652173914"/>
    <x v="0"/>
    <s v="US"/>
    <s v="USD"/>
    <n v="1381108918"/>
    <n v="1378516918"/>
    <b v="0"/>
    <n v="46"/>
    <b v="1"/>
    <x v="4"/>
    <s v="rock"/>
    <x v="836"/>
    <d v="2013-10-07T01:21:58"/>
    <n v="30"/>
    <x v="4"/>
  </r>
  <r>
    <n v="837"/>
    <s v="Take 147 - Nothin' to Lose CD Project"/>
    <s v="Take 147 is currently in the process of recording the debut album called, &quot;Nothin' to Lose&quot;."/>
    <n v="2500"/>
    <n v="3045"/>
    <n v="49.112903225806448"/>
    <x v="0"/>
    <s v="US"/>
    <s v="USD"/>
    <n v="1398988662"/>
    <n v="1396396662"/>
    <b v="0"/>
    <n v="62"/>
    <b v="1"/>
    <x v="4"/>
    <s v="rock"/>
    <x v="837"/>
    <d v="2014-05-01T23:57:42"/>
    <n v="3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47.672131147540981"/>
    <x v="0"/>
    <s v="US"/>
    <s v="USD"/>
    <n v="1326835985"/>
    <n v="1324243985"/>
    <b v="0"/>
    <n v="61"/>
    <b v="1"/>
    <x v="4"/>
    <s v="rock"/>
    <x v="838"/>
    <d v="2012-01-17T21:33:05"/>
    <n v="30"/>
    <x v="6"/>
  </r>
  <r>
    <n v="839"/>
    <s v="The Waffle Stompers - We'll Never Die"/>
    <s v="The Waffle Stompers need your support to keep doing what we love--go on tour, make music and music videos."/>
    <n v="5000"/>
    <n v="5830.83"/>
    <n v="60.737812499999997"/>
    <x v="0"/>
    <s v="US"/>
    <s v="USD"/>
    <n v="1348337956"/>
    <n v="1345745956"/>
    <b v="0"/>
    <n v="96"/>
    <b v="1"/>
    <x v="4"/>
    <s v="rock"/>
    <x v="839"/>
    <d v="2012-09-22T18:19:16"/>
    <n v="3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63.37715789473684"/>
    <x v="0"/>
    <s v="US"/>
    <s v="USD"/>
    <n v="1474694787"/>
    <n v="1472102787"/>
    <b v="0"/>
    <n v="190"/>
    <b v="1"/>
    <x v="4"/>
    <s v="metal"/>
    <x v="840"/>
    <d v="2016-09-24T05:26:27"/>
    <n v="3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53.893617021276597"/>
    <x v="0"/>
    <s v="US"/>
    <s v="USD"/>
    <n v="1415653663"/>
    <n v="1413058063"/>
    <b v="1"/>
    <n v="94"/>
    <b v="1"/>
    <x v="4"/>
    <s v="metal"/>
    <x v="841"/>
    <d v="2014-11-10T21:07:43"/>
    <n v="3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66.871794871794876"/>
    <x v="0"/>
    <s v="CA"/>
    <s v="CAD"/>
    <n v="1381723140"/>
    <n v="1378735983"/>
    <b v="1"/>
    <n v="39"/>
    <b v="1"/>
    <x v="4"/>
    <s v="metal"/>
    <x v="842"/>
    <d v="2013-10-14T03:59:00"/>
    <n v="3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63.102362204724407"/>
    <x v="0"/>
    <s v="US"/>
    <s v="USD"/>
    <n v="1481184000"/>
    <n v="1479708680"/>
    <b v="0"/>
    <n v="127"/>
    <b v="1"/>
    <x v="4"/>
    <s v="metal"/>
    <x v="843"/>
    <d v="2016-12-08T08:00:00"/>
    <n v="17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36.628930817610062"/>
    <x v="0"/>
    <s v="US"/>
    <s v="USD"/>
    <n v="1414817940"/>
    <n v="1411489552"/>
    <b v="1"/>
    <n v="159"/>
    <b v="1"/>
    <x v="4"/>
    <s v="metal"/>
    <x v="844"/>
    <d v="2014-11-01T04:59:00"/>
    <n v="39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34.005706214689269"/>
    <x v="0"/>
    <s v="US"/>
    <s v="USD"/>
    <n v="1473047940"/>
    <n v="1469595396"/>
    <b v="0"/>
    <n v="177"/>
    <b v="1"/>
    <x v="4"/>
    <s v="metal"/>
    <x v="845"/>
    <d v="2016-09-05T03:59:00"/>
    <n v="40"/>
    <x v="2"/>
  </r>
  <r>
    <n v="846"/>
    <s v="CURVE: The debut album from Miroist needs awesome merch"/>
    <s v="Pre-order and help me fund new merchandise so we can make the album release something amazing."/>
    <n v="1100"/>
    <n v="1342.01"/>
    <n v="28.553404255319148"/>
    <x v="0"/>
    <s v="GB"/>
    <s v="GBP"/>
    <n v="1394460000"/>
    <n v="1393233855"/>
    <b v="0"/>
    <n v="47"/>
    <b v="1"/>
    <x v="4"/>
    <s v="metal"/>
    <x v="846"/>
    <d v="2014-03-10T14:00:00"/>
    <n v="14"/>
    <x v="3"/>
  </r>
  <r>
    <n v="847"/>
    <s v="CENTROPYMUSIC"/>
    <s v="MUSIC WITH MEANING!  MUSIC THAT MATTERS!!!"/>
    <n v="10"/>
    <n v="10"/>
    <n v="10"/>
    <x v="0"/>
    <s v="US"/>
    <s v="USD"/>
    <n v="1436555376"/>
    <n v="1433963376"/>
    <b v="0"/>
    <n v="1"/>
    <b v="1"/>
    <x v="4"/>
    <s v="metal"/>
    <x v="847"/>
    <d v="2015-07-10T19:09:36"/>
    <n v="30"/>
    <x v="0"/>
  </r>
  <r>
    <n v="848"/>
    <s v="God Am"/>
    <s v="God Am, a Grunge/Doom metal band, who have been trying to fund the production of our EP to bring you a unique aural assault."/>
    <n v="300"/>
    <n v="300"/>
    <n v="18.75"/>
    <x v="0"/>
    <s v="US"/>
    <s v="USD"/>
    <n v="1429038033"/>
    <n v="1426446033"/>
    <b v="0"/>
    <n v="16"/>
    <b v="1"/>
    <x v="4"/>
    <s v="metal"/>
    <x v="848"/>
    <d v="2015-04-14T19:00:33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41.704347826086959"/>
    <x v="0"/>
    <s v="US"/>
    <s v="USD"/>
    <n v="1426473264"/>
    <n v="1424057664"/>
    <b v="0"/>
    <n v="115"/>
    <b v="1"/>
    <x v="4"/>
    <s v="metal"/>
    <x v="849"/>
    <d v="2015-03-16T02:34:24"/>
    <n v="28"/>
    <x v="0"/>
  </r>
  <r>
    <n v="850"/>
    <s v="Yet Further: Sioum's Second Full-Length Album"/>
    <s v="Help Chicago-based instrumental group Sioum complete the production of their 2nd full-length album."/>
    <n v="4000"/>
    <n v="6207"/>
    <n v="46.669172932330824"/>
    <x v="0"/>
    <s v="US"/>
    <s v="USD"/>
    <n v="1461560340"/>
    <n v="1458762717"/>
    <b v="0"/>
    <n v="133"/>
    <b v="1"/>
    <x v="4"/>
    <s v="metal"/>
    <x v="850"/>
    <d v="2016-04-25T04:59:00"/>
    <n v="32"/>
    <x v="2"/>
  </r>
  <r>
    <n v="851"/>
    <s v="M.F.Crew, 1er Album &quot;First Ride&quot;"/>
    <s v="Salut, nous c'est M.F.Crew, on a besoin de vous pour produire notre premier album &quot;First Ride&quot; ! :)"/>
    <n v="2000"/>
    <n v="2609"/>
    <n v="37.271428571428572"/>
    <x v="0"/>
    <s v="FR"/>
    <s v="EUR"/>
    <n v="1469994300"/>
    <n v="1464815253"/>
    <b v="0"/>
    <n v="70"/>
    <b v="1"/>
    <x v="4"/>
    <s v="metal"/>
    <x v="851"/>
    <d v="2016-07-31T19:45:00"/>
    <n v="60"/>
    <x v="2"/>
  </r>
  <r>
    <n v="852"/>
    <s v="Covers Album - Limited Vinyl Pressing"/>
    <s v="Limited edition 2x12&quot; vinyl pressing of our latest album &quot;Who Do You Think We Are?&quot;"/>
    <n v="3500"/>
    <n v="3674"/>
    <n v="59.258064516129032"/>
    <x v="0"/>
    <s v="US"/>
    <s v="USD"/>
    <n v="1477342800"/>
    <n v="1476386395"/>
    <b v="0"/>
    <n v="62"/>
    <b v="1"/>
    <x v="4"/>
    <s v="metal"/>
    <x v="852"/>
    <d v="2016-10-24T21:00:00"/>
    <n v="11"/>
    <x v="2"/>
  </r>
  <r>
    <n v="853"/>
    <s v="sloggoth"/>
    <s v="Help release a CD of sloggoth's first album &quot;sloggoth&quot;.  All contributors of $5 or more get a CD when the goal is met!"/>
    <n v="300"/>
    <n v="300"/>
    <n v="30"/>
    <x v="0"/>
    <s v="US"/>
    <s v="USD"/>
    <n v="1424116709"/>
    <n v="1421524709"/>
    <b v="0"/>
    <n v="10"/>
    <b v="1"/>
    <x v="4"/>
    <s v="metal"/>
    <x v="853"/>
    <d v="2015-02-16T19:58:29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n v="65.8623246492986"/>
    <x v="0"/>
    <s v="US"/>
    <s v="USD"/>
    <n v="1482901546"/>
    <n v="1480309546"/>
    <b v="0"/>
    <n v="499"/>
    <b v="1"/>
    <x v="4"/>
    <s v="metal"/>
    <x v="854"/>
    <d v="2016-12-28T05:05:46"/>
    <n v="30"/>
    <x v="2"/>
  </r>
  <r>
    <n v="855"/>
    <s v="AtteroTerra's Sophomore Album - Pray for Apocalypse"/>
    <s v="AtteroTerra's &quot;Pray for Apocalypse&quot; is fully completed, and only being held up by funding."/>
    <n v="1450"/>
    <n v="1500"/>
    <n v="31.914893617021278"/>
    <x v="0"/>
    <s v="US"/>
    <s v="USD"/>
    <n v="1469329217"/>
    <n v="1466737217"/>
    <b v="0"/>
    <n v="47"/>
    <b v="1"/>
    <x v="4"/>
    <s v="metal"/>
    <x v="855"/>
    <d v="2016-07-24T03:00:17"/>
    <n v="3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9.464285714285715"/>
    <x v="0"/>
    <s v="DE"/>
    <s v="EUR"/>
    <n v="1477422000"/>
    <n v="1472282956"/>
    <b v="0"/>
    <n v="28"/>
    <b v="1"/>
    <x v="4"/>
    <s v="metal"/>
    <x v="856"/>
    <d v="2016-10-25T19:00:00"/>
    <n v="59"/>
    <x v="2"/>
  </r>
  <r>
    <n v="857"/>
    <s v="A Reason To Breathe - DEBUT ALBUM"/>
    <s v="Modern Post-Hardcore/Electro music (Hardstyle, EDM, Trap, Dubstep, Dembow, House)."/>
    <n v="1200"/>
    <n v="1200"/>
    <n v="50"/>
    <x v="0"/>
    <s v="ES"/>
    <s v="EUR"/>
    <n v="1448463431"/>
    <n v="1444831031"/>
    <b v="0"/>
    <n v="24"/>
    <b v="1"/>
    <x v="4"/>
    <s v="metal"/>
    <x v="857"/>
    <d v="2015-11-25T14:57:11"/>
    <n v="4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22.737763157894737"/>
    <x v="0"/>
    <s v="GB"/>
    <s v="GBP"/>
    <n v="1429138740"/>
    <n v="1426528418"/>
    <b v="0"/>
    <n v="76"/>
    <b v="1"/>
    <x v="4"/>
    <s v="metal"/>
    <x v="858"/>
    <d v="2015-04-15T22:59:00"/>
    <n v="30"/>
    <x v="0"/>
  </r>
  <r>
    <n v="859"/>
    <s v="Rise With Us Campaign"/>
    <s v="We are heading to the studio to create our second album and we want you to be right there with us!"/>
    <n v="4000"/>
    <n v="4187"/>
    <n v="42.724489795918366"/>
    <x v="0"/>
    <s v="US"/>
    <s v="USD"/>
    <n v="1433376000"/>
    <n v="1430768468"/>
    <b v="0"/>
    <n v="98"/>
    <b v="1"/>
    <x v="4"/>
    <s v="metal"/>
    <x v="859"/>
    <d v="2015-06-04T00:00:00"/>
    <n v="3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52.916666666666664"/>
    <x v="2"/>
    <s v="US"/>
    <s v="USD"/>
    <n v="1385123713"/>
    <n v="1382528113"/>
    <b v="0"/>
    <n v="48"/>
    <b v="0"/>
    <x v="4"/>
    <s v="jazz"/>
    <x v="860"/>
    <d v="2013-11-22T12:35:13"/>
    <n v="3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50.5"/>
    <x v="2"/>
    <s v="US"/>
    <s v="USD"/>
    <n v="1474067404"/>
    <n v="1471475404"/>
    <b v="0"/>
    <n v="2"/>
    <b v="0"/>
    <x v="4"/>
    <s v="jazz"/>
    <x v="861"/>
    <d v="2016-09-16T23:10:04"/>
    <n v="3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42.5"/>
    <x v="2"/>
    <s v="GB"/>
    <s v="GBP"/>
    <n v="1384179548"/>
    <n v="1381583948"/>
    <b v="0"/>
    <n v="4"/>
    <b v="0"/>
    <x v="4"/>
    <s v="jazz"/>
    <x v="862"/>
    <d v="2013-11-11T14:19:08"/>
    <n v="30"/>
    <x v="4"/>
  </r>
  <r>
    <n v="863"/>
    <s v="Help Fund Jason's Debut Jazz CD &quot;Exodus&quot;"/>
    <s v="I'm making the move from a side man in local groups to the leader with this debut jazz CD project."/>
    <n v="2000"/>
    <n v="90"/>
    <n v="18"/>
    <x v="2"/>
    <s v="US"/>
    <s v="USD"/>
    <n v="1329014966"/>
    <n v="1326422966"/>
    <b v="0"/>
    <n v="5"/>
    <b v="0"/>
    <x v="4"/>
    <s v="jazz"/>
    <x v="863"/>
    <d v="2012-02-12T02:49:26"/>
    <n v="3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34.177215189873415"/>
    <x v="2"/>
    <s v="US"/>
    <s v="USD"/>
    <n v="1381917540"/>
    <n v="1379990038"/>
    <b v="0"/>
    <n v="79"/>
    <b v="0"/>
    <x v="4"/>
    <s v="jazz"/>
    <x v="864"/>
    <d v="2013-10-16T09:59:00"/>
    <n v="2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2.5"/>
    <x v="2"/>
    <s v="US"/>
    <s v="USD"/>
    <n v="1358361197"/>
    <n v="1353177197"/>
    <b v="0"/>
    <n v="2"/>
    <b v="0"/>
    <x v="4"/>
    <s v="jazz"/>
    <x v="865"/>
    <d v="2013-01-16T18:33:17"/>
    <n v="60"/>
    <x v="5"/>
  </r>
  <r>
    <n v="866"/>
    <s v="California Dreamin' Tour 2015"/>
    <s v="Drivetime heads to Cali for summer tour supported by @Smoothjazz.com &amp; @JJZPhilly  #Spaghettini #The Roxy"/>
    <n v="3500"/>
    <n v="640"/>
    <n v="58.18181818181818"/>
    <x v="2"/>
    <s v="US"/>
    <s v="USD"/>
    <n v="1425136200"/>
    <n v="1421853518"/>
    <b v="0"/>
    <n v="11"/>
    <b v="0"/>
    <x v="4"/>
    <s v="jazz"/>
    <x v="866"/>
    <d v="2015-02-28T15:10:00"/>
    <n v="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109.18181818181819"/>
    <x v="2"/>
    <s v="US"/>
    <s v="USD"/>
    <n v="1259643540"/>
    <n v="1254450706"/>
    <b v="0"/>
    <n v="11"/>
    <b v="0"/>
    <x v="4"/>
    <s v="jazz"/>
    <x v="867"/>
    <d v="2009-12-01T04:59:00"/>
    <n v="6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50"/>
    <x v="2"/>
    <s v="US"/>
    <s v="USD"/>
    <n v="1389055198"/>
    <n v="1386463198"/>
    <b v="0"/>
    <n v="1"/>
    <b v="0"/>
    <x v="4"/>
    <s v="jazz"/>
    <x v="868"/>
    <d v="2014-01-07T00:39:58"/>
    <n v="3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346.66666666666669"/>
    <x v="2"/>
    <s v="US"/>
    <s v="USD"/>
    <n v="1365448657"/>
    <n v="1362860257"/>
    <b v="0"/>
    <n v="3"/>
    <b v="0"/>
    <x v="4"/>
    <s v="jazz"/>
    <x v="869"/>
    <d v="2013-04-08T19:17:37"/>
    <n v="3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12.4"/>
    <x v="2"/>
    <s v="GB"/>
    <s v="GBP"/>
    <n v="1377995523"/>
    <n v="1375403523"/>
    <b v="0"/>
    <n v="5"/>
    <b v="0"/>
    <x v="4"/>
    <s v="jazz"/>
    <x v="870"/>
    <d v="2013-09-01T00:32:03"/>
    <n v="3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27.083333333333332"/>
    <x v="2"/>
    <s v="US"/>
    <s v="USD"/>
    <n v="1385735295"/>
    <n v="1383139695"/>
    <b v="0"/>
    <n v="12"/>
    <b v="0"/>
    <x v="4"/>
    <s v="jazz"/>
    <x v="871"/>
    <d v="2013-11-29T14:28:15"/>
    <n v="3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32.5"/>
    <x v="2"/>
    <s v="US"/>
    <s v="USD"/>
    <n v="1299786527"/>
    <n v="1295898527"/>
    <b v="0"/>
    <n v="2"/>
    <b v="0"/>
    <x v="4"/>
    <s v="jazz"/>
    <x v="872"/>
    <d v="2011-03-10T19:48:47"/>
    <n v="45"/>
    <x v="6"/>
  </r>
  <r>
    <n v="873"/>
    <s v="The Dreamer-An Original Jazz CD"/>
    <s v="Fall in love with &quot;The Dreamer&quot;, new original music from trumpeter Freddie Dunn!"/>
    <n v="3500"/>
    <n v="45"/>
    <n v="9"/>
    <x v="2"/>
    <s v="US"/>
    <s v="USD"/>
    <n v="1352610040"/>
    <n v="1349150440"/>
    <b v="0"/>
    <n v="5"/>
    <b v="0"/>
    <x v="4"/>
    <s v="jazz"/>
    <x v="873"/>
    <d v="2012-11-11T05:00:40"/>
    <n v="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34.761904761904759"/>
    <x v="2"/>
    <s v="US"/>
    <s v="USD"/>
    <n v="1367676034"/>
    <n v="1365084034"/>
    <b v="0"/>
    <n v="21"/>
    <b v="0"/>
    <x v="4"/>
    <s v="jazz"/>
    <x v="874"/>
    <d v="2013-05-04T14:00:34"/>
    <n v="3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e v="#DIV/0!"/>
    <x v="2"/>
    <s v="US"/>
    <s v="USD"/>
    <n v="1442856131"/>
    <n v="1441128131"/>
    <b v="0"/>
    <n v="0"/>
    <b v="0"/>
    <x v="4"/>
    <s v="jazz"/>
    <x v="875"/>
    <d v="2015-09-21T17:22:11"/>
    <n v="20"/>
    <x v="0"/>
  </r>
  <r>
    <n v="876"/>
    <s v="Sound Of Dobells"/>
    <s v="What was the greatest record shop ever?  DOBELLS!"/>
    <n v="3152"/>
    <n v="1286"/>
    <n v="28.577777777777779"/>
    <x v="2"/>
    <s v="GB"/>
    <s v="GBP"/>
    <n v="1359978927"/>
    <n v="1357127727"/>
    <b v="0"/>
    <n v="45"/>
    <b v="0"/>
    <x v="4"/>
    <s v="jazz"/>
    <x v="876"/>
    <d v="2013-02-04T11:55:27"/>
    <n v="3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46.586206896551722"/>
    <x v="2"/>
    <s v="US"/>
    <s v="USD"/>
    <n v="1387479360"/>
    <n v="1384887360"/>
    <b v="0"/>
    <n v="29"/>
    <b v="0"/>
    <x v="4"/>
    <s v="jazz"/>
    <x v="877"/>
    <d v="2013-12-19T18:56:00"/>
    <n v="3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32.5"/>
    <x v="2"/>
    <s v="US"/>
    <s v="USD"/>
    <n v="1293082524"/>
    <n v="1290490524"/>
    <b v="0"/>
    <n v="2"/>
    <b v="0"/>
    <x v="4"/>
    <s v="jazz"/>
    <x v="878"/>
    <d v="2010-12-23T05:35:24"/>
    <n v="3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21.466666666666665"/>
    <x v="2"/>
    <s v="US"/>
    <s v="USD"/>
    <n v="1338321305"/>
    <n v="1336506905"/>
    <b v="0"/>
    <n v="30"/>
    <b v="0"/>
    <x v="4"/>
    <s v="jazz"/>
    <x v="879"/>
    <d v="2012-05-29T19:55:05"/>
    <n v="2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14.125"/>
    <x v="2"/>
    <s v="US"/>
    <s v="USD"/>
    <n v="1351582938"/>
    <n v="1348731738"/>
    <b v="0"/>
    <n v="8"/>
    <b v="0"/>
    <x v="4"/>
    <s v="indie rock"/>
    <x v="880"/>
    <d v="2012-10-30T07:42:18"/>
    <n v="3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30"/>
    <x v="2"/>
    <s v="US"/>
    <s v="USD"/>
    <n v="1326520886"/>
    <n v="1322632886"/>
    <b v="0"/>
    <n v="1"/>
    <b v="0"/>
    <x v="4"/>
    <s v="indie rock"/>
    <x v="881"/>
    <d v="2012-01-14T06:01:26"/>
    <n v="4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1.571428571428573"/>
    <x v="2"/>
    <s v="US"/>
    <s v="USD"/>
    <n v="1315341550"/>
    <n v="1312490350"/>
    <b v="0"/>
    <n v="14"/>
    <b v="0"/>
    <x v="4"/>
    <s v="indie rock"/>
    <x v="882"/>
    <d v="2011-09-06T20:39:10"/>
    <n v="33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83.375"/>
    <x v="2"/>
    <s v="US"/>
    <s v="USD"/>
    <n v="1456957635"/>
    <n v="1451773635"/>
    <b v="0"/>
    <n v="24"/>
    <b v="0"/>
    <x v="4"/>
    <s v="indie rock"/>
    <x v="883"/>
    <d v="2016-03-02T22:27:15"/>
    <n v="60"/>
    <x v="2"/>
  </r>
  <r>
    <n v="884"/>
    <s v="Angwish &quot;I Wanna Be Your Monkey&quot; Music Video"/>
    <s v="We need to hire an animal trainer to have a chimpanzee actor perform in our music video with us!"/>
    <n v="2000"/>
    <n v="20"/>
    <n v="10"/>
    <x v="2"/>
    <s v="US"/>
    <s v="USD"/>
    <n v="1336789860"/>
    <n v="1331666146"/>
    <b v="0"/>
    <n v="2"/>
    <b v="0"/>
    <x v="4"/>
    <s v="indie rock"/>
    <x v="884"/>
    <d v="2012-05-12T02:31:00"/>
    <n v="59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35.714285714285715"/>
    <x v="2"/>
    <s v="US"/>
    <s v="USD"/>
    <n v="1483137311"/>
    <n v="1481322911"/>
    <b v="0"/>
    <n v="21"/>
    <b v="0"/>
    <x v="4"/>
    <s v="indie rock"/>
    <x v="885"/>
    <d v="2016-12-30T22:35:11"/>
    <n v="2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29.285714285714285"/>
    <x v="2"/>
    <s v="US"/>
    <s v="USD"/>
    <n v="1473972813"/>
    <n v="1471812813"/>
    <b v="0"/>
    <n v="7"/>
    <b v="0"/>
    <x v="4"/>
    <s v="indie rock"/>
    <x v="886"/>
    <d v="2016-09-15T20:53:33"/>
    <n v="2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e v="#DIV/0!"/>
    <x v="2"/>
    <s v="US"/>
    <s v="USD"/>
    <n v="1338159655"/>
    <n v="1335567655"/>
    <b v="0"/>
    <n v="0"/>
    <b v="0"/>
    <x v="4"/>
    <s v="indie rock"/>
    <x v="887"/>
    <d v="2012-05-27T23:00:55"/>
    <n v="30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18"/>
    <x v="2"/>
    <s v="US"/>
    <s v="USD"/>
    <n v="1314856800"/>
    <n v="1311789885"/>
    <b v="0"/>
    <n v="4"/>
    <b v="0"/>
    <x v="4"/>
    <s v="indie rock"/>
    <x v="888"/>
    <d v="2011-09-01T06:00:00"/>
    <n v="3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73.760000000000005"/>
    <x v="2"/>
    <s v="US"/>
    <s v="USD"/>
    <n v="1412534943"/>
    <n v="1409942943"/>
    <b v="0"/>
    <n v="32"/>
    <b v="0"/>
    <x v="4"/>
    <s v="indie rock"/>
    <x v="889"/>
    <d v="2014-10-05T18:49:03"/>
    <n v="3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31.25"/>
    <x v="2"/>
    <s v="US"/>
    <s v="USD"/>
    <n v="1385055979"/>
    <n v="1382460379"/>
    <b v="0"/>
    <n v="4"/>
    <b v="0"/>
    <x v="4"/>
    <s v="indie rock"/>
    <x v="890"/>
    <d v="2013-11-21T17:46:19"/>
    <n v="30"/>
    <x v="4"/>
  </r>
  <r>
    <n v="891"/>
    <s v="Den-Mate: New EP and Tour"/>
    <s v="Along with a new EP production and release, it's time to bring Den-Mate, LIVE, to a location near you - East Coast and Beyond!"/>
    <n v="8000"/>
    <n v="260"/>
    <n v="28.888888888888889"/>
    <x v="2"/>
    <s v="US"/>
    <s v="USD"/>
    <n v="1408581930"/>
    <n v="1405989930"/>
    <b v="0"/>
    <n v="9"/>
    <b v="0"/>
    <x v="4"/>
    <s v="indie rock"/>
    <x v="891"/>
    <d v="2014-08-21T00:45:30"/>
    <n v="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143.8235294117647"/>
    <x v="2"/>
    <s v="US"/>
    <s v="USD"/>
    <n v="1280635200"/>
    <n v="1273121283"/>
    <b v="0"/>
    <n v="17"/>
    <b v="0"/>
    <x v="4"/>
    <s v="indie rock"/>
    <x v="892"/>
    <d v="2010-08-01T04:00:00"/>
    <n v="87"/>
    <x v="7"/>
  </r>
  <r>
    <n v="893"/>
    <s v="The Big Band Theory Music Festival"/>
    <s v="The Philly music scene is full of amazing talent. This annual music festival is to celebrate those gems within that scene!"/>
    <n v="2000"/>
    <n v="200"/>
    <n v="40"/>
    <x v="2"/>
    <s v="US"/>
    <s v="USD"/>
    <n v="1427920363"/>
    <n v="1425331963"/>
    <b v="0"/>
    <n v="5"/>
    <b v="0"/>
    <x v="4"/>
    <s v="indie rock"/>
    <x v="893"/>
    <d v="2015-04-01T20:32:43"/>
    <n v="3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147.81132075471697"/>
    <x v="2"/>
    <s v="US"/>
    <s v="USD"/>
    <n v="1465169610"/>
    <n v="1462577610"/>
    <b v="0"/>
    <n v="53"/>
    <b v="0"/>
    <x v="4"/>
    <s v="indie rock"/>
    <x v="894"/>
    <d v="2016-06-05T23:33:30"/>
    <n v="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7.857142857142858"/>
    <x v="2"/>
    <s v="US"/>
    <s v="USD"/>
    <n v="1287975829"/>
    <n v="1284087829"/>
    <b v="0"/>
    <n v="7"/>
    <b v="0"/>
    <x v="4"/>
    <s v="indie rock"/>
    <x v="895"/>
    <d v="2010-10-25T03:03:49"/>
    <n v="45"/>
    <x v="7"/>
  </r>
  <r>
    <n v="896"/>
    <s v="Hardsoul Poets New Album!"/>
    <s v="The people have spoken...the stars have aligned...Hardsoul Poets are making a new record and we want our fans on the front lines."/>
    <n v="8000"/>
    <n v="3200"/>
    <n v="44.444444444444443"/>
    <x v="2"/>
    <s v="US"/>
    <s v="USD"/>
    <n v="1440734400"/>
    <n v="1438549026"/>
    <b v="0"/>
    <n v="72"/>
    <b v="0"/>
    <x v="4"/>
    <s v="indie rock"/>
    <x v="896"/>
    <d v="2015-08-28T04:00:00"/>
    <n v="25"/>
    <x v="0"/>
  </r>
  <r>
    <n v="897"/>
    <s v="Park XXVII Album Release"/>
    <s v="Park XXVII is putting together an album of up and coming Georgia bands. We need money to fund the recording/production costs of this cd"/>
    <n v="3000"/>
    <n v="0"/>
    <e v="#DIV/0!"/>
    <x v="2"/>
    <s v="US"/>
    <s v="USD"/>
    <n v="1354123908"/>
    <n v="1351528308"/>
    <b v="0"/>
    <n v="0"/>
    <b v="0"/>
    <x v="4"/>
    <s v="indie rock"/>
    <x v="897"/>
    <d v="2012-11-28T17:31:48"/>
    <n v="30"/>
    <x v="5"/>
  </r>
  <r>
    <n v="898"/>
    <s v="Foundations: 12 Songs in 2012"/>
    <s v="For each month in 2012, Sonnet will be releasing a Jesus-celebrating, grave-shattering, ear-tickling, mind-provoking song!"/>
    <n v="2500"/>
    <n v="70"/>
    <n v="35"/>
    <x v="2"/>
    <s v="US"/>
    <s v="USD"/>
    <n v="1326651110"/>
    <n v="1322763110"/>
    <b v="0"/>
    <n v="2"/>
    <b v="0"/>
    <x v="4"/>
    <s v="indie rock"/>
    <x v="898"/>
    <d v="2012-01-15T18:11:50"/>
    <n v="45"/>
    <x v="6"/>
  </r>
  <r>
    <n v="899"/>
    <s v="Lets get 48/14 pressed!!!"/>
    <s v="Lets get 48/14 pressed and in your cd players,ipods,blogs, and facebook status'. Lets get it everywhere!"/>
    <n v="750"/>
    <n v="280"/>
    <n v="35"/>
    <x v="2"/>
    <s v="US"/>
    <s v="USD"/>
    <n v="1306549362"/>
    <n v="1302661362"/>
    <b v="0"/>
    <n v="8"/>
    <b v="0"/>
    <x v="4"/>
    <s v="indie rock"/>
    <x v="899"/>
    <d v="2011-05-28T02:22:42"/>
    <n v="45"/>
    <x v="6"/>
  </r>
  <r>
    <n v="900"/>
    <s v="Project Revive: Protecting the Creative Impulse"/>
    <s v="With Project Revive, I aim to protect and nurture the creative impulse through music."/>
    <n v="5000"/>
    <n v="21"/>
    <n v="10.5"/>
    <x v="2"/>
    <s v="US"/>
    <s v="USD"/>
    <n v="1459365802"/>
    <n v="1456777402"/>
    <b v="0"/>
    <n v="2"/>
    <b v="0"/>
    <x v="4"/>
    <s v="jazz"/>
    <x v="900"/>
    <d v="2016-03-30T19:23:22"/>
    <n v="3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e v="#DIV/0!"/>
    <x v="2"/>
    <s v="US"/>
    <s v="USD"/>
    <n v="1276024260"/>
    <n v="1272050914"/>
    <b v="0"/>
    <n v="0"/>
    <b v="0"/>
    <x v="4"/>
    <s v="jazz"/>
    <x v="901"/>
    <d v="2010-06-08T19:11:00"/>
    <n v="46"/>
    <x v="7"/>
  </r>
  <r>
    <n v="902"/>
    <s v="MISTER BROWN"/>
    <s v="I'VE STARTED A BRAND NEW ALBUM THAT WILL FEATURE ACID JAZZ, FUNK, ROCK, AND DANCE WITH THE PROMISE OF TOURING NEXT YEAR IN THE USA"/>
    <n v="30000"/>
    <n v="90"/>
    <n v="30"/>
    <x v="2"/>
    <s v="US"/>
    <s v="USD"/>
    <n v="1409412600"/>
    <n v="1404947422"/>
    <b v="0"/>
    <n v="3"/>
    <b v="0"/>
    <x v="4"/>
    <s v="jazz"/>
    <x v="902"/>
    <d v="2014-08-30T15:30:00"/>
    <n v="52"/>
    <x v="3"/>
  </r>
  <r>
    <n v="903"/>
    <s v="U City Jazz Festival, St. Louis, MO"/>
    <s v="The U City Jazz Festival is offered for free to the community and features the best jazz talent from the midwest."/>
    <n v="5000"/>
    <n v="160"/>
    <n v="40"/>
    <x v="2"/>
    <s v="US"/>
    <s v="USD"/>
    <n v="1348367100"/>
    <n v="1346180780"/>
    <b v="0"/>
    <n v="4"/>
    <b v="0"/>
    <x v="4"/>
    <s v="jazz"/>
    <x v="903"/>
    <d v="2012-09-23T02:25:00"/>
    <n v="25"/>
    <x v="5"/>
  </r>
  <r>
    <n v="904"/>
    <s v="The Woodlands Jazz Fest"/>
    <s v="Support the preservation of Jazz and help us become a national Jazz Festival with the best music, food, and fun for all ages!"/>
    <n v="50000"/>
    <n v="151"/>
    <n v="50.333333333333336"/>
    <x v="2"/>
    <s v="US"/>
    <s v="USD"/>
    <n v="1451786137"/>
    <n v="1449194137"/>
    <b v="0"/>
    <n v="3"/>
    <b v="0"/>
    <x v="4"/>
    <s v="jazz"/>
    <x v="904"/>
    <d v="2016-01-03T01:55:37"/>
    <n v="30"/>
    <x v="0"/>
  </r>
  <r>
    <n v="905"/>
    <s v="Jazz For Everyone!"/>
    <s v="Working hard to get into the studio to record, produce, and edit my break out CD. I hope to realize my vision!"/>
    <n v="6500"/>
    <n v="196"/>
    <n v="32.666666666666664"/>
    <x v="2"/>
    <s v="US"/>
    <s v="USD"/>
    <n v="1295847926"/>
    <n v="1290663926"/>
    <b v="0"/>
    <n v="6"/>
    <b v="0"/>
    <x v="4"/>
    <s v="jazz"/>
    <x v="905"/>
    <d v="2011-01-24T05:45:26"/>
    <n v="60"/>
    <x v="7"/>
  </r>
  <r>
    <n v="906"/>
    <s v="24th Music Presents Channeling Motown (Live)"/>
    <s v="The DMV's most respected saxophonist pay tribute to Motown."/>
    <n v="15000"/>
    <n v="0"/>
    <e v="#DIV/0!"/>
    <x v="2"/>
    <s v="US"/>
    <s v="USD"/>
    <n v="1394681590"/>
    <n v="1392093190"/>
    <b v="0"/>
    <n v="0"/>
    <b v="0"/>
    <x v="4"/>
    <s v="jazz"/>
    <x v="906"/>
    <d v="2014-03-13T03:33:10"/>
    <n v="30"/>
    <x v="3"/>
  </r>
  <r>
    <n v="907"/>
    <s v="Greg Chambers Saxophone CD"/>
    <s v="Greg Chambers' self-titled CD needs support for post production, replication, and promotion."/>
    <n v="2900"/>
    <n v="0"/>
    <e v="#DIV/0!"/>
    <x v="2"/>
    <s v="US"/>
    <s v="USD"/>
    <n v="1315715823"/>
    <n v="1313123823"/>
    <b v="0"/>
    <n v="0"/>
    <b v="0"/>
    <x v="4"/>
    <s v="jazz"/>
    <x v="907"/>
    <d v="2011-09-11T04:37:03"/>
    <n v="30"/>
    <x v="6"/>
  </r>
  <r>
    <n v="908"/>
    <s v="Help Tony Copeland and get free cd's and mp3's"/>
    <s v="This project is designed to help protect the environment by using Eco-friendly product packaging."/>
    <n v="2500"/>
    <n v="0"/>
    <e v="#DIV/0!"/>
    <x v="2"/>
    <s v="US"/>
    <s v="USD"/>
    <n v="1280206740"/>
    <n v="1276283655"/>
    <b v="0"/>
    <n v="0"/>
    <b v="0"/>
    <x v="4"/>
    <s v="jazz"/>
    <x v="908"/>
    <d v="2010-07-27T04:59:00"/>
    <n v="4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65"/>
    <x v="2"/>
    <s v="US"/>
    <s v="USD"/>
    <n v="1343016000"/>
    <n v="1340296440"/>
    <b v="0"/>
    <n v="8"/>
    <b v="0"/>
    <x v="4"/>
    <s v="jazz"/>
    <x v="909"/>
    <d v="2012-07-23T04:00:00"/>
    <n v="31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4.6"/>
    <x v="2"/>
    <s v="GB"/>
    <s v="GBP"/>
    <n v="1488546319"/>
    <n v="1483362319"/>
    <b v="0"/>
    <n v="5"/>
    <b v="0"/>
    <x v="4"/>
    <s v="jazz"/>
    <x v="910"/>
    <d v="2017-03-03T13:05:19"/>
    <n v="6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e v="#DIV/0!"/>
    <x v="2"/>
    <s v="US"/>
    <s v="USD"/>
    <n v="1390522045"/>
    <n v="1388707645"/>
    <b v="0"/>
    <n v="0"/>
    <b v="0"/>
    <x v="4"/>
    <s v="jazz"/>
    <x v="911"/>
    <d v="2014-01-24T00:07:25"/>
    <n v="21"/>
    <x v="3"/>
  </r>
  <r>
    <n v="912"/>
    <s v="Triad a new album by James Murrell"/>
    <s v="My new album will be called Triad, an album of original music performed by me &amp; guest musical artists."/>
    <n v="3500"/>
    <n v="30"/>
    <n v="15"/>
    <x v="2"/>
    <s v="US"/>
    <s v="USD"/>
    <n v="1355197047"/>
    <n v="1350009447"/>
    <b v="0"/>
    <n v="2"/>
    <b v="0"/>
    <x v="4"/>
    <s v="jazz"/>
    <x v="912"/>
    <d v="2012-12-11T03:37:27"/>
    <n v="6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82.583333333333329"/>
    <x v="2"/>
    <s v="US"/>
    <s v="USD"/>
    <n v="1336188019"/>
    <n v="1333596019"/>
    <b v="0"/>
    <n v="24"/>
    <b v="0"/>
    <x v="4"/>
    <s v="jazz"/>
    <x v="913"/>
    <d v="2012-05-05T03:20:19"/>
    <n v="30"/>
    <x v="5"/>
  </r>
  <r>
    <n v="914"/>
    <s v="Soul Of Man Video Project"/>
    <s v="This project is for the making of a music video. All funds will go towards production costs for this event only."/>
    <n v="1500"/>
    <n v="0"/>
    <e v="#DIV/0!"/>
    <x v="2"/>
    <s v="US"/>
    <s v="USD"/>
    <n v="1345918747"/>
    <n v="1343326747"/>
    <b v="0"/>
    <n v="0"/>
    <b v="0"/>
    <x v="4"/>
    <s v="jazz"/>
    <x v="914"/>
    <d v="2012-08-25T18:19:07"/>
    <n v="3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41.666666666666664"/>
    <x v="2"/>
    <s v="US"/>
    <s v="USD"/>
    <n v="1330577940"/>
    <n v="1327853914"/>
    <b v="0"/>
    <n v="9"/>
    <b v="0"/>
    <x v="4"/>
    <s v="jazz"/>
    <x v="915"/>
    <d v="2012-03-01T04:59:00"/>
    <n v="3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e v="#DIV/0!"/>
    <x v="2"/>
    <s v="US"/>
    <s v="USD"/>
    <n v="1287723600"/>
    <n v="1284409734"/>
    <b v="0"/>
    <n v="0"/>
    <b v="0"/>
    <x v="4"/>
    <s v="jazz"/>
    <x v="916"/>
    <d v="2010-10-22T05:00:00"/>
    <n v="3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30"/>
    <x v="2"/>
    <s v="US"/>
    <s v="USD"/>
    <n v="1405305000"/>
    <n v="1402612730"/>
    <b v="0"/>
    <n v="1"/>
    <b v="0"/>
    <x v="4"/>
    <s v="jazz"/>
    <x v="917"/>
    <d v="2014-07-14T02:30:00"/>
    <n v="3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19.600000000000001"/>
    <x v="2"/>
    <s v="GB"/>
    <s v="GBP"/>
    <n v="1417474761"/>
    <n v="1414879161"/>
    <b v="0"/>
    <n v="10"/>
    <b v="0"/>
    <x v="4"/>
    <s v="jazz"/>
    <x v="918"/>
    <d v="2014-12-01T22:59:21"/>
    <n v="30"/>
    <x v="3"/>
  </r>
  <r>
    <n v="919"/>
    <s v="Jazz CD:  Out of The Blue"/>
    <s v="Cool jazz with a New Orleans flavor."/>
    <n v="20000"/>
    <n v="100"/>
    <n v="100"/>
    <x v="2"/>
    <s v="US"/>
    <s v="USD"/>
    <n v="1355930645"/>
    <n v="1352906645"/>
    <b v="0"/>
    <n v="1"/>
    <b v="0"/>
    <x v="4"/>
    <s v="jazz"/>
    <x v="919"/>
    <d v="2012-12-19T15:24:05"/>
    <n v="35"/>
    <x v="5"/>
  </r>
  <r>
    <n v="920"/>
    <s v="MIAMI JAZZ PROJECT: TEST OF TIME RECORDING"/>
    <s v="Miami club band records powerhouse fusion album. You don't have to be a musician to understand the sound of jazz."/>
    <n v="5500"/>
    <n v="0"/>
    <e v="#DIV/0!"/>
    <x v="2"/>
    <s v="US"/>
    <s v="USD"/>
    <n v="1384448822"/>
    <n v="1381853222"/>
    <b v="0"/>
    <n v="0"/>
    <b v="0"/>
    <x v="4"/>
    <s v="jazz"/>
    <x v="920"/>
    <d v="2013-11-14T17:07:02"/>
    <n v="3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231.75"/>
    <x v="2"/>
    <s v="US"/>
    <s v="USD"/>
    <n v="1323666376"/>
    <n v="1320033976"/>
    <b v="0"/>
    <n v="20"/>
    <b v="0"/>
    <x v="4"/>
    <s v="jazz"/>
    <x v="921"/>
    <d v="2011-12-12T05:06:16"/>
    <n v="42"/>
    <x v="6"/>
  </r>
  <r>
    <n v="922"/>
    <s v="THE JOEY MORANT PROJECT:   JAZZIFIED R'nB"/>
    <s v="Our goal is to help educate the world about jazz and its components; how it relates to love, romance, and success."/>
    <n v="27000"/>
    <n v="5680"/>
    <n v="189.33333333333334"/>
    <x v="2"/>
    <s v="US"/>
    <s v="USD"/>
    <n v="1412167393"/>
    <n v="1409143393"/>
    <b v="0"/>
    <n v="30"/>
    <b v="0"/>
    <x v="4"/>
    <s v="jazz"/>
    <x v="922"/>
    <d v="2014-10-01T12:43:13"/>
    <n v="3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55"/>
    <x v="2"/>
    <s v="US"/>
    <s v="USD"/>
    <n v="1416614523"/>
    <n v="1414018923"/>
    <b v="0"/>
    <n v="6"/>
    <b v="0"/>
    <x v="4"/>
    <s v="jazz"/>
    <x v="923"/>
    <d v="2014-11-22T00:02:03"/>
    <n v="3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21.8"/>
    <x v="2"/>
    <s v="US"/>
    <s v="USD"/>
    <n v="1360795069"/>
    <n v="1358203069"/>
    <b v="0"/>
    <n v="15"/>
    <b v="0"/>
    <x v="4"/>
    <s v="jazz"/>
    <x v="924"/>
    <d v="2013-02-13T22:37:49"/>
    <n v="3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2"/>
    <x v="2"/>
    <s v="US"/>
    <s v="USD"/>
    <n v="1385590111"/>
    <n v="1382994511"/>
    <b v="0"/>
    <n v="5"/>
    <b v="0"/>
    <x v="4"/>
    <s v="jazz"/>
    <x v="925"/>
    <d v="2013-11-27T22:08:31"/>
    <n v="3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e v="#DIV/0!"/>
    <x v="2"/>
    <s v="US"/>
    <s v="USD"/>
    <n v="1278628800"/>
    <n v="1276043330"/>
    <b v="0"/>
    <n v="0"/>
    <b v="0"/>
    <x v="4"/>
    <s v="jazz"/>
    <x v="926"/>
    <d v="2010-07-08T22:40:00"/>
    <n v="30"/>
    <x v="7"/>
  </r>
  <r>
    <n v="927"/>
    <s v="JETRO DA SILVA FUNK PROJECT"/>
    <s v="Studio CD/DVD Solo project of Pianist &amp; Keyboardist Jetro da Silva"/>
    <n v="20000"/>
    <n v="0"/>
    <e v="#DIV/0!"/>
    <x v="2"/>
    <s v="US"/>
    <s v="USD"/>
    <n v="1337024695"/>
    <n v="1334432695"/>
    <b v="0"/>
    <n v="0"/>
    <b v="0"/>
    <x v="4"/>
    <s v="jazz"/>
    <x v="927"/>
    <d v="2012-05-14T19:44:55"/>
    <n v="30"/>
    <x v="5"/>
  </r>
  <r>
    <n v="928"/>
    <s v="In a Jazzy Motown"/>
    <s v="A real Motown Backup singer on 22 gold and platinum albums headlines her own Jazz CD of Motown songs."/>
    <n v="14500"/>
    <n v="1575"/>
    <n v="56.25"/>
    <x v="2"/>
    <s v="US"/>
    <s v="USD"/>
    <n v="1353196800"/>
    <n v="1348864913"/>
    <b v="0"/>
    <n v="28"/>
    <b v="0"/>
    <x v="4"/>
    <s v="jazz"/>
    <x v="928"/>
    <d v="2012-11-18T00:00:00"/>
    <n v="50"/>
    <x v="5"/>
  </r>
  <r>
    <n v="929"/>
    <s v="EXPERIMENTAL JAZZ STUDIO RECORDING"/>
    <s v="I am searching for monetary funding to go into a good recording studio and record experimental intuitive improv jazz."/>
    <n v="500"/>
    <n v="0"/>
    <e v="#DIV/0!"/>
    <x v="2"/>
    <s v="US"/>
    <s v="USD"/>
    <n v="1333946569"/>
    <n v="1331358169"/>
    <b v="0"/>
    <n v="0"/>
    <b v="0"/>
    <x v="4"/>
    <s v="jazz"/>
    <x v="929"/>
    <d v="2012-04-09T04:42:49"/>
    <n v="3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69"/>
    <x v="2"/>
    <s v="US"/>
    <s v="USD"/>
    <n v="1277501520"/>
    <n v="1273874306"/>
    <b v="0"/>
    <n v="5"/>
    <b v="0"/>
    <x v="4"/>
    <s v="jazz"/>
    <x v="930"/>
    <d v="2010-06-25T21:32:00"/>
    <n v="4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18.714285714285715"/>
    <x v="2"/>
    <s v="GB"/>
    <s v="GBP"/>
    <n v="1395007200"/>
    <n v="1392021502"/>
    <b v="0"/>
    <n v="7"/>
    <b v="0"/>
    <x v="4"/>
    <s v="jazz"/>
    <x v="931"/>
    <d v="2014-03-16T22:00:00"/>
    <n v="35"/>
    <x v="3"/>
  </r>
  <r>
    <n v="932"/>
    <s v="Mandy Harvey Christmas Album"/>
    <s v="Help me to create my 3rd album, a Christmas CD with 16 Holiday/Original favorites!"/>
    <n v="9500"/>
    <n v="1381"/>
    <n v="46.033333333333331"/>
    <x v="2"/>
    <s v="US"/>
    <s v="USD"/>
    <n v="1363990545"/>
    <n v="1360106145"/>
    <b v="0"/>
    <n v="30"/>
    <b v="0"/>
    <x v="4"/>
    <s v="jazz"/>
    <x v="932"/>
    <d v="2013-03-22T22:15:45"/>
    <n v="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0"/>
    <x v="2"/>
    <s v="US"/>
    <s v="USD"/>
    <n v="1399867409"/>
    <n v="1394683409"/>
    <b v="0"/>
    <n v="2"/>
    <b v="0"/>
    <x v="4"/>
    <s v="jazz"/>
    <x v="933"/>
    <d v="2014-05-12T04:03:29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50.666666666666664"/>
    <x v="2"/>
    <s v="CA"/>
    <s v="CAD"/>
    <n v="1399183200"/>
    <n v="1396633284"/>
    <b v="0"/>
    <n v="30"/>
    <b v="0"/>
    <x v="4"/>
    <s v="jazz"/>
    <x v="934"/>
    <d v="2014-05-04T06:00:00"/>
    <n v="30"/>
    <x v="3"/>
  </r>
  <r>
    <n v="935"/>
    <s v="The Art of You Too"/>
    <s v="This vocal music and spoken word project uses the  gift of life,love,hope &amp; peace to enable people to see themselves as a masterpiece!"/>
    <n v="3500"/>
    <n v="50"/>
    <n v="25"/>
    <x v="2"/>
    <s v="US"/>
    <s v="USD"/>
    <n v="1454054429"/>
    <n v="1451462429"/>
    <b v="0"/>
    <n v="2"/>
    <b v="0"/>
    <x v="4"/>
    <s v="jazz"/>
    <x v="935"/>
    <d v="2016-01-29T08:00:29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e v="#DIV/0!"/>
    <x v="2"/>
    <s v="US"/>
    <s v="USD"/>
    <n v="1326916800"/>
    <n v="1323131689"/>
    <b v="0"/>
    <n v="0"/>
    <b v="0"/>
    <x v="4"/>
    <s v="jazz"/>
    <x v="936"/>
    <d v="2012-01-18T20:00:00"/>
    <n v="44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20"/>
    <x v="2"/>
    <s v="US"/>
    <s v="USD"/>
    <n v="1383509357"/>
    <n v="1380913757"/>
    <b v="0"/>
    <n v="2"/>
    <b v="0"/>
    <x v="4"/>
    <s v="jazz"/>
    <x v="937"/>
    <d v="2013-11-03T20:09:17"/>
    <n v="30"/>
    <x v="4"/>
  </r>
  <r>
    <n v="938"/>
    <s v="Celebrating American Jazz &amp; Soul Music"/>
    <s v="Creating new avenues of exposure for young Jazz &amp; Soul artists_x000a_to express their Art of Music."/>
    <n v="7000"/>
    <n v="25"/>
    <n v="25"/>
    <x v="2"/>
    <s v="US"/>
    <s v="USD"/>
    <n v="1346585448"/>
    <n v="1343993448"/>
    <b v="0"/>
    <n v="1"/>
    <b v="0"/>
    <x v="4"/>
    <s v="jazz"/>
    <x v="938"/>
    <d v="2012-09-02T11:30:48"/>
    <n v="3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20"/>
    <x v="2"/>
    <s v="US"/>
    <s v="USD"/>
    <n v="1372622280"/>
    <n v="1369246738"/>
    <b v="0"/>
    <n v="2"/>
    <b v="0"/>
    <x v="4"/>
    <s v="jazz"/>
    <x v="939"/>
    <d v="2013-06-30T19:58:00"/>
    <n v="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10.28571428571429"/>
    <x v="2"/>
    <s v="US"/>
    <s v="USD"/>
    <n v="1439251926"/>
    <n v="1435363926"/>
    <b v="0"/>
    <n v="14"/>
    <b v="0"/>
    <x v="2"/>
    <s v="wearables"/>
    <x v="940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37.451612903225808"/>
    <x v="2"/>
    <s v="US"/>
    <s v="USD"/>
    <n v="1486693145"/>
    <n v="1484101145"/>
    <b v="0"/>
    <n v="31"/>
    <b v="0"/>
    <x v="2"/>
    <s v="wearables"/>
    <x v="941"/>
    <d v="2017-02-10T02:19:05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41.75"/>
    <x v="2"/>
    <s v="US"/>
    <s v="USD"/>
    <n v="1455826460"/>
    <n v="1452716060"/>
    <b v="0"/>
    <n v="16"/>
    <b v="0"/>
    <x v="2"/>
    <s v="wearables"/>
    <x v="942"/>
    <d v="2016-02-18T20:14:20"/>
    <n v="36"/>
    <x v="2"/>
  </r>
  <r>
    <n v="943"/>
    <s v="SleepMode"/>
    <s v="A mask for home or travel that will give you the best, undisturbed sleep of your life."/>
    <n v="3000"/>
    <n v="289"/>
    <n v="24.083333333333332"/>
    <x v="2"/>
    <s v="US"/>
    <s v="USD"/>
    <n v="1480438905"/>
    <n v="1477843305"/>
    <b v="0"/>
    <n v="12"/>
    <b v="0"/>
    <x v="2"/>
    <s v="wearables"/>
    <x v="943"/>
    <d v="2016-11-29T17:01:45"/>
    <n v="30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69.40625"/>
    <x v="2"/>
    <s v="US"/>
    <s v="USD"/>
    <n v="1460988000"/>
    <n v="1458050450"/>
    <b v="0"/>
    <n v="96"/>
    <b v="0"/>
    <x v="2"/>
    <s v="wearables"/>
    <x v="944"/>
    <d v="2016-04-18T14:00:00"/>
    <n v="34"/>
    <x v="2"/>
  </r>
  <r>
    <n v="945"/>
    <s v="CT BAND"/>
    <s v="Make your watch Smart ! CT Band is an ultra-thin, high-tech smart watch-strap awarded twice at CES 2017 las vegas"/>
    <n v="100000"/>
    <n v="2484"/>
    <n v="155.25"/>
    <x v="2"/>
    <s v="FR"/>
    <s v="EUR"/>
    <n v="1487462340"/>
    <n v="1482958626"/>
    <b v="0"/>
    <n v="16"/>
    <b v="0"/>
    <x v="2"/>
    <s v="wearables"/>
    <x v="945"/>
    <d v="2017-02-18T23:59:00"/>
    <n v="52"/>
    <x v="2"/>
  </r>
  <r>
    <n v="946"/>
    <s v="OmniTrade Apron"/>
    <s v="Soft edged-Hard working. The perfect wearable organization for the home and professional shop."/>
    <n v="15000"/>
    <n v="286"/>
    <n v="57.2"/>
    <x v="2"/>
    <s v="US"/>
    <s v="USD"/>
    <n v="1473444048"/>
    <n v="1470852048"/>
    <b v="0"/>
    <n v="5"/>
    <b v="0"/>
    <x v="2"/>
    <s v="wearables"/>
    <x v="946"/>
    <d v="2016-09-09T18:00:48"/>
    <n v="30"/>
    <x v="2"/>
  </r>
  <r>
    <n v="947"/>
    <s v="PAKPOWER, The CCP Pack"/>
    <s v="The CCP Pack is a bag that charges your smartphones and tablets on the go! Also holds small important items. &quot;Never Without Power&quot;."/>
    <n v="850"/>
    <n v="0"/>
    <e v="#DIV/0!"/>
    <x v="2"/>
    <s v="US"/>
    <s v="USD"/>
    <n v="1467312306"/>
    <n v="1462128306"/>
    <b v="0"/>
    <n v="0"/>
    <b v="0"/>
    <x v="2"/>
    <s v="wearables"/>
    <x v="947"/>
    <d v="2016-06-30T18:45:06"/>
    <n v="60"/>
    <x v="2"/>
  </r>
  <r>
    <n v="948"/>
    <s v="Led Shirt - WiFi Controlled"/>
    <s v="T-Shirt with Led panel controlled by Android app over WiFi. _x000a_Multiple shirts, games, text, video effects support,"/>
    <n v="4000"/>
    <n v="480"/>
    <n v="60"/>
    <x v="2"/>
    <s v="NL"/>
    <s v="EUR"/>
    <n v="1457812364"/>
    <n v="1455220364"/>
    <b v="0"/>
    <n v="8"/>
    <b v="0"/>
    <x v="2"/>
    <s v="wearables"/>
    <x v="948"/>
    <d v="2016-03-12T19:52:44"/>
    <n v="30"/>
    <x v="2"/>
  </r>
  <r>
    <n v="949"/>
    <s v="INBED"/>
    <s v="Der INBED ist ein innovatives Multisensor-Wearable fÃ¼r die SturzprÃ¤vention motorisch eingeschrÃ¤nkter Personen."/>
    <n v="20000"/>
    <n v="273"/>
    <n v="39"/>
    <x v="2"/>
    <s v="DE"/>
    <s v="EUR"/>
    <n v="1456016576"/>
    <n v="1450832576"/>
    <b v="0"/>
    <n v="7"/>
    <b v="0"/>
    <x v="2"/>
    <s v="wearables"/>
    <x v="949"/>
    <d v="2016-02-21T01:02:56"/>
    <n v="60"/>
    <x v="0"/>
  </r>
  <r>
    <n v="950"/>
    <s v="EZC Smartlight"/>
    <s v="Rider worn tail light brake light. Adheres to virtually any coat, jacket or vest. Stays on even when you get off."/>
    <n v="5000"/>
    <n v="1402"/>
    <n v="58.416666666666664"/>
    <x v="2"/>
    <s v="CA"/>
    <s v="CAD"/>
    <n v="1453053661"/>
    <n v="1450461661"/>
    <b v="0"/>
    <n v="24"/>
    <b v="0"/>
    <x v="2"/>
    <s v="wearables"/>
    <x v="950"/>
    <d v="2016-01-17T18:01:01"/>
    <n v="30"/>
    <x v="0"/>
  </r>
  <r>
    <n v="951"/>
    <s v="Smart Harness"/>
    <s v="Revolutionizing the way we walk our dogs!"/>
    <n v="50000"/>
    <n v="19195"/>
    <n v="158.63636363636363"/>
    <x v="2"/>
    <s v="US"/>
    <s v="USD"/>
    <n v="1465054872"/>
    <n v="1461166872"/>
    <b v="0"/>
    <n v="121"/>
    <b v="0"/>
    <x v="2"/>
    <s v="wearables"/>
    <x v="951"/>
    <d v="2016-06-04T15:41:12"/>
    <n v="45"/>
    <x v="2"/>
  </r>
  <r>
    <n v="952"/>
    <s v="Audionoggin - Join the Earvolution"/>
    <s v="Audionoggin: Wireless personal surround sound for the athlete in everyone."/>
    <n v="49000"/>
    <n v="19572"/>
    <n v="99.857142857142861"/>
    <x v="2"/>
    <s v="US"/>
    <s v="USD"/>
    <n v="1479483812"/>
    <n v="1476888212"/>
    <b v="0"/>
    <n v="196"/>
    <b v="0"/>
    <x v="2"/>
    <s v="wearables"/>
    <x v="952"/>
    <d v="2016-11-18T15:43:32"/>
    <n v="3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25.2"/>
    <x v="2"/>
    <s v="US"/>
    <s v="USD"/>
    <n v="1422158199"/>
    <n v="1419566199"/>
    <b v="0"/>
    <n v="5"/>
    <b v="0"/>
    <x v="2"/>
    <s v="wearables"/>
    <x v="953"/>
    <d v="2015-01-25T03:56:39"/>
    <n v="3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89.191780821917803"/>
    <x v="2"/>
    <s v="US"/>
    <s v="USD"/>
    <n v="1440100839"/>
    <n v="1436472039"/>
    <b v="0"/>
    <n v="73"/>
    <b v="0"/>
    <x v="2"/>
    <s v="wearables"/>
    <x v="954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182.6236559139785"/>
    <x v="2"/>
    <s v="US"/>
    <s v="USD"/>
    <n v="1473750300"/>
    <n v="1470294300"/>
    <b v="0"/>
    <n v="93"/>
    <b v="0"/>
    <x v="2"/>
    <s v="wearables"/>
    <x v="955"/>
    <d v="2016-09-13T07:05:00"/>
    <n v="40"/>
    <x v="2"/>
  </r>
  <r>
    <n v="956"/>
    <s v="SemiYours"/>
    <s v="You can rent out your Car with Uber. _x000a_You can rent out your Home with Airbnb. _x000a_Now you can rent out your CLOSET with SemiYOURS!"/>
    <n v="50000"/>
    <n v="861"/>
    <n v="50.647058823529413"/>
    <x v="2"/>
    <s v="US"/>
    <s v="USD"/>
    <n v="1430081759"/>
    <n v="1424901359"/>
    <b v="0"/>
    <n v="17"/>
    <b v="0"/>
    <x v="2"/>
    <s v="wearables"/>
    <x v="956"/>
    <d v="2015-04-26T20:55:59"/>
    <n v="60"/>
    <x v="0"/>
  </r>
  <r>
    <n v="957"/>
    <s v="DUALBAND, the Leather NFC Smart Watch Band"/>
    <s v="A Leather Smart watch Band, that NEVER needs to be charged for only $37!"/>
    <n v="12000"/>
    <n v="233"/>
    <n v="33.285714285714285"/>
    <x v="2"/>
    <s v="US"/>
    <s v="USD"/>
    <n v="1479392133"/>
    <n v="1476710133"/>
    <b v="0"/>
    <n v="7"/>
    <b v="0"/>
    <x v="2"/>
    <s v="wearables"/>
    <x v="957"/>
    <d v="2016-11-17T14:15:33"/>
    <n v="3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51.823529411764703"/>
    <x v="2"/>
    <s v="US"/>
    <s v="USD"/>
    <n v="1428641940"/>
    <n v="1426792563"/>
    <b v="0"/>
    <n v="17"/>
    <b v="0"/>
    <x v="2"/>
    <s v="wearables"/>
    <x v="958"/>
    <d v="2015-04-10T04:59:00"/>
    <n v="2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113.62573099415205"/>
    <x v="2"/>
    <s v="US"/>
    <s v="USD"/>
    <n v="1421640665"/>
    <n v="1419048665"/>
    <b v="0"/>
    <n v="171"/>
    <b v="0"/>
    <x v="2"/>
    <s v="wearables"/>
    <x v="959"/>
    <d v="2015-01-19T04:11:05"/>
    <n v="3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136.46276595744681"/>
    <x v="2"/>
    <s v="US"/>
    <s v="USD"/>
    <n v="1489500155"/>
    <n v="1485874955"/>
    <b v="0"/>
    <n v="188"/>
    <b v="0"/>
    <x v="2"/>
    <s v="wearables"/>
    <x v="960"/>
    <d v="2017-03-14T14:02:35"/>
    <n v="42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364.35454545454547"/>
    <x v="2"/>
    <s v="US"/>
    <s v="USD"/>
    <n v="1487617200"/>
    <n v="1483634335"/>
    <b v="0"/>
    <n v="110"/>
    <b v="0"/>
    <x v="2"/>
    <s v="wearables"/>
    <x v="961"/>
    <d v="2017-02-20T19:00:00"/>
    <n v="46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19.243243243243242"/>
    <x v="2"/>
    <s v="US"/>
    <s v="USD"/>
    <n v="1455210353"/>
    <n v="1451927153"/>
    <b v="0"/>
    <n v="37"/>
    <b v="0"/>
    <x v="2"/>
    <s v="wearables"/>
    <x v="962"/>
    <d v="2016-02-11T17:05:53"/>
    <n v="38"/>
    <x v="2"/>
  </r>
  <r>
    <n v="963"/>
    <s v="The Ultimate Learning Center"/>
    <s v="WE are molding an educated, motivated, non violent GENERATION!"/>
    <n v="35000"/>
    <n v="377"/>
    <n v="41.888888888888886"/>
    <x v="2"/>
    <s v="US"/>
    <s v="USD"/>
    <n v="1476717319"/>
    <n v="1473693319"/>
    <b v="0"/>
    <n v="9"/>
    <b v="0"/>
    <x v="2"/>
    <s v="wearables"/>
    <x v="963"/>
    <d v="2016-10-17T15:15:19"/>
    <n v="3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30.310344827586206"/>
    <x v="2"/>
    <s v="CA"/>
    <s v="CAD"/>
    <n v="1441119919"/>
    <n v="1437663919"/>
    <b v="0"/>
    <n v="29"/>
    <b v="0"/>
    <x v="2"/>
    <s v="wearables"/>
    <x v="964"/>
    <d v="2015-09-01T15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49.666666666666664"/>
    <x v="2"/>
    <s v="US"/>
    <s v="USD"/>
    <n v="1477454340"/>
    <n v="1474676646"/>
    <b v="0"/>
    <n v="6"/>
    <b v="0"/>
    <x v="2"/>
    <s v="wearables"/>
    <x v="965"/>
    <d v="2016-10-26T03:59:00"/>
    <n v="3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59.2"/>
    <x v="2"/>
    <s v="US"/>
    <s v="USD"/>
    <n v="1475766932"/>
    <n v="1473174932"/>
    <b v="0"/>
    <n v="30"/>
    <b v="0"/>
    <x v="2"/>
    <s v="wearables"/>
    <x v="966"/>
    <d v="2016-10-06T15:15:32"/>
    <n v="30"/>
    <x v="2"/>
  </r>
  <r>
    <n v="967"/>
    <s v="Better Beanie"/>
    <s v="Better Beanie is the new therapeutic wearable designed to assist you while keeping your hands free."/>
    <n v="20000"/>
    <n v="3562"/>
    <n v="43.97530864197531"/>
    <x v="2"/>
    <s v="US"/>
    <s v="USD"/>
    <n v="1461301574"/>
    <n v="1456121174"/>
    <b v="0"/>
    <n v="81"/>
    <b v="0"/>
    <x v="2"/>
    <s v="wearables"/>
    <x v="967"/>
    <d v="2016-04-22T05:06:14"/>
    <n v="6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26.5"/>
    <x v="2"/>
    <s v="US"/>
    <s v="USD"/>
    <n v="1408134034"/>
    <n v="1405542034"/>
    <b v="0"/>
    <n v="4"/>
    <b v="0"/>
    <x v="2"/>
    <s v="wearables"/>
    <x v="968"/>
    <d v="2014-08-15T20:20:34"/>
    <n v="30"/>
    <x v="3"/>
  </r>
  <r>
    <n v="969"/>
    <s v="Make 100 | Geek &amp; Chic: Smart Safety Jewelry."/>
    <s v="Geek &amp; Chic Smart Jewelry Collection, Wearables Meet Style!"/>
    <n v="30000"/>
    <n v="14000"/>
    <n v="1272.7272727272727"/>
    <x v="2"/>
    <s v="MX"/>
    <s v="MXN"/>
    <n v="1486624607"/>
    <n v="1483773407"/>
    <b v="0"/>
    <n v="11"/>
    <b v="0"/>
    <x v="2"/>
    <s v="wearables"/>
    <x v="969"/>
    <d v="2017-02-09T07:16:47"/>
    <n v="3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164"/>
    <x v="2"/>
    <s v="CA"/>
    <s v="CAD"/>
    <n v="1485147540"/>
    <n v="1481951853"/>
    <b v="0"/>
    <n v="14"/>
    <b v="0"/>
    <x v="2"/>
    <s v="wearables"/>
    <x v="970"/>
    <d v="2017-01-23T04:59:00"/>
    <n v="3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45.2"/>
    <x v="2"/>
    <s v="US"/>
    <s v="USD"/>
    <n v="1433178060"/>
    <n v="1429290060"/>
    <b v="0"/>
    <n v="5"/>
    <b v="0"/>
    <x v="2"/>
    <s v="wearables"/>
    <x v="971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153.88888888888889"/>
    <x v="2"/>
    <s v="US"/>
    <s v="USD"/>
    <n v="1409813940"/>
    <n v="1407271598"/>
    <b v="0"/>
    <n v="45"/>
    <b v="0"/>
    <x v="2"/>
    <s v="wearables"/>
    <x v="972"/>
    <d v="2014-09-04T06:59:00"/>
    <n v="2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51.375"/>
    <x v="2"/>
    <s v="US"/>
    <s v="USD"/>
    <n v="1447032093"/>
    <n v="1441844493"/>
    <b v="0"/>
    <n v="8"/>
    <b v="0"/>
    <x v="2"/>
    <s v="wearables"/>
    <x v="973"/>
    <d v="2015-11-09T01:21:33"/>
    <n v="60"/>
    <x v="0"/>
  </r>
  <r>
    <n v="974"/>
    <s v="KneeJack"/>
    <s v="The device that allows those with artificial knees or arthritic knees to kneel down without putting pressure on their knees."/>
    <n v="50000"/>
    <n v="280"/>
    <n v="93.333333333333329"/>
    <x v="2"/>
    <s v="US"/>
    <s v="USD"/>
    <n v="1458925156"/>
    <n v="1456336756"/>
    <b v="0"/>
    <n v="3"/>
    <b v="0"/>
    <x v="2"/>
    <s v="wearables"/>
    <x v="974"/>
    <d v="2016-03-25T16:59:16"/>
    <n v="3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108.625"/>
    <x v="2"/>
    <s v="US"/>
    <s v="USD"/>
    <n v="1467132185"/>
    <n v="1461948185"/>
    <b v="0"/>
    <n v="24"/>
    <b v="0"/>
    <x v="2"/>
    <s v="wearables"/>
    <x v="975"/>
    <d v="2016-06-28T16:43:05"/>
    <n v="6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60.5"/>
    <x v="2"/>
    <s v="AU"/>
    <s v="AUD"/>
    <n v="1439515497"/>
    <n v="1435627497"/>
    <b v="0"/>
    <n v="18"/>
    <b v="0"/>
    <x v="2"/>
    <s v="wearables"/>
    <x v="976"/>
    <d v="2015-08-14T01:24:57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75.75"/>
    <x v="2"/>
    <s v="AT"/>
    <s v="EUR"/>
    <n v="1456094197"/>
    <n v="1453502197"/>
    <b v="0"/>
    <n v="12"/>
    <b v="0"/>
    <x v="2"/>
    <s v="wearables"/>
    <x v="977"/>
    <d v="2016-02-21T22:36:37"/>
    <n v="30"/>
    <x v="2"/>
  </r>
  <r>
    <n v="978"/>
    <s v="hidn tempo - a wearable stress coach"/>
    <s v="hidn tempo is an intelligent watch band that allows you to monitor your stress and manage it anywhere, anytime."/>
    <n v="172889"/>
    <n v="97273"/>
    <n v="790.83739837398377"/>
    <x v="2"/>
    <s v="SE"/>
    <s v="SEK"/>
    <n v="1456385101"/>
    <n v="1453793101"/>
    <b v="0"/>
    <n v="123"/>
    <b v="0"/>
    <x v="2"/>
    <s v="wearables"/>
    <x v="978"/>
    <d v="2016-02-25T07:25:01"/>
    <n v="3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301.93916666666667"/>
    <x v="2"/>
    <s v="US"/>
    <s v="USD"/>
    <n v="1466449140"/>
    <n v="1463392828"/>
    <b v="0"/>
    <n v="96"/>
    <b v="0"/>
    <x v="2"/>
    <s v="wearables"/>
    <x v="979"/>
    <d v="2016-06-20T18:59:00"/>
    <n v="3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47.935483870967744"/>
    <x v="2"/>
    <s v="US"/>
    <s v="USD"/>
    <n v="1417387322"/>
    <n v="1413495722"/>
    <b v="0"/>
    <n v="31"/>
    <b v="0"/>
    <x v="2"/>
    <s v="wearables"/>
    <x v="980"/>
    <d v="2014-11-30T22:42:02"/>
    <n v="4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2.75"/>
    <x v="2"/>
    <s v="US"/>
    <s v="USD"/>
    <n v="1407624222"/>
    <n v="1405032222"/>
    <b v="0"/>
    <n v="4"/>
    <b v="0"/>
    <x v="2"/>
    <s v="wearables"/>
    <x v="981"/>
    <d v="2014-08-09T22:43:42"/>
    <n v="30"/>
    <x v="3"/>
  </r>
  <r>
    <n v="982"/>
    <s v="Smart 2-in-1 I-PHONE HANDLE/WALLETtm"/>
    <s v="revolutonary ultra-slim 2-in-1 Smart  2-in-1 I-PHONE handle/WALLETtm with 360 rotatiion"/>
    <n v="17500"/>
    <n v="3"/>
    <n v="1"/>
    <x v="2"/>
    <s v="US"/>
    <s v="USD"/>
    <n v="1475431486"/>
    <n v="1472839486"/>
    <b v="0"/>
    <n v="3"/>
    <b v="0"/>
    <x v="2"/>
    <s v="wearables"/>
    <x v="982"/>
    <d v="2016-10-02T18:04:46"/>
    <n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171.79329608938548"/>
    <x v="2"/>
    <s v="ES"/>
    <s v="EUR"/>
    <n v="1471985640"/>
    <n v="1469289685"/>
    <b v="0"/>
    <n v="179"/>
    <b v="0"/>
    <x v="2"/>
    <s v="wearables"/>
    <x v="983"/>
    <d v="2016-08-23T20:54:00"/>
    <n v="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35.333333333333336"/>
    <x v="2"/>
    <s v="US"/>
    <s v="USD"/>
    <n v="1427507208"/>
    <n v="1424918808"/>
    <b v="0"/>
    <n v="3"/>
    <b v="0"/>
    <x v="2"/>
    <s v="wearables"/>
    <x v="984"/>
    <d v="2015-03-28T01:46:48"/>
    <n v="3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82.086956521739125"/>
    <x v="2"/>
    <s v="DE"/>
    <s v="EUR"/>
    <n v="1451602800"/>
    <n v="1449011610"/>
    <b v="0"/>
    <n v="23"/>
    <b v="0"/>
    <x v="2"/>
    <s v="wearables"/>
    <x v="985"/>
    <d v="2015-12-31T23:00:00"/>
    <n v="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10.8695652173913"/>
    <x v="2"/>
    <s v="GB"/>
    <s v="GBP"/>
    <n v="1452384000"/>
    <n v="1447698300"/>
    <b v="0"/>
    <n v="23"/>
    <b v="0"/>
    <x v="2"/>
    <s v="wearables"/>
    <x v="986"/>
    <d v="2016-01-10T00:00:00"/>
    <n v="54"/>
    <x v="0"/>
  </r>
  <r>
    <n v="987"/>
    <s v="Kidswatcher"/>
    <s v="Always know where your precious children are. Let them explore the world freely and in a secure way by using the Kidswatcher."/>
    <n v="50000"/>
    <n v="6610"/>
    <n v="161.21951219512195"/>
    <x v="2"/>
    <s v="NL"/>
    <s v="EUR"/>
    <n v="1403507050"/>
    <n v="1400051050"/>
    <b v="0"/>
    <n v="41"/>
    <b v="0"/>
    <x v="2"/>
    <s v="wearables"/>
    <x v="987"/>
    <d v="2014-06-23T07:04:10"/>
    <n v="4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e v="#DIV/0!"/>
    <x v="2"/>
    <s v="IT"/>
    <s v="EUR"/>
    <n v="1475310825"/>
    <n v="1472718825"/>
    <b v="0"/>
    <n v="0"/>
    <b v="0"/>
    <x v="2"/>
    <s v="wearables"/>
    <x v="988"/>
    <d v="2016-10-01T08:33:45"/>
    <n v="30"/>
    <x v="2"/>
  </r>
  <r>
    <n v="989"/>
    <s v="Power Rope"/>
    <s v="The most useful phone charger you will ever buy"/>
    <n v="10000"/>
    <n v="1677"/>
    <n v="52.40625"/>
    <x v="2"/>
    <s v="US"/>
    <s v="USD"/>
    <n v="1475101495"/>
    <n v="1472509495"/>
    <b v="0"/>
    <n v="32"/>
    <b v="0"/>
    <x v="2"/>
    <s v="wearables"/>
    <x v="989"/>
    <d v="2016-09-28T22:24:55"/>
    <n v="3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3"/>
    <x v="2"/>
    <s v="US"/>
    <s v="USD"/>
    <n v="1409770164"/>
    <n v="1407178164"/>
    <b v="0"/>
    <n v="2"/>
    <b v="0"/>
    <x v="2"/>
    <s v="wearables"/>
    <x v="990"/>
    <d v="2014-09-03T18:49:24"/>
    <n v="3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30.285714285714285"/>
    <x v="2"/>
    <s v="GB"/>
    <s v="GBP"/>
    <n v="1468349460"/>
    <n v="1466186988"/>
    <b v="0"/>
    <n v="7"/>
    <b v="0"/>
    <x v="2"/>
    <s v="wearables"/>
    <x v="991"/>
    <d v="2016-07-12T18:51:00"/>
    <n v="25"/>
    <x v="2"/>
  </r>
  <r>
    <n v="992"/>
    <s v="WairConditioning"/>
    <s v="The HOTTEST and COOLEST thing yet! WairConditioning... an entirely new level of comfortability!"/>
    <n v="100000"/>
    <n v="467"/>
    <n v="116.75"/>
    <x v="2"/>
    <s v="US"/>
    <s v="USD"/>
    <n v="1462655519"/>
    <n v="1457475119"/>
    <b v="0"/>
    <n v="4"/>
    <b v="0"/>
    <x v="2"/>
    <s v="wearables"/>
    <x v="992"/>
    <d v="2016-05-07T21:11:59"/>
    <n v="6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89.59693877551021"/>
    <x v="2"/>
    <s v="US"/>
    <s v="USD"/>
    <n v="1478926800"/>
    <n v="1476054568"/>
    <b v="0"/>
    <n v="196"/>
    <b v="0"/>
    <x v="2"/>
    <s v="wearables"/>
    <x v="993"/>
    <d v="2016-11-12T05:00:00"/>
    <n v="3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424.45454545454544"/>
    <x v="2"/>
    <s v="US"/>
    <s v="USD"/>
    <n v="1417388340"/>
    <n v="1412835530"/>
    <b v="0"/>
    <n v="11"/>
    <b v="0"/>
    <x v="2"/>
    <s v="wearables"/>
    <x v="994"/>
    <d v="2014-11-30T22:59:00"/>
    <n v="53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80.666666666666671"/>
    <x v="2"/>
    <s v="US"/>
    <s v="USD"/>
    <n v="1417276800"/>
    <n v="1415140480"/>
    <b v="0"/>
    <n v="9"/>
    <b v="0"/>
    <x v="2"/>
    <s v="wearables"/>
    <x v="995"/>
    <d v="2014-11-29T16:00:00"/>
    <n v="25"/>
    <x v="3"/>
  </r>
  <r>
    <n v="996"/>
    <s v="Social behavior in technical communities"/>
    <s v="Study the behaviour of technical communities by tracking their movement  through wearables"/>
    <n v="4000"/>
    <n v="65"/>
    <n v="13"/>
    <x v="2"/>
    <s v="US"/>
    <s v="USD"/>
    <n v="1406474820"/>
    <n v="1403902060"/>
    <b v="0"/>
    <n v="5"/>
    <b v="0"/>
    <x v="2"/>
    <s v="wearables"/>
    <x v="996"/>
    <d v="2014-07-27T15:27:00"/>
    <n v="30"/>
    <x v="3"/>
  </r>
  <r>
    <n v="997"/>
    <s v="iPhanny"/>
    <s v="The iPhanny keeps your iPhone 6 safe from bending in those dangerous pants pockets."/>
    <n v="5000"/>
    <n v="65"/>
    <n v="8.125"/>
    <x v="2"/>
    <s v="US"/>
    <s v="USD"/>
    <n v="1417145297"/>
    <n v="1414549697"/>
    <b v="0"/>
    <n v="8"/>
    <b v="0"/>
    <x v="2"/>
    <s v="wearables"/>
    <x v="997"/>
    <d v="2014-11-28T03:28:17"/>
    <n v="30"/>
    <x v="3"/>
  </r>
  <r>
    <n v="998"/>
    <s v="Ollinfit: The Wearable Personal Trainer"/>
    <s v="Ollinfit is the first wearable fitness trainer with 3 sensors for superior accuracy, feedback and results."/>
    <n v="60000"/>
    <n v="35135"/>
    <n v="153.42794759825327"/>
    <x v="2"/>
    <s v="CA"/>
    <s v="CAD"/>
    <n v="1447909401"/>
    <n v="1444017801"/>
    <b v="0"/>
    <n v="229"/>
    <b v="0"/>
    <x v="2"/>
    <s v="wearables"/>
    <x v="998"/>
    <d v="2015-11-19T05:03:21"/>
    <n v="4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292.07499999999999"/>
    <x v="2"/>
    <s v="CA"/>
    <s v="CAD"/>
    <n v="1415865720"/>
    <n v="1413270690"/>
    <b v="0"/>
    <n v="40"/>
    <b v="0"/>
    <x v="2"/>
    <s v="wearables"/>
    <x v="999"/>
    <d v="2014-11-13T08:02:00"/>
    <n v="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3304"/>
    <x v="1"/>
    <s v="US"/>
    <s v="USD"/>
    <n v="1489537560"/>
    <n v="1484357160"/>
    <b v="0"/>
    <n v="6"/>
    <b v="0"/>
    <x v="2"/>
    <s v="wearables"/>
    <x v="1000"/>
    <d v="2017-03-15T00:26:00"/>
    <n v="6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300"/>
    <x v="1"/>
    <s v="GB"/>
    <s v="GBP"/>
    <n v="1485796613"/>
    <n v="1481908613"/>
    <b v="0"/>
    <n v="4"/>
    <b v="0"/>
    <x v="2"/>
    <s v="wearables"/>
    <x v="1001"/>
    <d v="2017-01-30T17:16:53"/>
    <n v="4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134.54545454545453"/>
    <x v="1"/>
    <s v="US"/>
    <s v="USD"/>
    <n v="1450331940"/>
    <n v="1447777514"/>
    <b v="0"/>
    <n v="22"/>
    <b v="0"/>
    <x v="2"/>
    <s v="wearables"/>
    <x v="1002"/>
    <d v="2015-12-17T05:59:00"/>
    <n v="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214.06666666666666"/>
    <x v="1"/>
    <s v="FR"/>
    <s v="EUR"/>
    <n v="1489680061"/>
    <n v="1487091661"/>
    <b v="0"/>
    <n v="15"/>
    <b v="0"/>
    <x v="2"/>
    <s v="wearables"/>
    <x v="1003"/>
    <d v="2017-03-16T16:01:01"/>
    <n v="30"/>
    <x v="1"/>
  </r>
  <r>
    <n v="1004"/>
    <s v="AllerGuarder: Bluetooth wristband helps food-allergy kids"/>
    <s v="Harnessing wearable technology as a powerful defense for food-allergy children."/>
    <n v="25000"/>
    <n v="20552"/>
    <n v="216.33684210526314"/>
    <x v="1"/>
    <s v="US"/>
    <s v="USD"/>
    <n v="1455814827"/>
    <n v="1453222827"/>
    <b v="0"/>
    <n v="95"/>
    <b v="0"/>
    <x v="2"/>
    <s v="wearables"/>
    <x v="1004"/>
    <d v="2016-02-18T17:00:27"/>
    <n v="30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932.31055900621118"/>
    <x v="1"/>
    <s v="US"/>
    <s v="USD"/>
    <n v="1446217183"/>
    <n v="1443538783"/>
    <b v="0"/>
    <n v="161"/>
    <b v="0"/>
    <x v="2"/>
    <s v="wearables"/>
    <x v="1005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29.25"/>
    <x v="1"/>
    <s v="US"/>
    <s v="USD"/>
    <n v="1418368260"/>
    <n v="1417654672"/>
    <b v="0"/>
    <n v="8"/>
    <b v="0"/>
    <x v="2"/>
    <s v="wearables"/>
    <x v="1006"/>
    <d v="2014-12-12T07:11:00"/>
    <n v="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174.94736842105263"/>
    <x v="1"/>
    <s v="US"/>
    <s v="USD"/>
    <n v="1481727623"/>
    <n v="1478095223"/>
    <b v="0"/>
    <n v="76"/>
    <b v="0"/>
    <x v="2"/>
    <s v="wearables"/>
    <x v="1007"/>
    <d v="2016-12-14T15:00:23"/>
    <n v="4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50"/>
    <x v="1"/>
    <s v="MX"/>
    <s v="MXN"/>
    <n v="1482953115"/>
    <n v="1480361115"/>
    <b v="0"/>
    <n v="1"/>
    <b v="0"/>
    <x v="2"/>
    <s v="wearables"/>
    <x v="1008"/>
    <d v="2016-12-28T19:25:15"/>
    <n v="3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65"/>
    <x v="1"/>
    <s v="US"/>
    <s v="USD"/>
    <n v="1466346646"/>
    <n v="1463754646"/>
    <b v="0"/>
    <n v="101"/>
    <b v="0"/>
    <x v="2"/>
    <s v="wearables"/>
    <x v="1009"/>
    <d v="2016-06-19T14:30:46"/>
    <n v="3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55"/>
    <x v="1"/>
    <s v="US"/>
    <s v="USD"/>
    <n v="1473044340"/>
    <n v="1468180462"/>
    <b v="0"/>
    <n v="4"/>
    <b v="0"/>
    <x v="2"/>
    <s v="wearables"/>
    <x v="1010"/>
    <d v="2016-09-05T02:59:00"/>
    <n v="5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75"/>
    <x v="1"/>
    <s v="US"/>
    <s v="USD"/>
    <n v="1418938395"/>
    <n v="1415050395"/>
    <b v="0"/>
    <n v="1"/>
    <b v="0"/>
    <x v="2"/>
    <s v="wearables"/>
    <x v="1011"/>
    <d v="2014-12-18T21:33:15"/>
    <n v="4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1389.3561935483872"/>
    <x v="1"/>
    <s v="US"/>
    <s v="USD"/>
    <n v="1485254052"/>
    <n v="1481366052"/>
    <b v="0"/>
    <n v="775"/>
    <b v="0"/>
    <x v="2"/>
    <s v="wearables"/>
    <x v="1012"/>
    <d v="2017-01-24T10:34:12"/>
    <n v="4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95.911111111111111"/>
    <x v="1"/>
    <s v="US"/>
    <s v="USD"/>
    <n v="1451419200"/>
    <n v="1449000056"/>
    <b v="0"/>
    <n v="90"/>
    <b v="0"/>
    <x v="2"/>
    <s v="wearables"/>
    <x v="1013"/>
    <d v="2015-12-29T20:00:00"/>
    <n v="28"/>
    <x v="0"/>
  </r>
  <r>
    <n v="1014"/>
    <s v="CHEMION: The World's First Smart Glasses (Canceled)"/>
    <s v="CHEMION is an eyewear device that lets you show your creativity to the world."/>
    <n v="10000"/>
    <n v="3060"/>
    <n v="191.25"/>
    <x v="1"/>
    <s v="US"/>
    <s v="USD"/>
    <n v="1420070615"/>
    <n v="1415750615"/>
    <b v="0"/>
    <n v="16"/>
    <b v="0"/>
    <x v="2"/>
    <s v="wearables"/>
    <x v="1014"/>
    <d v="2015-01-01T00:03:35"/>
    <n v="50"/>
    <x v="3"/>
  </r>
  <r>
    <n v="1015"/>
    <s v="SKIN - Wearable music remote control for your mobile phone"/>
    <s v="SKIN - The wearable music remote control which makes your fitness lifestyle a bit easier"/>
    <n v="9000"/>
    <n v="240"/>
    <n v="40"/>
    <x v="1"/>
    <s v="CH"/>
    <s v="CHF"/>
    <n v="1448489095"/>
    <n v="1445893495"/>
    <b v="0"/>
    <n v="6"/>
    <b v="0"/>
    <x v="2"/>
    <s v="wearables"/>
    <x v="1015"/>
    <d v="2015-11-25T22:04:55"/>
    <n v="3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74.78947368421052"/>
    <x v="1"/>
    <s v="US"/>
    <s v="USD"/>
    <n v="1459992856"/>
    <n v="1456108456"/>
    <b v="0"/>
    <n v="38"/>
    <b v="0"/>
    <x v="2"/>
    <s v="wearables"/>
    <x v="1016"/>
    <d v="2016-04-07T01:34:16"/>
    <n v="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161.11830985915492"/>
    <x v="1"/>
    <s v="US"/>
    <s v="USD"/>
    <n v="1448125935"/>
    <n v="1444666335"/>
    <b v="0"/>
    <n v="355"/>
    <b v="0"/>
    <x v="2"/>
    <s v="wearables"/>
    <x v="1017"/>
    <d v="2015-11-21T17:12:15"/>
    <n v="40"/>
    <x v="0"/>
  </r>
  <r>
    <n v="1018"/>
    <s v="Owl (Canceled)"/>
    <s v="Owl is a fitness tracker along with an accompanying iOS app, that is both fun and interactive for children."/>
    <n v="20000"/>
    <n v="621"/>
    <n v="88.714285714285708"/>
    <x v="1"/>
    <s v="US"/>
    <s v="USD"/>
    <n v="1468496933"/>
    <n v="1465904933"/>
    <b v="0"/>
    <n v="7"/>
    <b v="0"/>
    <x v="2"/>
    <s v="wearables"/>
    <x v="1018"/>
    <d v="2016-07-14T11:48:53"/>
    <n v="30"/>
    <x v="2"/>
  </r>
  <r>
    <n v="1019"/>
    <s v="Tempi - The Smart Way to Monitor Temperature and Humidity"/>
    <s v="Tempi Is a Wearable Bluetooth Device That Gives Accurate Temperature and Humidity Readings."/>
    <n v="45000"/>
    <n v="21300"/>
    <n v="53.25"/>
    <x v="1"/>
    <s v="US"/>
    <s v="USD"/>
    <n v="1423092149"/>
    <n v="1420500149"/>
    <b v="0"/>
    <n v="400"/>
    <b v="0"/>
    <x v="2"/>
    <s v="wearables"/>
    <x v="1019"/>
    <d v="2015-02-04T23:22:29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06.2"/>
    <x v="0"/>
    <s v="CA"/>
    <s v="CAD"/>
    <n v="1433206020"/>
    <n v="1430617209"/>
    <b v="0"/>
    <n v="30"/>
    <b v="1"/>
    <x v="4"/>
    <s v="electronic music"/>
    <x v="1020"/>
    <d v="2015-06-02T00:47:00"/>
    <n v="30"/>
    <x v="0"/>
  </r>
  <r>
    <n v="1021"/>
    <s v="Rick and Morty Album &amp; Music Video"/>
    <s v="Rick and Morty concept album written by Allie Goertz + music video directed by Paul B. Cummings!"/>
    <n v="3000"/>
    <n v="10554.11"/>
    <n v="22.079728033472804"/>
    <x v="0"/>
    <s v="US"/>
    <s v="USD"/>
    <n v="1445054400"/>
    <n v="1443074571"/>
    <b v="1"/>
    <n v="478"/>
    <b v="1"/>
    <x v="4"/>
    <s v="electronic music"/>
    <x v="1021"/>
    <d v="2015-10-17T04:00:00"/>
    <n v="23"/>
    <x v="0"/>
  </r>
  <r>
    <n v="1022"/>
    <s v="Sammy Bananas - Bootlegs Vol. 2!!"/>
    <s v="Help get four new bootlegs onto vinyl in the second installment of my series!"/>
    <n v="2000"/>
    <n v="2298"/>
    <n v="31.054054054054053"/>
    <x v="0"/>
    <s v="US"/>
    <s v="USD"/>
    <n v="1431876677"/>
    <n v="1429284677"/>
    <b v="1"/>
    <n v="74"/>
    <b v="1"/>
    <x v="4"/>
    <s v="electronic music"/>
    <x v="1022"/>
    <d v="2015-05-17T15:31:17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n v="36.206106870229007"/>
    <x v="0"/>
    <s v="GB"/>
    <s v="GBP"/>
    <n v="1434837861"/>
    <n v="1432245861"/>
    <b v="0"/>
    <n v="131"/>
    <b v="1"/>
    <x v="4"/>
    <s v="electronic music"/>
    <x v="1023"/>
    <d v="2015-06-20T22:04:21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388.9762295081967"/>
    <x v="0"/>
    <s v="SE"/>
    <s v="SEK"/>
    <n v="1454248563"/>
    <n v="1451656563"/>
    <b v="1"/>
    <n v="61"/>
    <b v="1"/>
    <x v="4"/>
    <s v="electronic music"/>
    <x v="1024"/>
    <d v="2016-01-31T13:56:03"/>
    <n v="30"/>
    <x v="2"/>
  </r>
  <r>
    <n v="1025"/>
    <s v="[NUREN] The New Renaissance"/>
    <s v="Jake Kaufman and Jessie Seely present THE WORLD'S FIRST VIRTUAL REALITY ROCK OPERA."/>
    <n v="70000"/>
    <n v="76949.820000000007"/>
    <n v="71.848571428571432"/>
    <x v="0"/>
    <s v="US"/>
    <s v="USD"/>
    <n v="1426532437"/>
    <n v="1423944037"/>
    <b v="1"/>
    <n v="1071"/>
    <b v="1"/>
    <x v="4"/>
    <s v="electronic music"/>
    <x v="1025"/>
    <d v="2015-03-16T19:00:37"/>
    <n v="3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57.381803278688523"/>
    <x v="0"/>
    <s v="GB"/>
    <s v="GBP"/>
    <n v="1459414016"/>
    <n v="1456480016"/>
    <b v="1"/>
    <n v="122"/>
    <b v="1"/>
    <x v="4"/>
    <s v="electronic music"/>
    <x v="1026"/>
    <d v="2016-03-31T08:46:56"/>
    <n v="3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69.666666666666671"/>
    <x v="0"/>
    <s v="US"/>
    <s v="USD"/>
    <n v="1414025347"/>
    <n v="1411433347"/>
    <b v="1"/>
    <n v="111"/>
    <b v="1"/>
    <x v="4"/>
    <s v="electronic music"/>
    <x v="1027"/>
    <d v="2014-10-23T00:49:07"/>
    <n v="3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45.988235294117644"/>
    <x v="0"/>
    <s v="GB"/>
    <s v="GBP"/>
    <n v="1488830400"/>
    <n v="1484924605"/>
    <b v="1"/>
    <n v="255"/>
    <b v="1"/>
    <x v="4"/>
    <s v="electronic music"/>
    <x v="1028"/>
    <d v="2017-03-06T20:00:00"/>
    <n v="45"/>
    <x v="1"/>
  </r>
  <r>
    <n v="1029"/>
    <s v="StrobeHouse presents Valborg 2015"/>
    <s v="We want to recreate last years massive Valborgparty in Lund but this time even bigger!"/>
    <n v="10000"/>
    <n v="11176"/>
    <n v="79.262411347517727"/>
    <x v="0"/>
    <s v="SE"/>
    <s v="SEK"/>
    <n v="1428184740"/>
    <n v="1423501507"/>
    <b v="0"/>
    <n v="141"/>
    <b v="1"/>
    <x v="4"/>
    <s v="electronic music"/>
    <x v="1029"/>
    <d v="2015-04-04T21:59:00"/>
    <n v="54"/>
    <x v="0"/>
  </r>
  <r>
    <n v="1030"/>
    <s v="The Gothsicles - I FEEL SICLE"/>
    <s v="Help fund the latest Gothsicles mega-album, I FEEL SICLE!"/>
    <n v="2000"/>
    <n v="6842"/>
    <n v="43.031446540880502"/>
    <x v="0"/>
    <s v="US"/>
    <s v="USD"/>
    <n v="1473680149"/>
    <n v="1472470549"/>
    <b v="0"/>
    <n v="159"/>
    <b v="1"/>
    <x v="4"/>
    <s v="electronic music"/>
    <x v="1030"/>
    <d v="2016-09-12T11:35:49"/>
    <n v="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8.48484848484848"/>
    <x v="0"/>
    <s v="US"/>
    <s v="USD"/>
    <n v="1450290010"/>
    <n v="1447698010"/>
    <b v="0"/>
    <n v="99"/>
    <b v="1"/>
    <x v="4"/>
    <s v="electronic music"/>
    <x v="1031"/>
    <d v="2015-12-16T18:20:10"/>
    <n v="30"/>
    <x v="0"/>
  </r>
  <r>
    <n v="1032"/>
    <s v="Phantom Ship / Coastal (Album Preorder)"/>
    <s v="Ideal for living rooms and open spaces."/>
    <n v="5400"/>
    <n v="5858.84"/>
    <n v="61.029583333333335"/>
    <x v="0"/>
    <s v="US"/>
    <s v="USD"/>
    <n v="1466697625"/>
    <n v="1464105625"/>
    <b v="0"/>
    <n v="96"/>
    <b v="1"/>
    <x v="4"/>
    <s v="electronic music"/>
    <x v="1032"/>
    <d v="2016-06-23T16:00:25"/>
    <n v="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50.592592592592595"/>
    <x v="0"/>
    <s v="GB"/>
    <s v="GBP"/>
    <n v="1481564080"/>
    <n v="1479144880"/>
    <b v="0"/>
    <n v="27"/>
    <b v="1"/>
    <x v="4"/>
    <s v="electronic music"/>
    <x v="1033"/>
    <d v="2016-12-12T17:34:40"/>
    <n v="2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39.157168674698795"/>
    <x v="0"/>
    <s v="US"/>
    <s v="USD"/>
    <n v="1470369540"/>
    <n v="1467604804"/>
    <b v="0"/>
    <n v="166"/>
    <b v="1"/>
    <x v="4"/>
    <s v="electronic music"/>
    <x v="1034"/>
    <d v="2016-08-05T03:59:00"/>
    <n v="3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65.15789473684211"/>
    <x v="0"/>
    <s v="US"/>
    <s v="USD"/>
    <n v="1423668220"/>
    <n v="1421076220"/>
    <b v="0"/>
    <n v="76"/>
    <b v="1"/>
    <x v="4"/>
    <s v="electronic music"/>
    <x v="1035"/>
    <d v="2015-02-11T15:23:40"/>
    <n v="30"/>
    <x v="0"/>
  </r>
  <r>
    <n v="1036"/>
    <s v="Bring Kyrstyn's Album to Life!"/>
    <s v="Help this Soulful &amp; Cinematic Glitch-Pop Songwriter Bring her Music to the World!  (And your Ears:)"/>
    <n v="4500"/>
    <n v="5056.22"/>
    <n v="23.963127962085309"/>
    <x v="0"/>
    <s v="US"/>
    <s v="USD"/>
    <n v="1357545600"/>
    <n v="1354790790"/>
    <b v="0"/>
    <n v="211"/>
    <b v="1"/>
    <x v="4"/>
    <s v="electronic music"/>
    <x v="1036"/>
    <d v="2013-01-07T08:00:00"/>
    <n v="3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48.61904761904762"/>
    <x v="0"/>
    <s v="US"/>
    <s v="USD"/>
    <n v="1431925200"/>
    <n v="1429991062"/>
    <b v="0"/>
    <n v="21"/>
    <b v="1"/>
    <x v="4"/>
    <s v="electronic music"/>
    <x v="1037"/>
    <d v="2015-05-18T05:00:00"/>
    <n v="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35.73770491803279"/>
    <x v="0"/>
    <s v="US"/>
    <s v="USD"/>
    <n v="1458362023"/>
    <n v="1455773623"/>
    <b v="0"/>
    <n v="61"/>
    <b v="1"/>
    <x v="4"/>
    <s v="electronic music"/>
    <x v="1038"/>
    <d v="2016-03-19T04:33:43"/>
    <n v="3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21.366666666666667"/>
    <x v="0"/>
    <s v="US"/>
    <s v="USD"/>
    <n v="1481615940"/>
    <n v="1479436646"/>
    <b v="0"/>
    <n v="30"/>
    <b v="1"/>
    <x v="4"/>
    <s v="electronic music"/>
    <x v="1039"/>
    <d v="2016-12-13T07:59:00"/>
    <n v="2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50"/>
    <x v="1"/>
    <s v="US"/>
    <s v="USD"/>
    <n v="1472317209"/>
    <n v="1469725209"/>
    <b v="0"/>
    <n v="1"/>
    <b v="0"/>
    <x v="5"/>
    <s v="audio"/>
    <x v="1040"/>
    <d v="2016-08-27T17:00:09"/>
    <n v="30"/>
    <x v="2"/>
  </r>
  <r>
    <n v="1041"/>
    <s v="Industry Success Project (Canceled)"/>
    <s v="I am trying to document what it is like to plunge head first into the music/audio industry as an intern."/>
    <n v="50"/>
    <n v="0"/>
    <e v="#DIV/0!"/>
    <x v="1"/>
    <s v="US"/>
    <s v="USD"/>
    <n v="1406769992"/>
    <n v="1405041992"/>
    <b v="0"/>
    <n v="0"/>
    <b v="0"/>
    <x v="5"/>
    <s v="audio"/>
    <x v="1041"/>
    <d v="2014-07-31T01:26:32"/>
    <n v="20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10"/>
    <x v="1"/>
    <s v="US"/>
    <s v="USD"/>
    <n v="1410516000"/>
    <n v="1406824948"/>
    <b v="0"/>
    <n v="1"/>
    <b v="0"/>
    <x v="5"/>
    <s v="audio"/>
    <x v="1042"/>
    <d v="2014-09-12T10:00:00"/>
    <n v="43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29.236301369863014"/>
    <x v="1"/>
    <s v="US"/>
    <s v="USD"/>
    <n v="1432101855"/>
    <n v="1429509855"/>
    <b v="0"/>
    <n v="292"/>
    <b v="0"/>
    <x v="5"/>
    <s v="audio"/>
    <x v="1043"/>
    <d v="2015-05-20T06:04:15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3"/>
    <x v="1"/>
    <s v="US"/>
    <s v="USD"/>
    <n v="1425587220"/>
    <n v="1420668801"/>
    <b v="0"/>
    <n v="2"/>
    <b v="0"/>
    <x v="5"/>
    <s v="audio"/>
    <x v="1044"/>
    <d v="2015-03-05T20:27:00"/>
    <n v="57"/>
    <x v="0"/>
  </r>
  <r>
    <n v="1045"/>
    <s v="In Case Of Emergency (Canceled)"/>
    <s v="In Case Of Emergency is a radio talk show for preppers, beginning preppers, and with preparedness in mind."/>
    <n v="10000"/>
    <n v="266"/>
    <n v="33.25"/>
    <x v="1"/>
    <s v="US"/>
    <s v="USD"/>
    <n v="1408827550"/>
    <n v="1406235550"/>
    <b v="0"/>
    <n v="8"/>
    <b v="0"/>
    <x v="5"/>
    <s v="audio"/>
    <x v="1045"/>
    <d v="2014-08-23T20:59:10"/>
    <n v="3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e v="#DIV/0!"/>
    <x v="1"/>
    <s v="DE"/>
    <s v="EUR"/>
    <n v="1451161560"/>
    <n v="1447273560"/>
    <b v="0"/>
    <n v="0"/>
    <b v="0"/>
    <x v="5"/>
    <s v="audio"/>
    <x v="1046"/>
    <d v="2015-12-26T20:26:00"/>
    <n v="45"/>
    <x v="0"/>
  </r>
  <r>
    <n v="1047"/>
    <s v="Start a New Podcast (Canceled)"/>
    <s v="I wish to start a new podcast called Voices of Texas, and I want to interview interesting people of Texas each week."/>
    <n v="2000"/>
    <n v="1"/>
    <n v="1"/>
    <x v="1"/>
    <s v="US"/>
    <s v="USD"/>
    <n v="1415219915"/>
    <n v="1412624315"/>
    <b v="0"/>
    <n v="1"/>
    <b v="0"/>
    <x v="5"/>
    <s v="audio"/>
    <x v="1047"/>
    <d v="2014-11-05T20:38:35"/>
    <n v="3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53"/>
    <x v="1"/>
    <s v="US"/>
    <s v="USD"/>
    <n v="1474766189"/>
    <n v="1471310189"/>
    <b v="0"/>
    <n v="4"/>
    <b v="0"/>
    <x v="5"/>
    <s v="audio"/>
    <x v="1048"/>
    <d v="2016-09-25T01:16:29"/>
    <n v="40"/>
    <x v="2"/>
  </r>
  <r>
    <n v="1049"/>
    <s v="J1 (Canceled)"/>
    <s v="------"/>
    <n v="12000"/>
    <n v="0"/>
    <e v="#DIV/0!"/>
    <x v="1"/>
    <s v="US"/>
    <s v="USD"/>
    <n v="1455272445"/>
    <n v="1452680445"/>
    <b v="0"/>
    <n v="0"/>
    <b v="0"/>
    <x v="5"/>
    <s v="audio"/>
    <x v="1049"/>
    <d v="2016-02-12T10:20:45"/>
    <n v="30"/>
    <x v="2"/>
  </r>
  <r>
    <n v="1050"/>
    <s v="The (Secular) Barbershop Podcast (Canceled)"/>
    <s v="Secularism is on the rise and I hear you.Talk to me."/>
    <n v="2500"/>
    <n v="0"/>
    <e v="#DIV/0!"/>
    <x v="1"/>
    <s v="US"/>
    <s v="USD"/>
    <n v="1442257677"/>
    <n v="1439665677"/>
    <b v="0"/>
    <n v="0"/>
    <b v="0"/>
    <x v="5"/>
    <s v="audio"/>
    <x v="1050"/>
    <d v="2015-09-14T19:07:57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e v="#DIV/0!"/>
    <x v="1"/>
    <s v="US"/>
    <s v="USD"/>
    <n v="1409098825"/>
    <n v="1406679625"/>
    <b v="0"/>
    <n v="0"/>
    <b v="0"/>
    <x v="5"/>
    <s v="audio"/>
    <x v="1051"/>
    <d v="2014-08-27T00:20:25"/>
    <n v="28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e v="#DIV/0!"/>
    <x v="1"/>
    <s v="US"/>
    <s v="USD"/>
    <n v="1465243740"/>
    <n v="1461438495"/>
    <b v="0"/>
    <n v="0"/>
    <b v="0"/>
    <x v="5"/>
    <s v="audio"/>
    <x v="1052"/>
    <d v="2016-06-06T20:09:00"/>
    <n v="4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5"/>
    <x v="1"/>
    <s v="US"/>
    <s v="USD"/>
    <n v="1488773332"/>
    <n v="1486613332"/>
    <b v="0"/>
    <n v="1"/>
    <b v="0"/>
    <x v="5"/>
    <s v="audio"/>
    <x v="1053"/>
    <d v="2017-03-06T04:08:52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e v="#DIV/0!"/>
    <x v="1"/>
    <s v="US"/>
    <s v="USD"/>
    <n v="1407708000"/>
    <n v="1405110399"/>
    <b v="0"/>
    <n v="0"/>
    <b v="0"/>
    <x v="5"/>
    <s v="audio"/>
    <x v="1054"/>
    <d v="2014-08-10T22:00:00"/>
    <n v="3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e v="#DIV/0!"/>
    <x v="1"/>
    <s v="US"/>
    <s v="USD"/>
    <n v="1457394545"/>
    <n v="1454802545"/>
    <b v="0"/>
    <n v="0"/>
    <b v="0"/>
    <x v="5"/>
    <s v="audio"/>
    <x v="1055"/>
    <d v="2016-03-07T23:49:05"/>
    <n v="3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e v="#DIV/0!"/>
    <x v="1"/>
    <s v="US"/>
    <s v="USD"/>
    <n v="1429892177"/>
    <n v="1424711777"/>
    <b v="0"/>
    <n v="0"/>
    <b v="0"/>
    <x v="5"/>
    <s v="audio"/>
    <x v="1056"/>
    <d v="2015-04-24T16:16:17"/>
    <n v="60"/>
    <x v="0"/>
  </r>
  <r>
    <n v="1057"/>
    <s v="Support Independent Media (Canceled)"/>
    <s v="Sayin it Plain is a Independent Radio Show created to inform the public and empower the community."/>
    <n v="10000"/>
    <n v="0"/>
    <e v="#DIV/0!"/>
    <x v="1"/>
    <s v="US"/>
    <s v="USD"/>
    <n v="1480888483"/>
    <n v="1478292883"/>
    <b v="0"/>
    <n v="0"/>
    <b v="0"/>
    <x v="5"/>
    <s v="audio"/>
    <x v="1057"/>
    <d v="2016-12-04T21:54:43"/>
    <n v="3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e v="#DIV/0!"/>
    <x v="1"/>
    <s v="US"/>
    <s v="USD"/>
    <n v="1427328000"/>
    <n v="1423777043"/>
    <b v="0"/>
    <n v="0"/>
    <b v="0"/>
    <x v="5"/>
    <s v="audio"/>
    <x v="1058"/>
    <d v="2015-03-26T00:00:00"/>
    <n v="41"/>
    <x v="0"/>
  </r>
  <r>
    <n v="1059"/>
    <s v="Voice Over Artist (Canceled)"/>
    <s v="Turning myself into a vocal artist."/>
    <n v="1100"/>
    <n v="0"/>
    <e v="#DIV/0!"/>
    <x v="1"/>
    <s v="US"/>
    <s v="USD"/>
    <n v="1426269456"/>
    <n v="1423681056"/>
    <b v="0"/>
    <n v="0"/>
    <b v="0"/>
    <x v="5"/>
    <s v="audio"/>
    <x v="1059"/>
    <d v="2015-03-13T17:57:36"/>
    <n v="30"/>
    <x v="0"/>
  </r>
  <r>
    <n v="1060"/>
    <s v="Reality  Check (Canceled)"/>
    <s v="Reality Check is a weekly Internet Radio Show. Along with my co-host and engineer we discuss the issues of the day relevant to you!."/>
    <n v="5000"/>
    <n v="50"/>
    <n v="50"/>
    <x v="1"/>
    <s v="US"/>
    <s v="USD"/>
    <n v="1429134893"/>
    <n v="1426542893"/>
    <b v="0"/>
    <n v="1"/>
    <b v="0"/>
    <x v="5"/>
    <s v="audio"/>
    <x v="1060"/>
    <d v="2015-04-15T21:54:53"/>
    <n v="30"/>
    <x v="0"/>
  </r>
  <r>
    <n v="1061"/>
    <s v="Chat Box 23 (Canceled)"/>
    <s v="T.O., Adi &amp; Mercedes discuss their point of views, women's issues &amp; Hollywood Hotties."/>
    <n v="4000"/>
    <n v="0"/>
    <e v="#DIV/0!"/>
    <x v="1"/>
    <s v="US"/>
    <s v="USD"/>
    <n v="1462150800"/>
    <n v="1456987108"/>
    <b v="0"/>
    <n v="0"/>
    <b v="0"/>
    <x v="5"/>
    <s v="audio"/>
    <x v="1061"/>
    <d v="2016-05-02T01:00:00"/>
    <n v="60"/>
    <x v="2"/>
  </r>
  <r>
    <n v="1062"/>
    <s v="RETURNING AT A LATER DATE"/>
    <s v="SEE US ON PATREON www.badgirlartwork.com"/>
    <n v="199"/>
    <n v="190"/>
    <n v="47.5"/>
    <x v="1"/>
    <s v="US"/>
    <s v="USD"/>
    <n v="1468351341"/>
    <n v="1467746541"/>
    <b v="0"/>
    <n v="4"/>
    <b v="0"/>
    <x v="5"/>
    <s v="audio"/>
    <x v="1062"/>
    <d v="2016-07-12T19:22:21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e v="#DIV/0!"/>
    <x v="1"/>
    <s v="US"/>
    <s v="USD"/>
    <n v="1472604262"/>
    <n v="1470012262"/>
    <b v="0"/>
    <n v="0"/>
    <b v="0"/>
    <x v="5"/>
    <s v="audio"/>
    <x v="1063"/>
    <d v="2016-08-31T00:44:22"/>
    <n v="3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65.666666666666671"/>
    <x v="2"/>
    <s v="US"/>
    <s v="USD"/>
    <n v="1373174903"/>
    <n v="1369286903"/>
    <b v="0"/>
    <n v="123"/>
    <b v="0"/>
    <x v="6"/>
    <s v="video games"/>
    <x v="1064"/>
    <d v="2013-07-07T05:28:23"/>
    <n v="4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16.2"/>
    <x v="2"/>
    <s v="AU"/>
    <s v="AUD"/>
    <n v="1392800922"/>
    <n v="1390381722"/>
    <b v="0"/>
    <n v="5"/>
    <b v="0"/>
    <x v="6"/>
    <s v="video games"/>
    <x v="1065"/>
    <d v="2014-02-19T09:08:42"/>
    <n v="28"/>
    <x v="3"/>
  </r>
  <r>
    <n v="1066"/>
    <s v="So I'm A Dark Lord"/>
    <s v="A parody of old school RPGs where you are a new Dark Lord on a quest to amass monsters and allies on your side."/>
    <n v="150000"/>
    <n v="5051"/>
    <n v="34.128378378378379"/>
    <x v="2"/>
    <s v="US"/>
    <s v="USD"/>
    <n v="1375657582"/>
    <n v="1371769582"/>
    <b v="0"/>
    <n v="148"/>
    <b v="0"/>
    <x v="6"/>
    <s v="video games"/>
    <x v="1066"/>
    <d v="2013-08-04T23:06:22"/>
    <n v="4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13"/>
    <x v="2"/>
    <s v="US"/>
    <s v="USD"/>
    <n v="1387657931"/>
    <n v="1385065931"/>
    <b v="0"/>
    <n v="10"/>
    <b v="0"/>
    <x v="6"/>
    <s v="video games"/>
    <x v="1067"/>
    <d v="2013-12-21T20:32:11"/>
    <n v="30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11.25"/>
    <x v="2"/>
    <s v="US"/>
    <s v="USD"/>
    <n v="1460274864"/>
    <n v="1457686464"/>
    <b v="0"/>
    <n v="4"/>
    <b v="0"/>
    <x v="6"/>
    <s v="video games"/>
    <x v="1068"/>
    <d v="2016-04-10T07:54:24"/>
    <n v="30"/>
    <x v="2"/>
  </r>
  <r>
    <n v="1069"/>
    <s v="Until The End (PC, Mac, and Linux)"/>
    <s v="A run-n-gun zombie survival game where you scavenge for items to make the night a little less scary."/>
    <n v="2200"/>
    <n v="850"/>
    <n v="40.476190476190474"/>
    <x v="2"/>
    <s v="US"/>
    <s v="USD"/>
    <n v="1385447459"/>
    <n v="1382679059"/>
    <b v="0"/>
    <n v="21"/>
    <b v="0"/>
    <x v="6"/>
    <s v="video games"/>
    <x v="1069"/>
    <d v="2013-11-26T06:30:59"/>
    <n v="3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35"/>
    <x v="2"/>
    <s v="US"/>
    <s v="USD"/>
    <n v="1349050622"/>
    <n v="1347322622"/>
    <b v="0"/>
    <n v="2"/>
    <b v="0"/>
    <x v="6"/>
    <s v="video games"/>
    <x v="1070"/>
    <d v="2012-10-01T00:17:02"/>
    <n v="20"/>
    <x v="5"/>
  </r>
  <r>
    <n v="1071"/>
    <s v="DJ's Bane"/>
    <s v="I'm making a game where you choose how you want to kill the DJ, so you yourself can decide what music will be played at the party."/>
    <n v="100"/>
    <n v="0"/>
    <e v="#DIV/0!"/>
    <x v="2"/>
    <s v="NO"/>
    <s v="NOK"/>
    <n v="1447787093"/>
    <n v="1445191493"/>
    <b v="0"/>
    <n v="0"/>
    <b v="0"/>
    <x v="6"/>
    <s v="video games"/>
    <x v="1071"/>
    <d v="2015-11-17T19:04:53"/>
    <n v="3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12.75"/>
    <x v="2"/>
    <s v="US"/>
    <s v="USD"/>
    <n v="1391630297"/>
    <n v="1389038297"/>
    <b v="0"/>
    <n v="4"/>
    <b v="0"/>
    <x v="6"/>
    <s v="video games"/>
    <x v="1072"/>
    <d v="2014-02-05T19:58:17"/>
    <n v="30"/>
    <x v="3"/>
  </r>
  <r>
    <n v="1073"/>
    <s v="Rainbow Ball to the Iphone"/>
    <s v="We want to bring our Game Rainbow Ball to the iphone and to do that we need a little help"/>
    <n v="750"/>
    <n v="10"/>
    <n v="10"/>
    <x v="2"/>
    <s v="US"/>
    <s v="USD"/>
    <n v="1318806541"/>
    <n v="1316214541"/>
    <b v="0"/>
    <n v="1"/>
    <b v="0"/>
    <x v="6"/>
    <s v="video games"/>
    <x v="1073"/>
    <d v="2011-10-16T23:09:01"/>
    <n v="30"/>
    <x v="6"/>
  </r>
  <r>
    <n v="1074"/>
    <s v="Kingdom Espionage"/>
    <s v="An ambitious multiplayer game set in fantastical medieval world where you must defend your castle while attacking others to gain ranks!"/>
    <n v="54000"/>
    <n v="3407"/>
    <n v="113.56666666666666"/>
    <x v="2"/>
    <s v="US"/>
    <s v="USD"/>
    <n v="1388808545"/>
    <n v="1386216545"/>
    <b v="0"/>
    <n v="30"/>
    <b v="0"/>
    <x v="6"/>
    <s v="video games"/>
    <x v="1074"/>
    <d v="2014-01-04T04:09:05"/>
    <n v="30"/>
    <x v="4"/>
  </r>
  <r>
    <n v="1075"/>
    <s v="Towers Of The Apocalypse"/>
    <s v="Fully 3D, post Apocalyptic themed tower defense video game. New take on the genre."/>
    <n v="1000"/>
    <n v="45"/>
    <n v="15"/>
    <x v="2"/>
    <s v="US"/>
    <s v="USD"/>
    <n v="1336340516"/>
    <n v="1333748516"/>
    <b v="0"/>
    <n v="3"/>
    <b v="0"/>
    <x v="6"/>
    <s v="video games"/>
    <x v="1075"/>
    <d v="2012-05-06T21:41:56"/>
    <n v="30"/>
    <x v="5"/>
  </r>
  <r>
    <n v="1076"/>
    <s v="Kaptain Brawe 2: A Space Travesty"/>
    <s v="A comical point and click adventure by veteran team of Broken Sword and Monkey Island fame - Steve Ince and Bill Tiller"/>
    <n v="75000"/>
    <n v="47074"/>
    <n v="48.281025641025643"/>
    <x v="2"/>
    <s v="US"/>
    <s v="USD"/>
    <n v="1410426250"/>
    <n v="1405674250"/>
    <b v="0"/>
    <n v="975"/>
    <b v="0"/>
    <x v="6"/>
    <s v="video games"/>
    <x v="1076"/>
    <d v="2014-09-11T09:04:10"/>
    <n v="55"/>
    <x v="3"/>
  </r>
  <r>
    <n v="1077"/>
    <s v="Legends of Callasia [Demo Available NOW!]"/>
    <s v="An epic strategy game of world conquest with simultaneous turn-based multiplayer gameplay and no hotseat waiting"/>
    <n v="25000"/>
    <n v="7344"/>
    <n v="43.976047904191617"/>
    <x v="2"/>
    <s v="US"/>
    <s v="USD"/>
    <n v="1452744011"/>
    <n v="1450152011"/>
    <b v="0"/>
    <n v="167"/>
    <b v="0"/>
    <x v="6"/>
    <s v="video games"/>
    <x v="1077"/>
    <d v="2016-01-14T04:00:11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9"/>
    <x v="2"/>
    <s v="US"/>
    <s v="USD"/>
    <n v="1311309721"/>
    <n v="1307421721"/>
    <b v="0"/>
    <n v="5"/>
    <b v="0"/>
    <x v="6"/>
    <s v="video games"/>
    <x v="1078"/>
    <d v="2011-07-22T04:42:01"/>
    <n v="4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7.666666666666664"/>
    <x v="2"/>
    <s v="DE"/>
    <s v="EUR"/>
    <n v="1463232936"/>
    <n v="1461072936"/>
    <b v="0"/>
    <n v="18"/>
    <b v="0"/>
    <x v="6"/>
    <s v="video games"/>
    <x v="1079"/>
    <d v="2016-05-14T13:35:36"/>
    <n v="25"/>
    <x v="2"/>
  </r>
  <r>
    <n v="1080"/>
    <s v="Skullforge: The Hunt"/>
    <s v="A fantasy action RPG which follows an elven ex-slave on a journey of magic, revenge, intrigue, and deceit."/>
    <n v="20000"/>
    <n v="1821"/>
    <n v="18.581632653061224"/>
    <x v="2"/>
    <s v="US"/>
    <s v="USD"/>
    <n v="1399778333"/>
    <n v="1397186333"/>
    <b v="0"/>
    <n v="98"/>
    <b v="0"/>
    <x v="6"/>
    <s v="video games"/>
    <x v="1080"/>
    <d v="2014-05-11T03:18:53"/>
    <n v="30"/>
    <x v="3"/>
  </r>
  <r>
    <n v="1081"/>
    <s v="The Creature"/>
    <s v="Finishing your last job before you retire until a disaster strikes the cargo ship can you survive The Creature?"/>
    <n v="68000"/>
    <n v="12"/>
    <n v="3"/>
    <x v="2"/>
    <s v="US"/>
    <s v="USD"/>
    <n v="1422483292"/>
    <n v="1419891292"/>
    <b v="0"/>
    <n v="4"/>
    <b v="0"/>
    <x v="6"/>
    <s v="video games"/>
    <x v="1081"/>
    <d v="2015-01-28T22:14:52"/>
    <n v="30"/>
    <x v="3"/>
  </r>
  <r>
    <n v="1082"/>
    <s v="T-Fighter: Code Name M - Mobile Edition"/>
    <s v="Challenge your trivia skills in this action oriented game against several opponents across time."/>
    <n v="10000"/>
    <n v="56"/>
    <n v="18.666666666666668"/>
    <x v="2"/>
    <s v="US"/>
    <s v="USD"/>
    <n v="1344635088"/>
    <n v="1342043088"/>
    <b v="0"/>
    <n v="3"/>
    <b v="0"/>
    <x v="6"/>
    <s v="video games"/>
    <x v="1082"/>
    <d v="2012-08-10T21:44:48"/>
    <n v="3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410"/>
    <x v="2"/>
    <s v="CA"/>
    <s v="CAD"/>
    <n v="1406994583"/>
    <n v="1401810583"/>
    <b v="0"/>
    <n v="1"/>
    <b v="0"/>
    <x v="6"/>
    <s v="video games"/>
    <x v="1083"/>
    <d v="2014-08-02T15:49:43"/>
    <n v="60"/>
    <x v="3"/>
  </r>
  <r>
    <n v="1084"/>
    <s v="My own channel"/>
    <s v="I want to start my own channel for gaming"/>
    <n v="550"/>
    <n v="0"/>
    <e v="#DIV/0!"/>
    <x v="2"/>
    <s v="US"/>
    <s v="USD"/>
    <n v="1407534804"/>
    <n v="1404942804"/>
    <b v="0"/>
    <n v="0"/>
    <b v="0"/>
    <x v="6"/>
    <s v="video games"/>
    <x v="1084"/>
    <d v="2014-08-08T21:53:24"/>
    <n v="30"/>
    <x v="3"/>
  </r>
  <r>
    <n v="1085"/>
    <s v="Sun Dryd Studios"/>
    <s v="The new kid on the block. Re-imagining old games and creating new ones. Ship, Lazer, Rock is first."/>
    <n v="30000"/>
    <n v="1026"/>
    <n v="114"/>
    <x v="2"/>
    <s v="CA"/>
    <s v="CAD"/>
    <n v="1457967975"/>
    <n v="1455379575"/>
    <b v="0"/>
    <n v="9"/>
    <b v="0"/>
    <x v="6"/>
    <s v="video games"/>
    <x v="1085"/>
    <d v="2016-03-14T15:06:15"/>
    <n v="30"/>
    <x v="2"/>
  </r>
  <r>
    <n v="1086"/>
    <s v="Cyber Universe Online"/>
    <s v="Humanity's future in the Galaxy"/>
    <n v="18000"/>
    <n v="15"/>
    <n v="7.5"/>
    <x v="2"/>
    <s v="US"/>
    <s v="USD"/>
    <n v="1408913291"/>
    <n v="1406321291"/>
    <b v="0"/>
    <n v="2"/>
    <b v="0"/>
    <x v="6"/>
    <s v="video games"/>
    <x v="1086"/>
    <d v="2014-08-24T20:48:11"/>
    <n v="30"/>
    <x v="3"/>
  </r>
  <r>
    <n v="1087"/>
    <s v="Idle Gamers"/>
    <s v="Idle gamers are the group of gamers worth watching play video games. We have a back log of video ideas and want to entertain you."/>
    <n v="1100"/>
    <n v="0"/>
    <e v="#DIV/0!"/>
    <x v="2"/>
    <s v="US"/>
    <s v="USD"/>
    <n v="1402852087"/>
    <n v="1400260087"/>
    <b v="0"/>
    <n v="0"/>
    <b v="0"/>
    <x v="6"/>
    <s v="video games"/>
    <x v="1087"/>
    <d v="2014-06-15T17:08:07"/>
    <n v="30"/>
    <x v="3"/>
  </r>
  <r>
    <n v="1088"/>
    <s v="Still Alive"/>
    <s v="A fresh twist on survival games. Intense, high-stakes 30 minute rounds for up to 10 players."/>
    <n v="45000"/>
    <n v="6382.34"/>
    <n v="43.41727891156463"/>
    <x v="2"/>
    <s v="US"/>
    <s v="USD"/>
    <n v="1398366667"/>
    <n v="1395774667"/>
    <b v="0"/>
    <n v="147"/>
    <b v="0"/>
    <x v="6"/>
    <s v="video games"/>
    <x v="1088"/>
    <d v="2014-04-24T19:11:07"/>
    <n v="30"/>
    <x v="3"/>
  </r>
  <r>
    <n v="1089"/>
    <s v="Farabel"/>
    <s v="Farabel is a single player turn-based fantasy strategy game for Mac/PC/Linux"/>
    <n v="15000"/>
    <n v="1174"/>
    <n v="23.959183673469386"/>
    <x v="2"/>
    <s v="FR"/>
    <s v="EUR"/>
    <n v="1435293175"/>
    <n v="1432701175"/>
    <b v="0"/>
    <n v="49"/>
    <b v="0"/>
    <x v="6"/>
    <s v="video games"/>
    <x v="1089"/>
    <d v="2015-06-26T04:32:55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5"/>
    <x v="2"/>
    <s v="AU"/>
    <s v="AUD"/>
    <n v="1432873653"/>
    <n v="1430281653"/>
    <b v="0"/>
    <n v="1"/>
    <b v="0"/>
    <x v="6"/>
    <s v="video games"/>
    <x v="1090"/>
    <d v="2015-05-29T04:27:33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s v="GB"/>
    <s v="GBP"/>
    <n v="1460313672"/>
    <n v="1457725272"/>
    <b v="0"/>
    <n v="2"/>
    <b v="0"/>
    <x v="6"/>
    <s v="video games"/>
    <x v="1091"/>
    <d v="2016-04-10T18:41:12"/>
    <n v="3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3"/>
    <x v="2"/>
    <s v="US"/>
    <s v="USD"/>
    <n v="1357432638"/>
    <n v="1354840638"/>
    <b v="0"/>
    <n v="7"/>
    <b v="0"/>
    <x v="6"/>
    <s v="video games"/>
    <x v="1092"/>
    <d v="2013-01-06T00:37:18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0.5625"/>
    <x v="2"/>
    <s v="CA"/>
    <s v="CAD"/>
    <n v="1455232937"/>
    <n v="1453936937"/>
    <b v="0"/>
    <n v="4"/>
    <b v="0"/>
    <x v="6"/>
    <s v="video games"/>
    <x v="1093"/>
    <d v="2016-02-11T23:22:17"/>
    <n v="15"/>
    <x v="2"/>
  </r>
  <r>
    <n v="1094"/>
    <s v="Sprocket Junkie"/>
    <s v="An action racing game for iOS. Set in a steampunk world, players battle their way to the finish line on customizable rocket engines!"/>
    <n v="18000"/>
    <n v="3294.01"/>
    <n v="122.00037037037038"/>
    <x v="2"/>
    <s v="US"/>
    <s v="USD"/>
    <n v="1318180033"/>
    <n v="1315588033"/>
    <b v="0"/>
    <n v="27"/>
    <b v="0"/>
    <x v="6"/>
    <s v="video games"/>
    <x v="1094"/>
    <d v="2011-10-09T17:07:13"/>
    <n v="30"/>
    <x v="6"/>
  </r>
  <r>
    <n v="1095"/>
    <s v="Project Snowstorm"/>
    <s v="MMORPG with Real-Time Pet Battles, Expansive 3D World and Ranked Individual &amp; Guild PvP arenas all on your mobile device!"/>
    <n v="500000"/>
    <n v="25174"/>
    <n v="267.80851063829789"/>
    <x v="2"/>
    <s v="US"/>
    <s v="USD"/>
    <n v="1377867220"/>
    <n v="1375275220"/>
    <b v="0"/>
    <n v="94"/>
    <b v="0"/>
    <x v="6"/>
    <s v="video games"/>
    <x v="1095"/>
    <d v="2013-08-30T12:53:40"/>
    <n v="3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74.206896551724142"/>
    <x v="2"/>
    <s v="US"/>
    <s v="USD"/>
    <n v="1412393400"/>
    <n v="1409747154"/>
    <b v="0"/>
    <n v="29"/>
    <b v="0"/>
    <x v="6"/>
    <s v="video games"/>
    <x v="1096"/>
    <d v="2014-10-04T03:30:00"/>
    <n v="31"/>
    <x v="3"/>
  </r>
  <r>
    <n v="1097"/>
    <s v="Rabbly"/>
    <s v="Rabbly is action-adventure game. Is about a scientist going on an adventure, to find rare materials in another galaxy."/>
    <n v="100000"/>
    <n v="47"/>
    <n v="6.7142857142857144"/>
    <x v="2"/>
    <s v="US"/>
    <s v="USD"/>
    <n v="1393786877"/>
    <n v="1390330877"/>
    <b v="0"/>
    <n v="7"/>
    <b v="0"/>
    <x v="6"/>
    <s v="video games"/>
    <x v="1097"/>
    <d v="2014-03-02T19:01:17"/>
    <n v="40"/>
    <x v="3"/>
  </r>
  <r>
    <n v="1098"/>
    <s v="Kick, Punch... Fireball"/>
    <s v="Kick, Punch... Fireball is an FPS type arena game set inside the fantasy world."/>
    <n v="25000"/>
    <n v="1803"/>
    <n v="81.954545454545453"/>
    <x v="2"/>
    <s v="US"/>
    <s v="USD"/>
    <n v="1397413095"/>
    <n v="1394821095"/>
    <b v="0"/>
    <n v="22"/>
    <b v="0"/>
    <x v="6"/>
    <s v="video games"/>
    <x v="1098"/>
    <d v="2014-04-13T18:18:15"/>
    <n v="30"/>
    <x v="3"/>
  </r>
  <r>
    <n v="1099"/>
    <s v="Xeno - A Sci-Fi FPS"/>
    <s v="Xeno is an FPS which combines all the best elements of old school and modern games to create a fresh and unique gameplay experience."/>
    <n v="5000"/>
    <n v="25"/>
    <n v="25"/>
    <x v="2"/>
    <s v="GB"/>
    <s v="GBP"/>
    <n v="1431547468"/>
    <n v="1428955468"/>
    <b v="0"/>
    <n v="1"/>
    <b v="0"/>
    <x v="6"/>
    <s v="video games"/>
    <x v="1099"/>
    <d v="2015-05-13T20:04:28"/>
    <n v="30"/>
    <x v="0"/>
  </r>
  <r>
    <n v="1100"/>
    <s v="Aeldengald Saga Book I"/>
    <s v="A retro style puzzle rpg with a dark story. Your decisions will influence the world and decide the outcome of the story."/>
    <n v="4000"/>
    <n v="100"/>
    <n v="10"/>
    <x v="2"/>
    <s v="DE"/>
    <s v="EUR"/>
    <n v="1455417571"/>
    <n v="1452825571"/>
    <b v="0"/>
    <n v="10"/>
    <b v="0"/>
    <x v="6"/>
    <s v="video games"/>
    <x v="1100"/>
    <d v="2016-02-14T02:39:31"/>
    <n v="30"/>
    <x v="2"/>
  </r>
  <r>
    <n v="1101"/>
    <s v="Strain Wars"/>
    <s v="Different strains of marijuana leafs battling to the death to see which one is the top strain."/>
    <n v="100000"/>
    <n v="41"/>
    <n v="6.833333333333333"/>
    <x v="2"/>
    <s v="US"/>
    <s v="USD"/>
    <n v="1468519920"/>
    <n v="1466188338"/>
    <b v="0"/>
    <n v="6"/>
    <b v="0"/>
    <x v="6"/>
    <s v="video games"/>
    <x v="1101"/>
    <d v="2016-07-14T18:12:00"/>
    <n v="27"/>
    <x v="2"/>
  </r>
  <r>
    <n v="1102"/>
    <s v="Runers"/>
    <s v="Runers is a top-down rogue-like shooter where as you advance you create more powerful spells and fight fierce monsters and bosses."/>
    <n v="8000"/>
    <n v="425"/>
    <n v="17.708333333333332"/>
    <x v="2"/>
    <s v="US"/>
    <s v="USD"/>
    <n v="1386568740"/>
    <n v="1383095125"/>
    <b v="0"/>
    <n v="24"/>
    <b v="0"/>
    <x v="6"/>
    <s v="video games"/>
    <x v="1102"/>
    <d v="2013-12-09T05:59:00"/>
    <n v="40"/>
    <x v="4"/>
  </r>
  <r>
    <n v="1103"/>
    <s v="The Morgue"/>
    <s v="&quot;I go to work... I classify the bodies and store them accordingly... Sometimes I here noises... Other times is see her..."/>
    <n v="15000"/>
    <n v="243"/>
    <n v="16.2"/>
    <x v="2"/>
    <s v="US"/>
    <s v="USD"/>
    <n v="1466227190"/>
    <n v="1461043190"/>
    <b v="0"/>
    <n v="15"/>
    <b v="0"/>
    <x v="6"/>
    <s v="video games"/>
    <x v="1103"/>
    <d v="2016-06-18T05:19:50"/>
    <n v="6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80.297297297297291"/>
    <x v="2"/>
    <s v="GB"/>
    <s v="GBP"/>
    <n v="1402480221"/>
    <n v="1399888221"/>
    <b v="0"/>
    <n v="37"/>
    <b v="0"/>
    <x v="6"/>
    <s v="video games"/>
    <x v="1104"/>
    <d v="2014-06-11T09:50:21"/>
    <n v="30"/>
    <x v="3"/>
  </r>
  <r>
    <n v="1105"/>
    <s v="Nightmare Zombies"/>
    <s v="Nightmare Zombies is the first Oculus Rift Only immersive zombie simulator in the Post-Apocalypse urban environment of New York City."/>
    <n v="900000"/>
    <n v="1431"/>
    <n v="71.55"/>
    <x v="2"/>
    <s v="US"/>
    <s v="USD"/>
    <n v="1395627327"/>
    <n v="1393038927"/>
    <b v="0"/>
    <n v="20"/>
    <b v="0"/>
    <x v="6"/>
    <s v="video games"/>
    <x v="1105"/>
    <d v="2014-03-24T02:15:27"/>
    <n v="30"/>
    <x v="3"/>
  </r>
  <r>
    <n v="1106"/>
    <s v="Backyard Zombies"/>
    <s v="Collect coins and save civilians while you blast your way through tons of zombies! Unlock new characters and levels!"/>
    <n v="400"/>
    <n v="165"/>
    <n v="23.571428571428573"/>
    <x v="2"/>
    <s v="US"/>
    <s v="USD"/>
    <n v="1333557975"/>
    <n v="1330969575"/>
    <b v="0"/>
    <n v="7"/>
    <b v="0"/>
    <x v="6"/>
    <s v="video games"/>
    <x v="1106"/>
    <d v="2012-04-04T16:46:15"/>
    <n v="3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e v="#DIV/0!"/>
    <x v="2"/>
    <s v="US"/>
    <s v="USD"/>
    <n v="1406148024"/>
    <n v="1403556024"/>
    <b v="0"/>
    <n v="0"/>
    <b v="0"/>
    <x v="6"/>
    <s v="video games"/>
    <x v="1107"/>
    <d v="2014-07-23T20:40:24"/>
    <n v="3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4.88095238095238"/>
    <x v="2"/>
    <s v="US"/>
    <s v="USD"/>
    <n v="1334326635"/>
    <n v="1329146235"/>
    <b v="0"/>
    <n v="21"/>
    <b v="0"/>
    <x v="6"/>
    <s v="video games"/>
    <x v="1108"/>
    <d v="2012-04-13T14:17:15"/>
    <n v="6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15"/>
    <x v="2"/>
    <s v="US"/>
    <s v="USD"/>
    <n v="1479495790"/>
    <n v="1476900190"/>
    <b v="0"/>
    <n v="3"/>
    <b v="0"/>
    <x v="6"/>
    <s v="video games"/>
    <x v="1109"/>
    <d v="2016-11-18T19:03:10"/>
    <n v="30"/>
    <x v="2"/>
  </r>
  <r>
    <n v="1110"/>
    <s v="PSI - Role Playing Game"/>
    <s v="PSI is a game about a group of people dealing with the effects of Nightmares becoming reality, life will never be the same."/>
    <n v="50000"/>
    <n v="255"/>
    <n v="23.181818181818183"/>
    <x v="2"/>
    <s v="US"/>
    <s v="USD"/>
    <n v="1354919022"/>
    <n v="1352327022"/>
    <b v="0"/>
    <n v="11"/>
    <b v="0"/>
    <x v="6"/>
    <s v="video games"/>
    <x v="1110"/>
    <d v="2012-12-07T22:23:42"/>
    <n v="30"/>
    <x v="5"/>
  </r>
  <r>
    <n v="1111"/>
    <s v="Funding HyperLight Studios"/>
    <s v="We are bringing a new gaming experience to the field. One that will connect a community of people and servers from around the world."/>
    <n v="2500"/>
    <n v="1"/>
    <n v="1"/>
    <x v="2"/>
    <s v="US"/>
    <s v="USD"/>
    <n v="1452228790"/>
    <n v="1449636790"/>
    <b v="0"/>
    <n v="1"/>
    <b v="0"/>
    <x v="6"/>
    <s v="video games"/>
    <x v="1111"/>
    <d v="2016-01-08T04:53:10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100.23371794871794"/>
    <x v="2"/>
    <s v="US"/>
    <s v="USD"/>
    <n v="1421656200"/>
    <n v="1416507211"/>
    <b v="0"/>
    <n v="312"/>
    <b v="0"/>
    <x v="6"/>
    <s v="video games"/>
    <x v="1112"/>
    <d v="2015-01-19T08:30:00"/>
    <n v="60"/>
    <x v="3"/>
  </r>
  <r>
    <n v="1113"/>
    <s v="A YouTube Gaming Channel"/>
    <s v="A start up YouTube PC Gaming channel named ''Jeansie''. Comprised of witty banter and slightly above average  gaming skills :)"/>
    <n v="1000"/>
    <n v="5"/>
    <n v="5"/>
    <x v="2"/>
    <s v="GB"/>
    <s v="GBP"/>
    <n v="1408058820"/>
    <n v="1405466820"/>
    <b v="0"/>
    <n v="1"/>
    <b v="0"/>
    <x v="6"/>
    <s v="video games"/>
    <x v="1113"/>
    <d v="2014-08-14T23:27:00"/>
    <n v="30"/>
    <x v="3"/>
  </r>
  <r>
    <n v="1114"/>
    <s v="TeleRide"/>
    <s v="SciFi racing game for Android &amp; iOS platforms. Player gets a unique weapon which introduces an additional dimension to the competition."/>
    <n v="6000"/>
    <n v="10"/>
    <n v="3.3333333333333335"/>
    <x v="2"/>
    <s v="GB"/>
    <s v="GBP"/>
    <n v="1381306687"/>
    <n v="1378714687"/>
    <b v="0"/>
    <n v="3"/>
    <b v="0"/>
    <x v="6"/>
    <s v="video games"/>
    <x v="1114"/>
    <d v="2013-10-09T08:18:07"/>
    <n v="3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3.25"/>
    <x v="2"/>
    <s v="US"/>
    <s v="USD"/>
    <n v="1459352495"/>
    <n v="1456764095"/>
    <b v="0"/>
    <n v="4"/>
    <b v="0"/>
    <x v="6"/>
    <s v="video games"/>
    <x v="1115"/>
    <d v="2016-03-30T15:41:35"/>
    <n v="30"/>
    <x v="2"/>
  </r>
  <r>
    <n v="1116"/>
    <s v="Quest Remnants of Chaos"/>
    <s v="A medieval, post apocolyptic, Online, MMORPG. Class morphing, character customization game."/>
    <n v="500000"/>
    <n v="178.52"/>
    <n v="17.852"/>
    <x v="2"/>
    <s v="US"/>
    <s v="USD"/>
    <n v="1339273208"/>
    <n v="1334089208"/>
    <b v="0"/>
    <n v="10"/>
    <b v="0"/>
    <x v="6"/>
    <s v="video games"/>
    <x v="1116"/>
    <d v="2012-06-09T20:20:08"/>
    <n v="60"/>
    <x v="5"/>
  </r>
  <r>
    <n v="1117"/>
    <s v="Medieval Village"/>
    <s v="Experience the Medieval in your own village. Increase your village into a city and walk through the streets."/>
    <n v="1000"/>
    <n v="83"/>
    <n v="10.375"/>
    <x v="2"/>
    <s v="DE"/>
    <s v="EUR"/>
    <n v="1451053313"/>
    <n v="1448461313"/>
    <b v="0"/>
    <n v="8"/>
    <b v="0"/>
    <x v="6"/>
    <s v="video games"/>
    <x v="1117"/>
    <d v="2015-12-25T14:21:53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36.333333333333336"/>
    <x v="2"/>
    <s v="AU"/>
    <s v="AUD"/>
    <n v="1396666779"/>
    <n v="1394078379"/>
    <b v="0"/>
    <n v="3"/>
    <b v="0"/>
    <x v="6"/>
    <s v="video games"/>
    <x v="1118"/>
    <d v="2014-04-05T02:59:39"/>
    <n v="3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5"/>
    <x v="2"/>
    <s v="US"/>
    <s v="USD"/>
    <n v="1396810864"/>
    <n v="1395687664"/>
    <b v="0"/>
    <n v="1"/>
    <b v="0"/>
    <x v="6"/>
    <s v="video games"/>
    <x v="1119"/>
    <d v="2014-04-06T19:01:04"/>
    <n v="13"/>
    <x v="3"/>
  </r>
  <r>
    <n v="1120"/>
    <s v="PlanEt Ninjahwah"/>
    <s v="Planet Ninjahwah is a highly anticipated futuristic action adventure game that will blow your mind!!"/>
    <n v="25000"/>
    <n v="0"/>
    <e v="#DIV/0!"/>
    <x v="2"/>
    <s v="US"/>
    <s v="USD"/>
    <n v="1319835400"/>
    <n v="1315947400"/>
    <b v="0"/>
    <n v="0"/>
    <b v="0"/>
    <x v="6"/>
    <s v="video games"/>
    <x v="1120"/>
    <d v="2011-10-28T20:56:40"/>
    <n v="45"/>
    <x v="6"/>
  </r>
  <r>
    <n v="1121"/>
    <s v="Pwincess"/>
    <s v="An action packed, side scrolling, platform jumping, laser shooting ADVENTURE that will be fun for everyone."/>
    <n v="250000"/>
    <n v="29"/>
    <n v="5.8"/>
    <x v="2"/>
    <s v="US"/>
    <s v="USD"/>
    <n v="1457904316"/>
    <n v="1455315916"/>
    <b v="0"/>
    <n v="5"/>
    <b v="0"/>
    <x v="6"/>
    <s v="video games"/>
    <x v="1121"/>
    <d v="2016-03-13T21:25:16"/>
    <n v="30"/>
    <x v="2"/>
  </r>
  <r>
    <n v="1122"/>
    <s v="Funny Monsters (Mobile Game)"/>
    <s v="Mobile game featuring lots of funny little monsters on the run from their mad creator. Lots of gameplay elements will keep user bussy."/>
    <n v="3200"/>
    <n v="0"/>
    <e v="#DIV/0!"/>
    <x v="2"/>
    <s v="GB"/>
    <s v="GBP"/>
    <n v="1369932825"/>
    <n v="1368723225"/>
    <b v="0"/>
    <n v="0"/>
    <b v="0"/>
    <x v="6"/>
    <s v="video games"/>
    <x v="1122"/>
    <d v="2013-05-30T16:53:45"/>
    <n v="14"/>
    <x v="4"/>
  </r>
  <r>
    <n v="1123"/>
    <s v="Droplets"/>
    <s v="Fast paced mobile game where you control a rain drop by tilting your screen. Absorb other rain drops to go faster, but avoid clouds."/>
    <n v="5000"/>
    <n v="11"/>
    <n v="3.6666666666666665"/>
    <x v="2"/>
    <s v="US"/>
    <s v="USD"/>
    <n v="1397910848"/>
    <n v="1395318848"/>
    <b v="0"/>
    <n v="3"/>
    <b v="0"/>
    <x v="6"/>
    <s v="video games"/>
    <x v="1123"/>
    <d v="2014-04-19T12:34:08"/>
    <n v="3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60.714285714285715"/>
    <x v="2"/>
    <s v="US"/>
    <s v="USD"/>
    <n v="1430409651"/>
    <n v="1427817651"/>
    <b v="0"/>
    <n v="7"/>
    <b v="0"/>
    <x v="6"/>
    <s v="mobile games"/>
    <x v="1124"/>
    <d v="2015-04-30T16:00:51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e v="#DIV/0!"/>
    <x v="2"/>
    <s v="GB"/>
    <s v="GBP"/>
    <n v="1443193130"/>
    <n v="1438009130"/>
    <b v="0"/>
    <n v="0"/>
    <b v="0"/>
    <x v="6"/>
    <s v="mobile games"/>
    <x v="1125"/>
    <d v="2015-09-25T14:58:50"/>
    <n v="60"/>
    <x v="0"/>
  </r>
  <r>
    <n v="1126"/>
    <s v="GAMING TO LEARN"/>
    <s v="Imagine a science class where the teacher walks in a says &quot;Take out your cell phone and play a game.&quot;"/>
    <n v="2000"/>
    <n v="10"/>
    <n v="5"/>
    <x v="2"/>
    <s v="US"/>
    <s v="USD"/>
    <n v="1468482694"/>
    <n v="1465890694"/>
    <b v="0"/>
    <n v="2"/>
    <b v="0"/>
    <x v="6"/>
    <s v="mobile games"/>
    <x v="1126"/>
    <d v="2016-07-14T07:51:34"/>
    <n v="30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5.434782608695652"/>
    <x v="2"/>
    <s v="US"/>
    <s v="USD"/>
    <n v="1416000600"/>
    <n v="1413318600"/>
    <b v="0"/>
    <n v="23"/>
    <b v="0"/>
    <x v="6"/>
    <s v="mobile games"/>
    <x v="1127"/>
    <d v="2014-11-14T21:30:00"/>
    <n v="31"/>
    <x v="3"/>
  </r>
  <r>
    <n v="1128"/>
    <s v="Flying Turds"/>
    <s v="#havingfunFTW"/>
    <n v="1000"/>
    <n v="1"/>
    <n v="1"/>
    <x v="2"/>
    <s v="GB"/>
    <s v="GBP"/>
    <n v="1407425717"/>
    <n v="1404833717"/>
    <b v="0"/>
    <n v="1"/>
    <b v="0"/>
    <x v="6"/>
    <s v="mobile games"/>
    <x v="1128"/>
    <d v="2014-08-07T15:35:17"/>
    <n v="30"/>
    <x v="3"/>
  </r>
  <r>
    <n v="1129"/>
    <s v="Angry words with Friends"/>
    <s v="This app will provide you with the ability to use your most favorite profanities while playing a game with your friends."/>
    <n v="20000"/>
    <n v="21"/>
    <n v="10.5"/>
    <x v="2"/>
    <s v="US"/>
    <s v="USD"/>
    <n v="1465107693"/>
    <n v="1462515693"/>
    <b v="0"/>
    <n v="2"/>
    <b v="0"/>
    <x v="6"/>
    <s v="mobile games"/>
    <x v="1129"/>
    <d v="2016-06-05T06:21:33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3.6666666666666665"/>
    <x v="2"/>
    <s v="US"/>
    <s v="USD"/>
    <n v="1416963300"/>
    <n v="1411775700"/>
    <b v="0"/>
    <n v="3"/>
    <b v="0"/>
    <x v="6"/>
    <s v="mobile games"/>
    <x v="1130"/>
    <d v="2014-11-26T00:55:00"/>
    <n v="60"/>
    <x v="3"/>
  </r>
  <r>
    <n v="1131"/>
    <s v="Hot Potato - The App"/>
    <s v="Don't drop it like it's hot..Hot Potato is a battle between friends. Compete to keep Mr Potato off the ground. Who will drop him first?"/>
    <n v="40000"/>
    <n v="0"/>
    <e v="#DIV/0!"/>
    <x v="2"/>
    <s v="AU"/>
    <s v="AUD"/>
    <n v="1450993668"/>
    <n v="1448401668"/>
    <b v="0"/>
    <n v="0"/>
    <b v="0"/>
    <x v="6"/>
    <s v="mobile games"/>
    <x v="1131"/>
    <d v="2015-12-24T21:47:48"/>
    <n v="30"/>
    <x v="0"/>
  </r>
  <r>
    <n v="1132"/>
    <s v="One"/>
    <s v="One is a simple mobile game about exploring the connections between all living things. Featuring hand-painted art."/>
    <n v="10000"/>
    <n v="1438"/>
    <n v="110.61538461538461"/>
    <x v="2"/>
    <s v="CA"/>
    <s v="CAD"/>
    <n v="1483238771"/>
    <n v="1480646771"/>
    <b v="0"/>
    <n v="13"/>
    <b v="0"/>
    <x v="6"/>
    <s v="mobile games"/>
    <x v="1132"/>
    <d v="2017-01-01T02:46:11"/>
    <n v="30"/>
    <x v="2"/>
  </r>
  <r>
    <n v="1133"/>
    <s v="Ping"/>
    <s v="Ping is a simple game currently in the design process, where the player lives off of the power of their connection to the internet."/>
    <n v="3000"/>
    <n v="20"/>
    <n v="20"/>
    <x v="2"/>
    <s v="GB"/>
    <s v="GBP"/>
    <n v="1406799981"/>
    <n v="1404207981"/>
    <b v="0"/>
    <n v="1"/>
    <b v="0"/>
    <x v="6"/>
    <s v="mobile games"/>
    <x v="1133"/>
    <d v="2014-07-31T09:46:21"/>
    <n v="30"/>
    <x v="3"/>
  </r>
  <r>
    <n v="1134"/>
    <s v="New Mario Bro's style game!"/>
    <s v="We are creating a new Mario Bro's style game called KFK:Original. It's challenging, fun and totally awesome!!!"/>
    <n v="25000"/>
    <n v="1"/>
    <n v="1"/>
    <x v="2"/>
    <s v="AU"/>
    <s v="AUD"/>
    <n v="1417235580"/>
    <n v="1416034228"/>
    <b v="0"/>
    <n v="1"/>
    <b v="0"/>
    <x v="6"/>
    <s v="mobile games"/>
    <x v="1134"/>
    <d v="2014-11-29T04:33:00"/>
    <n v="14"/>
    <x v="3"/>
  </r>
  <r>
    <n v="1135"/>
    <s v="Trumperama"/>
    <s v="&quot;Trumperama&quot; ist ein Jump 'n' Run Spiel im 8-Bit Stil fÃ¼r Android._x000a_Donald Trump gewinnt die Wahlen und muss gestoppt werden!"/>
    <n v="1000"/>
    <n v="50"/>
    <n v="50"/>
    <x v="2"/>
    <s v="DE"/>
    <s v="EUR"/>
    <n v="1470527094"/>
    <n v="1467935094"/>
    <b v="0"/>
    <n v="1"/>
    <b v="0"/>
    <x v="6"/>
    <s v="mobile games"/>
    <x v="1135"/>
    <d v="2016-08-06T23:44:54"/>
    <n v="3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45"/>
    <x v="2"/>
    <s v="FR"/>
    <s v="EUR"/>
    <n v="1450541229"/>
    <n v="1447949229"/>
    <b v="0"/>
    <n v="6"/>
    <b v="0"/>
    <x v="6"/>
    <s v="mobile games"/>
    <x v="1136"/>
    <d v="2015-12-19T16:07:09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253.2051282051282"/>
    <x v="2"/>
    <s v="US"/>
    <s v="USD"/>
    <n v="1461440421"/>
    <n v="1458848421"/>
    <b v="0"/>
    <n v="39"/>
    <b v="0"/>
    <x v="6"/>
    <s v="mobile games"/>
    <x v="1137"/>
    <d v="2016-04-23T19:40:21"/>
    <n v="3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1.25"/>
    <x v="2"/>
    <s v="US"/>
    <s v="USD"/>
    <n v="1485035131"/>
    <n v="1483307131"/>
    <b v="0"/>
    <n v="4"/>
    <b v="0"/>
    <x v="6"/>
    <s v="mobile games"/>
    <x v="1138"/>
    <d v="2017-01-21T21:45:31"/>
    <n v="20"/>
    <x v="1"/>
  </r>
  <r>
    <n v="1139"/>
    <s v="Soulwalker"/>
    <s v="Take control of the Void and bend it to your will as you perfect your strategy and amass your deck. The light gathers, your power grows"/>
    <n v="8000"/>
    <n v="5"/>
    <n v="5"/>
    <x v="2"/>
    <s v="US"/>
    <s v="USD"/>
    <n v="1420100426"/>
    <n v="1417508426"/>
    <b v="0"/>
    <n v="1"/>
    <b v="0"/>
    <x v="6"/>
    <s v="mobile games"/>
    <x v="1139"/>
    <d v="2015-01-01T08:20:26"/>
    <n v="30"/>
    <x v="3"/>
  </r>
  <r>
    <n v="1140"/>
    <s v="Medieval Empire by Bear Games"/>
    <s v="We are creating the next epic Massive Multiplayer Online-Real Time Strategy game and we want you to be a part of it!"/>
    <n v="5000"/>
    <n v="0"/>
    <e v="#DIV/0!"/>
    <x v="2"/>
    <s v="GB"/>
    <s v="GBP"/>
    <n v="1438859121"/>
    <n v="1436267121"/>
    <b v="0"/>
    <n v="0"/>
    <b v="0"/>
    <x v="6"/>
    <s v="mobile games"/>
    <x v="1140"/>
    <d v="2015-08-06T11:05:21"/>
    <n v="30"/>
    <x v="0"/>
  </r>
  <r>
    <n v="1141"/>
    <s v="Arena Z - Zombie Survival"/>
    <s v="I think this will be a great game!"/>
    <n v="500"/>
    <n v="0"/>
    <e v="#DIV/0!"/>
    <x v="2"/>
    <s v="DE"/>
    <s v="EUR"/>
    <n v="1436460450"/>
    <n v="1433868450"/>
    <b v="0"/>
    <n v="0"/>
    <b v="0"/>
    <x v="6"/>
    <s v="mobile games"/>
    <x v="1141"/>
    <d v="2015-07-09T16:47:30"/>
    <n v="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e v="#DIV/0!"/>
    <x v="2"/>
    <s v="US"/>
    <s v="USD"/>
    <n v="1424131727"/>
    <n v="1421539727"/>
    <b v="0"/>
    <n v="0"/>
    <b v="0"/>
    <x v="6"/>
    <s v="mobile games"/>
    <x v="1142"/>
    <d v="2015-02-17T00:08:47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n v="23.25"/>
    <x v="2"/>
    <s v="US"/>
    <s v="USD"/>
    <n v="1450327126"/>
    <n v="1447735126"/>
    <b v="0"/>
    <n v="8"/>
    <b v="0"/>
    <x v="6"/>
    <s v="mobile games"/>
    <x v="1143"/>
    <d v="2015-12-17T04:38:46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e v="#DIV/0!"/>
    <x v="2"/>
    <s v="US"/>
    <s v="USD"/>
    <n v="1430281320"/>
    <n v="1427689320"/>
    <b v="0"/>
    <n v="0"/>
    <b v="0"/>
    <x v="7"/>
    <s v="food trucks"/>
    <x v="1144"/>
    <d v="2015-04-29T04:22:00"/>
    <n v="30"/>
    <x v="0"/>
  </r>
  <r>
    <n v="1145"/>
    <s v="A FORK IN THE ROAD food truck"/>
    <s v="Emphasizing locally and responsibly raised ingredients, serving delicious food! I need your help."/>
    <n v="80000"/>
    <n v="100"/>
    <n v="100"/>
    <x v="2"/>
    <s v="US"/>
    <s v="USD"/>
    <n v="1412272592"/>
    <n v="1407088592"/>
    <b v="0"/>
    <n v="1"/>
    <b v="0"/>
    <x v="7"/>
    <s v="food trucks"/>
    <x v="1145"/>
    <d v="2014-10-02T17:56:32"/>
    <n v="60"/>
    <x v="3"/>
  </r>
  <r>
    <n v="1146"/>
    <s v="Sleepy PIg Barbecue: Auburn's First BBQ Food Truck"/>
    <s v="Bringing the flavor of competition BBQ to small town Auburn with the ease of a big city food truck."/>
    <n v="6000"/>
    <n v="530"/>
    <n v="44.166666666666664"/>
    <x v="2"/>
    <s v="US"/>
    <s v="USD"/>
    <n v="1399071173"/>
    <n v="1395787973"/>
    <b v="0"/>
    <n v="12"/>
    <b v="0"/>
    <x v="7"/>
    <s v="food trucks"/>
    <x v="1146"/>
    <d v="2014-05-02T22:52:53"/>
    <n v="38"/>
    <x v="3"/>
  </r>
  <r>
    <n v="1147"/>
    <s v="baked pugtato"/>
    <s v="amazing gourmet baked potato truck with variable options for everyone, its always been my dream, help me make it come true :)."/>
    <n v="25000"/>
    <n v="0"/>
    <e v="#DIV/0!"/>
    <x v="2"/>
    <s v="CA"/>
    <s v="CAD"/>
    <n v="1413760783"/>
    <n v="1408576783"/>
    <b v="0"/>
    <n v="0"/>
    <b v="0"/>
    <x v="7"/>
    <s v="food trucks"/>
    <x v="1147"/>
    <d v="2014-10-19T23:19:43"/>
    <n v="60"/>
    <x v="3"/>
  </r>
  <r>
    <n v="1148"/>
    <s v="Warren's / Adilyn's Rollin' Bistro"/>
    <s v="New local (Louisville, KY.) food truck with a refreshing spin on rolling kitchens."/>
    <n v="15000"/>
    <n v="73"/>
    <n v="24.333333333333332"/>
    <x v="2"/>
    <s v="US"/>
    <s v="USD"/>
    <n v="1480568781"/>
    <n v="1477973181"/>
    <b v="0"/>
    <n v="3"/>
    <b v="0"/>
    <x v="7"/>
    <s v="food trucks"/>
    <x v="1148"/>
    <d v="2016-12-01T05:06:21"/>
    <n v="30"/>
    <x v="2"/>
  </r>
  <r>
    <n v="1149"/>
    <s v="The Floridian Food Truck"/>
    <s v="Bringing culturally diverse Floridian cuisine to the people!"/>
    <n v="50000"/>
    <n v="75"/>
    <n v="37.5"/>
    <x v="2"/>
    <s v="US"/>
    <s v="USD"/>
    <n v="1466096566"/>
    <n v="1463504566"/>
    <b v="0"/>
    <n v="2"/>
    <b v="0"/>
    <x v="7"/>
    <s v="food trucks"/>
    <x v="1149"/>
    <d v="2016-06-16T17:02:46"/>
    <n v="30"/>
    <x v="2"/>
  </r>
  <r>
    <n v="1150"/>
    <s v="Chef Po's Food Truck"/>
    <s v="Bringing delicious authentic and fusion Taiwanese Food to the West Coast."/>
    <n v="2500"/>
    <n v="252"/>
    <n v="42"/>
    <x v="2"/>
    <s v="US"/>
    <s v="USD"/>
    <n v="1452293675"/>
    <n v="1447109675"/>
    <b v="0"/>
    <n v="6"/>
    <b v="0"/>
    <x v="7"/>
    <s v="food trucks"/>
    <x v="1150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e v="#DIV/0!"/>
    <x v="2"/>
    <s v="US"/>
    <s v="USD"/>
    <n v="1441592863"/>
    <n v="1439000863"/>
    <b v="0"/>
    <n v="0"/>
    <b v="0"/>
    <x v="7"/>
    <s v="food trucks"/>
    <x v="1151"/>
    <d v="2015-09-07T02:27:43"/>
    <n v="30"/>
    <x v="0"/>
  </r>
  <r>
    <n v="1152"/>
    <s v="Peruvian King Food Truck"/>
    <s v="Peruvian food truck with an LA twist."/>
    <n v="16000"/>
    <n v="911"/>
    <n v="60.733333333333334"/>
    <x v="2"/>
    <s v="US"/>
    <s v="USD"/>
    <n v="1431709312"/>
    <n v="1429117312"/>
    <b v="0"/>
    <n v="15"/>
    <b v="0"/>
    <x v="7"/>
    <s v="food trucks"/>
    <x v="1152"/>
    <d v="2015-05-15T17:01:52"/>
    <n v="30"/>
    <x v="0"/>
  </r>
  <r>
    <n v="1153"/>
    <s v="The Cold Spot Mobile Trailer"/>
    <s v="A mobile concession trailer for snow cones, ice cream, smoothies and more"/>
    <n v="8000"/>
    <n v="50"/>
    <n v="50"/>
    <x v="2"/>
    <s v="US"/>
    <s v="USD"/>
    <n v="1434647305"/>
    <n v="1432055305"/>
    <b v="0"/>
    <n v="1"/>
    <b v="0"/>
    <x v="7"/>
    <s v="food trucks"/>
    <x v="1153"/>
    <d v="2015-06-18T17:08:25"/>
    <n v="30"/>
    <x v="0"/>
  </r>
  <r>
    <n v="1154"/>
    <s v="Food Truck Funding"/>
    <s v="We're about to launch our first ever food truck to share our amazing food and we need your help! Be a part of our truck!"/>
    <n v="5000"/>
    <n v="325"/>
    <n v="108.33333333333333"/>
    <x v="2"/>
    <s v="US"/>
    <s v="USD"/>
    <n v="1441507006"/>
    <n v="1438915006"/>
    <b v="0"/>
    <n v="3"/>
    <b v="0"/>
    <x v="7"/>
    <s v="food trucks"/>
    <x v="1154"/>
    <d v="2015-09-06T02:36:46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23.5"/>
    <x v="2"/>
    <s v="US"/>
    <s v="USD"/>
    <n v="1408040408"/>
    <n v="1405448408"/>
    <b v="0"/>
    <n v="8"/>
    <b v="0"/>
    <x v="7"/>
    <s v="food trucks"/>
    <x v="1155"/>
    <d v="2014-08-14T18:20:08"/>
    <n v="30"/>
    <x v="3"/>
  </r>
  <r>
    <n v="1156"/>
    <s v="Harley Hawg Dogs, Inc"/>
    <s v="A Food Truck featuring Deep Fried Natural Casing Beef/Pork mix Hot Dogs, New York Style Rippers. Also serving Fresh Cut Fries."/>
    <n v="6500"/>
    <n v="0"/>
    <e v="#DIV/0!"/>
    <x v="2"/>
    <s v="US"/>
    <s v="USD"/>
    <n v="1424742162"/>
    <n v="1422150162"/>
    <b v="0"/>
    <n v="0"/>
    <b v="0"/>
    <x v="7"/>
    <s v="food trucks"/>
    <x v="1156"/>
    <d v="2015-02-24T01:42:42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50.333333333333336"/>
    <x v="2"/>
    <s v="US"/>
    <s v="USD"/>
    <n v="1417795480"/>
    <n v="1412607880"/>
    <b v="0"/>
    <n v="3"/>
    <b v="0"/>
    <x v="7"/>
    <s v="food trucks"/>
    <x v="1157"/>
    <d v="2014-12-05T16:04:40"/>
    <n v="6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11.666666666666666"/>
    <x v="2"/>
    <s v="US"/>
    <s v="USD"/>
    <n v="1418091128"/>
    <n v="1415499128"/>
    <b v="0"/>
    <n v="3"/>
    <b v="0"/>
    <x v="7"/>
    <s v="food trucks"/>
    <x v="1158"/>
    <d v="2014-12-09T02:12:08"/>
    <n v="30"/>
    <x v="3"/>
  </r>
  <r>
    <n v="1159"/>
    <s v="Skewed Up Food Truck"/>
    <s v="Skewed Up food truck is my dream and need help getting it started, presenting some to the bank for my loan, spice up logo, etc."/>
    <n v="6750"/>
    <n v="0"/>
    <e v="#DIV/0!"/>
    <x v="2"/>
    <s v="US"/>
    <s v="USD"/>
    <n v="1435679100"/>
    <n v="1433006765"/>
    <b v="0"/>
    <n v="0"/>
    <b v="0"/>
    <x v="7"/>
    <s v="food trucks"/>
    <x v="1159"/>
    <d v="2015-06-30T15:45:00"/>
    <n v="3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60.789473684210527"/>
    <x v="2"/>
    <s v="US"/>
    <s v="USD"/>
    <n v="1427510586"/>
    <n v="1424922186"/>
    <b v="0"/>
    <n v="19"/>
    <b v="0"/>
    <x v="7"/>
    <s v="food trucks"/>
    <x v="1160"/>
    <d v="2015-03-28T02:43:06"/>
    <n v="3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e v="#DIV/0!"/>
    <x v="2"/>
    <s v="US"/>
    <s v="USD"/>
    <n v="1432047989"/>
    <n v="1430233589"/>
    <b v="0"/>
    <n v="0"/>
    <b v="0"/>
    <x v="7"/>
    <s v="food trucks"/>
    <x v="1161"/>
    <d v="2015-05-19T15:06:29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17.5"/>
    <x v="2"/>
    <s v="US"/>
    <s v="USD"/>
    <n v="1411662264"/>
    <n v="1408983864"/>
    <b v="0"/>
    <n v="2"/>
    <b v="0"/>
    <x v="7"/>
    <s v="food trucks"/>
    <x v="1162"/>
    <d v="2014-09-25T16:24:24"/>
    <n v="31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e v="#DIV/0!"/>
    <x v="2"/>
    <s v="US"/>
    <s v="USD"/>
    <n v="1407604920"/>
    <n v="1405012920"/>
    <b v="0"/>
    <n v="0"/>
    <b v="0"/>
    <x v="7"/>
    <s v="food trucks"/>
    <x v="1163"/>
    <d v="2014-08-09T17:22:00"/>
    <n v="30"/>
    <x v="3"/>
  </r>
  <r>
    <n v="1164"/>
    <s v="Bayou Classic BBQ"/>
    <s v="Bayou Classic BBQ will be  Mansura,LA _x000a_newest and best mobile food truck_x000a_serving delicious BBQ Georgia style slow_x000a_smoke BBQ!"/>
    <n v="10000"/>
    <n v="0"/>
    <e v="#DIV/0!"/>
    <x v="2"/>
    <s v="US"/>
    <s v="USD"/>
    <n v="1466270582"/>
    <n v="1463678582"/>
    <b v="0"/>
    <n v="0"/>
    <b v="0"/>
    <x v="7"/>
    <s v="food trucks"/>
    <x v="1164"/>
    <d v="2016-06-18T17:23:02"/>
    <n v="3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82.82"/>
    <x v="2"/>
    <s v="US"/>
    <s v="USD"/>
    <n v="1404623330"/>
    <n v="1401685730"/>
    <b v="0"/>
    <n v="25"/>
    <b v="0"/>
    <x v="7"/>
    <s v="food trucks"/>
    <x v="1165"/>
    <d v="2014-07-06T05:08:50"/>
    <n v="3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358.875"/>
    <x v="2"/>
    <s v="US"/>
    <s v="USD"/>
    <n v="1435291200"/>
    <n v="1432640342"/>
    <b v="0"/>
    <n v="8"/>
    <b v="0"/>
    <x v="7"/>
    <s v="food trucks"/>
    <x v="1166"/>
    <d v="2015-06-26T04:00:00"/>
    <n v="31"/>
    <x v="0"/>
  </r>
  <r>
    <n v="1167"/>
    <s v="Empanada Express Food Truck"/>
    <s v="A mobile food truck serving up a Latino-inspired fusion cuisine using fresh, local, &amp; organic ingredients!"/>
    <n v="60000"/>
    <n v="979"/>
    <n v="61.1875"/>
    <x v="2"/>
    <s v="US"/>
    <s v="USD"/>
    <n v="1410543495"/>
    <n v="1407865095"/>
    <b v="0"/>
    <n v="16"/>
    <b v="0"/>
    <x v="7"/>
    <s v="food trucks"/>
    <x v="1167"/>
    <d v="2014-09-12T17:38:15"/>
    <n v="31"/>
    <x v="3"/>
  </r>
  <r>
    <n v="1168"/>
    <s v="SiMpLy FreSH fOoD TrUck"/>
    <s v="Simply fresh farm to table on wheels working close with local farms to ensure the highest of quality of product ."/>
    <n v="18000"/>
    <n v="1020"/>
    <n v="340"/>
    <x v="2"/>
    <s v="US"/>
    <s v="USD"/>
    <n v="1474507065"/>
    <n v="1471915065"/>
    <b v="0"/>
    <n v="3"/>
    <b v="0"/>
    <x v="7"/>
    <s v="food trucks"/>
    <x v="1168"/>
    <d v="2016-09-22T01:17:45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5.666666666666667"/>
    <x v="2"/>
    <s v="US"/>
    <s v="USD"/>
    <n v="1424593763"/>
    <n v="1422001763"/>
    <b v="0"/>
    <n v="3"/>
    <b v="0"/>
    <x v="7"/>
    <s v="food trucks"/>
    <x v="1169"/>
    <d v="2015-02-22T08:29:23"/>
    <n v="30"/>
    <x v="0"/>
  </r>
  <r>
    <n v="1170"/>
    <s v="Its A Rib Thing"/>
    <s v="They are sweet, sticky and incredibly addictive. People are left with a huge smile and a full stomach but still ask for more!!!"/>
    <n v="25000"/>
    <n v="100"/>
    <n v="50"/>
    <x v="2"/>
    <s v="GB"/>
    <s v="GBP"/>
    <n v="1433021171"/>
    <n v="1430429171"/>
    <b v="0"/>
    <n v="2"/>
    <b v="0"/>
    <x v="7"/>
    <s v="food trucks"/>
    <x v="1170"/>
    <d v="2015-05-30T21:26:11"/>
    <n v="30"/>
    <x v="0"/>
  </r>
  <r>
    <n v="1171"/>
    <s v="The Mean Green Purple Machine"/>
    <s v="Tulsa's first true biodiesel, alternative energy powered food truck! Oh yeah, and delicious food!"/>
    <n v="25000"/>
    <n v="25"/>
    <n v="25"/>
    <x v="2"/>
    <s v="US"/>
    <s v="USD"/>
    <n v="1415909927"/>
    <n v="1414351127"/>
    <b v="0"/>
    <n v="1"/>
    <b v="0"/>
    <x v="7"/>
    <s v="food trucks"/>
    <x v="1171"/>
    <d v="2014-11-13T20:18:47"/>
    <n v="18"/>
    <x v="3"/>
  </r>
  <r>
    <n v="1172"/>
    <s v="let your dayz take you to the dogs."/>
    <s v="Bringing YOUR favorite dog recipes to the streets."/>
    <n v="9000"/>
    <n v="0"/>
    <e v="#DIV/0!"/>
    <x v="2"/>
    <s v="US"/>
    <s v="USD"/>
    <n v="1408551752"/>
    <n v="1405959752"/>
    <b v="0"/>
    <n v="0"/>
    <b v="0"/>
    <x v="7"/>
    <s v="food trucks"/>
    <x v="1172"/>
    <d v="2014-08-20T16:22:32"/>
    <n v="3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30"/>
    <x v="2"/>
    <s v="US"/>
    <s v="USD"/>
    <n v="1438576057"/>
    <n v="1435552057"/>
    <b v="0"/>
    <n v="1"/>
    <b v="0"/>
    <x v="7"/>
    <s v="food trucks"/>
    <x v="1173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n v="46.631578947368418"/>
    <x v="2"/>
    <s v="US"/>
    <s v="USD"/>
    <n v="1462738327"/>
    <n v="1460146327"/>
    <b v="0"/>
    <n v="19"/>
    <b v="0"/>
    <x v="7"/>
    <s v="food trucks"/>
    <x v="1174"/>
    <d v="2016-05-08T20:12:07"/>
    <n v="30"/>
    <x v="2"/>
  </r>
  <r>
    <n v="1175"/>
    <s v="Bad To The Cone Food Service ATX"/>
    <s v="&quot;Create-Your-Cone&quot;. Freshly made waffle cones stuffed with your choice of yummy ingredients, or frozen yogurt!"/>
    <n v="20000"/>
    <n v="585"/>
    <n v="65"/>
    <x v="2"/>
    <s v="US"/>
    <s v="USD"/>
    <n v="1436981339"/>
    <n v="1434389339"/>
    <b v="0"/>
    <n v="9"/>
    <b v="0"/>
    <x v="7"/>
    <s v="food trucks"/>
    <x v="1175"/>
    <d v="2015-07-15T17:28:59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n v="10"/>
    <x v="2"/>
    <s v="AU"/>
    <s v="AUD"/>
    <n v="1488805200"/>
    <n v="1484094498"/>
    <b v="0"/>
    <n v="1"/>
    <b v="0"/>
    <x v="7"/>
    <s v="food trucks"/>
    <x v="1176"/>
    <d v="2017-03-06T13:00:00"/>
    <n v="55"/>
    <x v="1"/>
  </r>
  <r>
    <n v="1177"/>
    <s v="Funnel Cakes come to the UK!"/>
    <s v="Its CRAZY the UK is still in the dark about funnel cakes! We want to convert a trailer and show the country what they've been missing!"/>
    <n v="6000"/>
    <n v="0"/>
    <e v="#DIV/0!"/>
    <x v="2"/>
    <s v="GB"/>
    <s v="GBP"/>
    <n v="1413388296"/>
    <n v="1410796296"/>
    <b v="0"/>
    <n v="0"/>
    <b v="0"/>
    <x v="7"/>
    <s v="food trucks"/>
    <x v="1177"/>
    <d v="2014-10-15T15:51:36"/>
    <n v="3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5"/>
    <x v="2"/>
    <s v="US"/>
    <s v="USD"/>
    <n v="1408225452"/>
    <n v="1405633452"/>
    <b v="0"/>
    <n v="1"/>
    <b v="0"/>
    <x v="7"/>
    <s v="food trucks"/>
    <x v="1178"/>
    <d v="2014-08-16T21:44:12"/>
    <n v="30"/>
    <x v="3"/>
  </r>
  <r>
    <n v="1179"/>
    <s v="El Camion Roja"/>
    <s v="Mexican Style Food Truck, run by a Red Seal Chef, in a town with NO MEXICAN FOOD! That is a culinary emergency situation!"/>
    <n v="60000"/>
    <n v="3200"/>
    <n v="640"/>
    <x v="2"/>
    <s v="CA"/>
    <s v="CAD"/>
    <n v="1446052627"/>
    <n v="1443460627"/>
    <b v="0"/>
    <n v="5"/>
    <b v="0"/>
    <x v="7"/>
    <s v="food trucks"/>
    <x v="1179"/>
    <d v="2015-10-28T17:17:07"/>
    <n v="30"/>
    <x v="0"/>
  </r>
  <r>
    <n v="1180"/>
    <s v="Hogzilla S.O.W. (Squeals On Wheels) A Veteran Owned Company"/>
    <s v="We would like to start a military-themed food truck to serve the Battle Creek/Kalamazoo area."/>
    <n v="50000"/>
    <n v="5875"/>
    <n v="69.117647058823536"/>
    <x v="2"/>
    <s v="US"/>
    <s v="USD"/>
    <n v="1403983314"/>
    <n v="1400786514"/>
    <b v="0"/>
    <n v="85"/>
    <b v="0"/>
    <x v="7"/>
    <s v="food trucks"/>
    <x v="1180"/>
    <d v="2014-06-28T19:21:54"/>
    <n v="37"/>
    <x v="3"/>
  </r>
  <r>
    <n v="1181"/>
    <s v="Gringo Loco Tacos Food Truck"/>
    <s v="Bringing the best tacos to the streets of Chicago!"/>
    <n v="50000"/>
    <n v="4"/>
    <n v="1.3333333333333333"/>
    <x v="2"/>
    <s v="US"/>
    <s v="USD"/>
    <n v="1425197321"/>
    <n v="1422605321"/>
    <b v="0"/>
    <n v="3"/>
    <b v="0"/>
    <x v="7"/>
    <s v="food trucks"/>
    <x v="1181"/>
    <d v="2015-03-01T08:08:4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10.5"/>
    <x v="2"/>
    <s v="US"/>
    <s v="USD"/>
    <n v="1484239320"/>
    <n v="1482609088"/>
    <b v="0"/>
    <n v="4"/>
    <b v="0"/>
    <x v="7"/>
    <s v="food trucks"/>
    <x v="1182"/>
    <d v="2017-01-12T16:42:00"/>
    <n v="19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33.333333333333336"/>
    <x v="2"/>
    <s v="US"/>
    <s v="USD"/>
    <n v="1478059140"/>
    <n v="1476391223"/>
    <b v="0"/>
    <n v="3"/>
    <b v="0"/>
    <x v="7"/>
    <s v="food trucks"/>
    <x v="1183"/>
    <d v="2016-11-02T03:59:00"/>
    <n v="19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61.562666666666665"/>
    <x v="0"/>
    <s v="GB"/>
    <s v="GBP"/>
    <n v="1486391011"/>
    <n v="1483712611"/>
    <b v="0"/>
    <n v="375"/>
    <b v="1"/>
    <x v="8"/>
    <s v="photobooks"/>
    <x v="1184"/>
    <d v="2017-02-06T14:23:31"/>
    <n v="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18.73873873873873"/>
    <x v="0"/>
    <s v="US"/>
    <s v="USD"/>
    <n v="1433736000"/>
    <n v="1430945149"/>
    <b v="0"/>
    <n v="111"/>
    <b v="1"/>
    <x v="8"/>
    <s v="photobooks"/>
    <x v="1185"/>
    <d v="2015-06-08T04:00:00"/>
    <n v="3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5.081300813008127"/>
    <x v="0"/>
    <s v="GB"/>
    <s v="GBP"/>
    <n v="1433198520"/>
    <n v="1430340195"/>
    <b v="0"/>
    <n v="123"/>
    <b v="1"/>
    <x v="8"/>
    <s v="photobooks"/>
    <x v="1186"/>
    <d v="2015-06-01T22:42:00"/>
    <n v="3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30.15714285714284"/>
    <x v="0"/>
    <s v="US"/>
    <s v="USD"/>
    <n v="1431885600"/>
    <n v="1429133323"/>
    <b v="0"/>
    <n v="70"/>
    <b v="1"/>
    <x v="8"/>
    <s v="photobooks"/>
    <x v="1187"/>
    <d v="2015-05-17T18:00:00"/>
    <n v="32"/>
    <x v="0"/>
  </r>
  <r>
    <n v="1188"/>
    <s v="Because Dance."/>
    <s v="A photobook of young dancers and their inspiring stories, photographed in beautiful and unique locations."/>
    <n v="2000"/>
    <n v="3211"/>
    <n v="37.776470588235291"/>
    <x v="0"/>
    <s v="CA"/>
    <s v="CAD"/>
    <n v="1482943740"/>
    <n v="1481129340"/>
    <b v="0"/>
    <n v="85"/>
    <b v="1"/>
    <x v="8"/>
    <s v="photobooks"/>
    <x v="1188"/>
    <d v="2016-12-28T16:49:00"/>
    <n v="21"/>
    <x v="2"/>
  </r>
  <r>
    <n v="1189"/>
    <s v="Road Ramblers"/>
    <s v="A couple of experienced road trippers setting out for the big one. Six months traveling in a converted bus with a book at the end."/>
    <n v="9000"/>
    <n v="9700"/>
    <n v="112.79069767441861"/>
    <x v="0"/>
    <s v="US"/>
    <s v="USD"/>
    <n v="1467242995"/>
    <n v="1465428595"/>
    <b v="0"/>
    <n v="86"/>
    <b v="1"/>
    <x v="8"/>
    <s v="photobooks"/>
    <x v="1189"/>
    <d v="2016-06-29T23:29:55"/>
    <n v="21"/>
    <x v="2"/>
  </r>
  <r>
    <n v="1190"/>
    <s v="The Reality Of Chronic Illness - The Book"/>
    <s v="A pairing of self portraiture and writing to shed light on the reality of life with chronic illness."/>
    <n v="500"/>
    <n v="675"/>
    <n v="51.92307692307692"/>
    <x v="0"/>
    <s v="US"/>
    <s v="USD"/>
    <n v="1409500725"/>
    <n v="1406908725"/>
    <b v="0"/>
    <n v="13"/>
    <b v="1"/>
    <x v="8"/>
    <s v="photobooks"/>
    <x v="1190"/>
    <d v="2014-08-31T15:58:45"/>
    <n v="30"/>
    <x v="3"/>
  </r>
  <r>
    <n v="1191"/>
    <s v="Good Morning Japan"/>
    <s v="A photo journal capturing 30 days of sweetness in Kyoto, Tokyo, and more. Join me to see the cutest &amp; prettiest images of Japan :)"/>
    <n v="2700"/>
    <n v="2945"/>
    <n v="89.242424242424249"/>
    <x v="0"/>
    <s v="US"/>
    <s v="USD"/>
    <n v="1458480560"/>
    <n v="1455892160"/>
    <b v="0"/>
    <n v="33"/>
    <b v="1"/>
    <x v="8"/>
    <s v="photobooks"/>
    <x v="1191"/>
    <d v="2016-03-20T13:29:20"/>
    <n v="30"/>
    <x v="2"/>
  </r>
  <r>
    <n v="1192"/>
    <s v="Other Worlds - A Make 100 Project"/>
    <s v="A macro landscape photography art book &amp; limited edition prints. A Make 100 project."/>
    <n v="100"/>
    <n v="290"/>
    <n v="19.333333333333332"/>
    <x v="0"/>
    <s v="GB"/>
    <s v="GBP"/>
    <n v="1486814978"/>
    <n v="1484222978"/>
    <b v="0"/>
    <n v="15"/>
    <b v="1"/>
    <x v="8"/>
    <s v="photobooks"/>
    <x v="1192"/>
    <d v="2017-02-11T12:09:38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79.967032967032964"/>
    <x v="0"/>
    <s v="US"/>
    <s v="USD"/>
    <n v="1460223453"/>
    <n v="1455043053"/>
    <b v="0"/>
    <n v="273"/>
    <b v="1"/>
    <x v="8"/>
    <s v="photobooks"/>
    <x v="1193"/>
    <d v="2016-04-09T17:37:33"/>
    <n v="6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56.414565826330531"/>
    <x v="0"/>
    <s v="IE"/>
    <s v="EUR"/>
    <n v="1428493379"/>
    <n v="1425901379"/>
    <b v="0"/>
    <n v="714"/>
    <b v="1"/>
    <x v="8"/>
    <s v="photobooks"/>
    <x v="1194"/>
    <d v="2015-04-08T11:42:59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79.411764705882348"/>
    <x v="0"/>
    <s v="IT"/>
    <s v="EUR"/>
    <n v="1450602000"/>
    <n v="1445415653"/>
    <b v="0"/>
    <n v="170"/>
    <b v="1"/>
    <x v="8"/>
    <s v="photobooks"/>
    <x v="1195"/>
    <d v="2015-12-20T09:00:00"/>
    <n v="60"/>
    <x v="0"/>
  </r>
  <r>
    <n v="1196"/>
    <s v="NAKED IBIZA - A Large Scale Photography Book by Dylan Rosser"/>
    <s v="A book of male nudes photographed on location in Ibiza over the last 4 years."/>
    <n v="14500"/>
    <n v="39137"/>
    <n v="76.439453125"/>
    <x v="0"/>
    <s v="GB"/>
    <s v="GBP"/>
    <n v="1450467539"/>
    <n v="1447875539"/>
    <b v="0"/>
    <n v="512"/>
    <b v="1"/>
    <x v="8"/>
    <s v="photobooks"/>
    <x v="1196"/>
    <d v="2015-12-18T19:38:59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21"/>
    <x v="0"/>
    <s v="US"/>
    <s v="USD"/>
    <n v="1465797540"/>
    <n v="1463155034"/>
    <b v="0"/>
    <n v="314"/>
    <b v="1"/>
    <x v="8"/>
    <s v="photobooks"/>
    <x v="1197"/>
    <d v="2016-06-13T05:59:00"/>
    <n v="3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54.616766467065865"/>
    <x v="0"/>
    <s v="US"/>
    <s v="USD"/>
    <n v="1451530800"/>
    <n v="1448463086"/>
    <b v="0"/>
    <n v="167"/>
    <b v="1"/>
    <x v="8"/>
    <s v="photobooks"/>
    <x v="1198"/>
    <d v="2015-12-31T03:00:00"/>
    <n v="3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299.22222222222223"/>
    <x v="0"/>
    <s v="GB"/>
    <s v="GBP"/>
    <n v="1436380200"/>
    <n v="1433615400"/>
    <b v="0"/>
    <n v="9"/>
    <b v="1"/>
    <x v="8"/>
    <s v="photobooks"/>
    <x v="1199"/>
    <d v="2015-07-08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n v="58.533980582524272"/>
    <x v="0"/>
    <s v="US"/>
    <s v="USD"/>
    <n v="1429183656"/>
    <n v="1427369256"/>
    <b v="0"/>
    <n v="103"/>
    <b v="1"/>
    <x v="8"/>
    <s v="photobooks"/>
    <x v="1200"/>
    <d v="2015-04-16T11:27:36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55.371801801801809"/>
    <x v="0"/>
    <s v="GB"/>
    <s v="GBP"/>
    <n v="1468593246"/>
    <n v="1466001246"/>
    <b v="0"/>
    <n v="111"/>
    <b v="1"/>
    <x v="8"/>
    <s v="photobooks"/>
    <x v="1201"/>
    <d v="2016-07-15T14:34:06"/>
    <n v="3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83.80442804428046"/>
    <x v="0"/>
    <s v="AU"/>
    <s v="AUD"/>
    <n v="1435388154"/>
    <n v="1432796154"/>
    <b v="0"/>
    <n v="271"/>
    <b v="1"/>
    <x v="8"/>
    <s v="photobooks"/>
    <x v="1202"/>
    <d v="2015-06-27T06:55:54"/>
    <n v="3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65.34653465346534"/>
    <x v="0"/>
    <s v="US"/>
    <s v="USD"/>
    <n v="1433083527"/>
    <n v="1430491527"/>
    <b v="0"/>
    <n v="101"/>
    <b v="1"/>
    <x v="8"/>
    <s v="photobooks"/>
    <x v="1203"/>
    <d v="2015-05-31T14:45:27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34.78947368421052"/>
    <x v="0"/>
    <s v="US"/>
    <s v="USD"/>
    <n v="1449205200"/>
    <n v="1445363833"/>
    <b v="0"/>
    <n v="57"/>
    <b v="1"/>
    <x v="8"/>
    <s v="photobooks"/>
    <x v="1204"/>
    <d v="2015-12-04T05:00:00"/>
    <n v="4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211.48387096774192"/>
    <x v="0"/>
    <s v="DE"/>
    <s v="EUR"/>
    <n v="1434197351"/>
    <n v="1431605351"/>
    <b v="0"/>
    <n v="62"/>
    <b v="1"/>
    <x v="8"/>
    <s v="photobooks"/>
    <x v="1205"/>
    <d v="2015-06-13T12:09:11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32.34375"/>
    <x v="0"/>
    <s v="AT"/>
    <s v="EUR"/>
    <n v="1489238940"/>
    <n v="1486406253"/>
    <b v="0"/>
    <n v="32"/>
    <b v="1"/>
    <x v="8"/>
    <s v="photobooks"/>
    <x v="1206"/>
    <d v="2017-03-11T13:29:00"/>
    <n v="33"/>
    <x v="1"/>
  </r>
  <r>
    <n v="1207"/>
    <s v="ITALIANA"/>
    <s v="A humanistic photo book about ancestral &amp; post-modern Italy."/>
    <n v="16700"/>
    <n v="17396"/>
    <n v="123.37588652482269"/>
    <x v="0"/>
    <s v="IT"/>
    <s v="EUR"/>
    <n v="1459418400"/>
    <n v="1456827573"/>
    <b v="0"/>
    <n v="141"/>
    <b v="1"/>
    <x v="8"/>
    <s v="photobooks"/>
    <x v="1207"/>
    <d v="2016-03-31T10:00:00"/>
    <n v="30"/>
    <x v="2"/>
  </r>
  <r>
    <n v="1208"/>
    <s v="Into The Great White Sands"/>
    <s v="Help me complete the photography and publish a fine art book on White Sands National Monument, a uniquely significant place."/>
    <n v="10000"/>
    <n v="15530"/>
    <n v="207.06666666666666"/>
    <x v="0"/>
    <s v="US"/>
    <s v="USD"/>
    <n v="1458835264"/>
    <n v="1456246864"/>
    <b v="0"/>
    <n v="75"/>
    <b v="1"/>
    <x v="8"/>
    <s v="photobooks"/>
    <x v="1208"/>
    <d v="2016-03-24T16:01:04"/>
    <n v="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38.2608695652174"/>
    <x v="0"/>
    <s v="US"/>
    <s v="USD"/>
    <n v="1488053905"/>
    <n v="1485461905"/>
    <b v="0"/>
    <n v="46"/>
    <b v="1"/>
    <x v="8"/>
    <s v="photobooks"/>
    <x v="1209"/>
    <d v="2017-02-25T20:18:25"/>
    <n v="30"/>
    <x v="1"/>
  </r>
  <r>
    <n v="1210"/>
    <s v="Det Andra GÃ¶teborg"/>
    <s v="En fotobok om livet i det enda andra GÃ¶teborg i vÃ¤rlden"/>
    <n v="20000"/>
    <n v="50863"/>
    <n v="493.81553398058253"/>
    <x v="0"/>
    <s v="SE"/>
    <s v="SEK"/>
    <n v="1433106000"/>
    <n v="1431124572"/>
    <b v="0"/>
    <n v="103"/>
    <b v="1"/>
    <x v="8"/>
    <s v="photobooks"/>
    <x v="1210"/>
    <d v="2015-05-31T21:00:00"/>
    <n v="23"/>
    <x v="0"/>
  </r>
  <r>
    <n v="1211"/>
    <s v="500 Views of Japan"/>
    <s v="From 2010 to 2015, I took over 15 000 photos in Japan. Here's 500 of them. Landscape, city view, people and so much more!"/>
    <n v="1000"/>
    <n v="1011"/>
    <n v="168.5"/>
    <x v="0"/>
    <s v="CA"/>
    <s v="CAD"/>
    <n v="1465505261"/>
    <n v="1464209261"/>
    <b v="0"/>
    <n v="6"/>
    <b v="1"/>
    <x v="8"/>
    <s v="photobooks"/>
    <x v="1211"/>
    <d v="2016-06-09T20:47:41"/>
    <n v="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38.867469879518069"/>
    <x v="0"/>
    <s v="US"/>
    <s v="USD"/>
    <n v="1448586000"/>
    <n v="1447195695"/>
    <b v="0"/>
    <n v="83"/>
    <b v="1"/>
    <x v="8"/>
    <s v="photobooks"/>
    <x v="1212"/>
    <d v="2015-11-27T01:00:00"/>
    <n v="1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61.527777777777779"/>
    <x v="0"/>
    <s v="GB"/>
    <s v="GBP"/>
    <n v="1485886100"/>
    <n v="1482862100"/>
    <b v="0"/>
    <n v="108"/>
    <b v="1"/>
    <x v="8"/>
    <s v="photobooks"/>
    <x v="1213"/>
    <d v="2017-01-31T18:08:20"/>
    <n v="3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05.44"/>
    <x v="0"/>
    <s v="US"/>
    <s v="USD"/>
    <n v="1433880605"/>
    <n v="1428696605"/>
    <b v="0"/>
    <n v="25"/>
    <b v="1"/>
    <x v="8"/>
    <s v="photobooks"/>
    <x v="1214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1.592003642987251"/>
    <x v="0"/>
    <s v="US"/>
    <s v="USD"/>
    <n v="1401487756"/>
    <n v="1398895756"/>
    <b v="0"/>
    <n v="549"/>
    <b v="1"/>
    <x v="8"/>
    <s v="photobooks"/>
    <x v="1215"/>
    <d v="2014-05-30T22:09:16"/>
    <n v="30"/>
    <x v="3"/>
  </r>
  <r>
    <n v="1216"/>
    <s v="In Training: a book of Bonsai photographs"/>
    <s v="A fine art photography book taking a new look at the art of bonsai."/>
    <n v="14000"/>
    <n v="20398"/>
    <n v="91.882882882882882"/>
    <x v="0"/>
    <s v="US"/>
    <s v="USD"/>
    <n v="1443826980"/>
    <n v="1441032457"/>
    <b v="0"/>
    <n v="222"/>
    <b v="1"/>
    <x v="8"/>
    <s v="photobooks"/>
    <x v="1216"/>
    <d v="2015-10-02T23:03:00"/>
    <n v="3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48.57377049180329"/>
    <x v="0"/>
    <s v="US"/>
    <s v="USD"/>
    <n v="1468524340"/>
    <n v="1465932340"/>
    <b v="0"/>
    <n v="183"/>
    <b v="1"/>
    <x v="8"/>
    <s v="photobooks"/>
    <x v="1217"/>
    <d v="2016-07-14T19:25:40"/>
    <n v="30"/>
    <x v="2"/>
  </r>
  <r>
    <n v="1218"/>
    <s v="The Alaska Range"/>
    <s v="The Mountaineers Books and I, Carl Battreall, have teamed up to create the first photography book of the legendary Alaska Range."/>
    <n v="9000"/>
    <n v="15505"/>
    <n v="174.2134831460674"/>
    <x v="0"/>
    <s v="US"/>
    <s v="USD"/>
    <n v="1446346800"/>
    <n v="1443714800"/>
    <b v="0"/>
    <n v="89"/>
    <b v="1"/>
    <x v="8"/>
    <s v="photobooks"/>
    <x v="1218"/>
    <d v="2015-11-01T03:00:00"/>
    <n v="30"/>
    <x v="0"/>
  </r>
  <r>
    <n v="1219"/>
    <s v="The Box"/>
    <s v="The Box is a fine art book of Ron Amato's innovative and seductive photography project."/>
    <n v="16350"/>
    <n v="26024"/>
    <n v="102.86166007905139"/>
    <x v="0"/>
    <s v="US"/>
    <s v="USD"/>
    <n v="1476961513"/>
    <n v="1474369513"/>
    <b v="0"/>
    <n v="253"/>
    <b v="1"/>
    <x v="8"/>
    <s v="photobooks"/>
    <x v="1219"/>
    <d v="2016-10-20T11:05:13"/>
    <n v="30"/>
    <x v="2"/>
  </r>
  <r>
    <n v="1220"/>
    <s v="All The People"/>
    <s v="A beautiful photo art book of portraits and conversations with people that may expand your idea of gender."/>
    <n v="15000"/>
    <n v="15565"/>
    <n v="111.17857142857143"/>
    <x v="0"/>
    <s v="DE"/>
    <s v="EUR"/>
    <n v="1440515112"/>
    <n v="1437923112"/>
    <b v="0"/>
    <n v="140"/>
    <b v="1"/>
    <x v="8"/>
    <s v="photobooks"/>
    <x v="1220"/>
    <d v="2015-08-25T15:05:12"/>
    <n v="3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23.796213592233013"/>
    <x v="0"/>
    <s v="GB"/>
    <s v="GBP"/>
    <n v="1480809600"/>
    <n v="1478431488"/>
    <b v="0"/>
    <n v="103"/>
    <b v="1"/>
    <x v="8"/>
    <s v="photobooks"/>
    <x v="1221"/>
    <d v="2016-12-04T00:00:00"/>
    <n v="28"/>
    <x v="2"/>
  </r>
  <r>
    <n v="1222"/>
    <s v="Project Pilgrim"/>
    <s v="Project Pilgrim is my effort to work towards normalizing mental health."/>
    <n v="4000"/>
    <n v="11215"/>
    <n v="81.268115942028984"/>
    <x v="0"/>
    <s v="CA"/>
    <s v="CAD"/>
    <n v="1459483200"/>
    <n v="1456852647"/>
    <b v="0"/>
    <n v="138"/>
    <b v="1"/>
    <x v="8"/>
    <s v="photobooks"/>
    <x v="1222"/>
    <d v="2016-04-01T04:00:00"/>
    <n v="30"/>
    <x v="2"/>
  </r>
  <r>
    <n v="1223"/>
    <s v="YOSEMITE PEOPLE"/>
    <s v="A photography book focusing on the people rather than the nature at Yosemite National Park."/>
    <n v="19800"/>
    <n v="22197"/>
    <n v="116.21465968586388"/>
    <x v="0"/>
    <s v="US"/>
    <s v="USD"/>
    <n v="1478754909"/>
    <n v="1476159309"/>
    <b v="0"/>
    <n v="191"/>
    <b v="1"/>
    <x v="8"/>
    <s v="photobooks"/>
    <x v="1223"/>
    <d v="2016-11-10T05:15:09"/>
    <n v="30"/>
    <x v="2"/>
  </r>
  <r>
    <n v="1224"/>
    <s v="&quot;I Dreamed Last Night&quot; Album (Canceled)"/>
    <s v="Modern Celtic influenced CD.  Help me finish what I started before the stroke."/>
    <n v="15000"/>
    <n v="1060"/>
    <n v="58.888888888888886"/>
    <x v="1"/>
    <s v="US"/>
    <s v="USD"/>
    <n v="1402060302"/>
    <n v="1396876302"/>
    <b v="0"/>
    <n v="18"/>
    <b v="0"/>
    <x v="4"/>
    <s v="world music"/>
    <x v="1224"/>
    <d v="2014-06-06T13:11:42"/>
    <n v="6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4"/>
    <x v="1"/>
    <s v="US"/>
    <s v="USD"/>
    <n v="1382478278"/>
    <n v="1377294278"/>
    <b v="0"/>
    <n v="3"/>
    <b v="0"/>
    <x v="4"/>
    <s v="world music"/>
    <x v="1225"/>
    <d v="2013-10-22T21:44:38"/>
    <n v="6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8.424999999999997"/>
    <x v="1"/>
    <s v="US"/>
    <s v="USD"/>
    <n v="1398042000"/>
    <n v="1395089981"/>
    <b v="0"/>
    <n v="40"/>
    <b v="0"/>
    <x v="4"/>
    <s v="world music"/>
    <x v="1226"/>
    <d v="2014-04-21T01:00:00"/>
    <n v="3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e v="#DIV/0!"/>
    <x v="1"/>
    <s v="US"/>
    <s v="USD"/>
    <n v="1407394800"/>
    <n v="1404770616"/>
    <b v="0"/>
    <n v="0"/>
    <b v="0"/>
    <x v="4"/>
    <s v="world music"/>
    <x v="1227"/>
    <d v="2014-08-07T07:00:00"/>
    <n v="3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61.041666666666664"/>
    <x v="1"/>
    <s v="US"/>
    <s v="USD"/>
    <n v="1317231008"/>
    <n v="1312047008"/>
    <b v="0"/>
    <n v="24"/>
    <b v="0"/>
    <x v="4"/>
    <s v="world music"/>
    <x v="1228"/>
    <d v="2011-09-28T17:30:08"/>
    <n v="6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25"/>
    <x v="1"/>
    <s v="US"/>
    <s v="USD"/>
    <n v="1334592000"/>
    <n v="1331982127"/>
    <b v="0"/>
    <n v="1"/>
    <b v="0"/>
    <x v="4"/>
    <s v="world music"/>
    <x v="1229"/>
    <d v="2012-04-16T16:00:00"/>
    <n v="3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e v="#DIV/0!"/>
    <x v="1"/>
    <s v="US"/>
    <s v="USD"/>
    <n v="1298589630"/>
    <n v="1295997630"/>
    <b v="0"/>
    <n v="0"/>
    <b v="0"/>
    <x v="4"/>
    <s v="world music"/>
    <x v="1230"/>
    <d v="2011-02-24T23:20:30"/>
    <n v="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e v="#DIV/0!"/>
    <x v="1"/>
    <s v="US"/>
    <s v="USD"/>
    <n v="1440723600"/>
    <n v="1436394968"/>
    <b v="0"/>
    <n v="0"/>
    <b v="0"/>
    <x v="4"/>
    <s v="world music"/>
    <x v="1231"/>
    <d v="2015-08-28T01:00:00"/>
    <n v="5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40"/>
    <x v="1"/>
    <s v="US"/>
    <s v="USD"/>
    <n v="1381090870"/>
    <n v="1377030070"/>
    <b v="0"/>
    <n v="1"/>
    <b v="0"/>
    <x v="4"/>
    <s v="world music"/>
    <x v="1232"/>
    <d v="2013-10-06T20:21:10"/>
    <n v="4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9.333333333333332"/>
    <x v="1"/>
    <s v="US"/>
    <s v="USD"/>
    <n v="1329864374"/>
    <n v="1328049974"/>
    <b v="0"/>
    <n v="6"/>
    <b v="0"/>
    <x v="4"/>
    <s v="world music"/>
    <x v="1233"/>
    <d v="2012-02-21T22:46:14"/>
    <n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e v="#DIV/0!"/>
    <x v="1"/>
    <s v="GB"/>
    <s v="GBP"/>
    <n v="1422903342"/>
    <n v="1420311342"/>
    <b v="0"/>
    <n v="0"/>
    <b v="0"/>
    <x v="4"/>
    <s v="world music"/>
    <x v="1234"/>
    <d v="2015-02-02T18:55:42"/>
    <n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5"/>
    <x v="1"/>
    <s v="US"/>
    <s v="USD"/>
    <n v="1387077299"/>
    <n v="1383621299"/>
    <b v="0"/>
    <n v="6"/>
    <b v="0"/>
    <x v="4"/>
    <s v="world music"/>
    <x v="1235"/>
    <d v="2013-12-15T03:14:59"/>
    <n v="40"/>
    <x v="4"/>
  </r>
  <r>
    <n v="1236"/>
    <s v="&quot;Volando&quot; CD Release (Canceled)"/>
    <s v="Raising money to give the musicians their due."/>
    <n v="2500"/>
    <n v="0"/>
    <e v="#DIV/0!"/>
    <x v="1"/>
    <s v="US"/>
    <s v="USD"/>
    <n v="1343491200"/>
    <n v="1342801164"/>
    <b v="0"/>
    <n v="0"/>
    <b v="0"/>
    <x v="4"/>
    <s v="world music"/>
    <x v="1236"/>
    <d v="2012-07-28T16:00:00"/>
    <n v="8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e v="#DIV/0!"/>
    <x v="1"/>
    <s v="US"/>
    <s v="USD"/>
    <n v="1345790865"/>
    <n v="1344062865"/>
    <b v="0"/>
    <n v="0"/>
    <b v="0"/>
    <x v="4"/>
    <s v="world music"/>
    <x v="1237"/>
    <d v="2012-08-24T06:47:45"/>
    <n v="2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59.333333333333336"/>
    <x v="1"/>
    <s v="US"/>
    <s v="USD"/>
    <n v="1312641536"/>
    <n v="1310049536"/>
    <b v="0"/>
    <n v="3"/>
    <b v="0"/>
    <x v="4"/>
    <s v="world music"/>
    <x v="1238"/>
    <d v="2011-08-06T14:38:56"/>
    <n v="30"/>
    <x v="6"/>
  </r>
  <r>
    <n v="1239"/>
    <s v="Help Calmenco! finance new CD and Tour (Canceled)"/>
    <s v="Please consider helping us with our new CD and Riverdance Tour"/>
    <n v="2500"/>
    <n v="0"/>
    <e v="#DIV/0!"/>
    <x v="1"/>
    <s v="US"/>
    <s v="USD"/>
    <n v="1325804767"/>
    <n v="1323212767"/>
    <b v="0"/>
    <n v="0"/>
    <b v="0"/>
    <x v="4"/>
    <s v="world music"/>
    <x v="1239"/>
    <d v="2012-01-05T23:06:07"/>
    <n v="30"/>
    <x v="6"/>
  </r>
  <r>
    <n v="1240"/>
    <s v="Message of Peace, Love &amp; Unity (Canceled)"/>
    <s v="Sharing positive vibes of Peace, Love &amp; Unity with the World through conscious Reggae Music!"/>
    <n v="8000"/>
    <n v="241"/>
    <n v="30.125"/>
    <x v="1"/>
    <s v="US"/>
    <s v="USD"/>
    <n v="1373665860"/>
    <n v="1368579457"/>
    <b v="0"/>
    <n v="8"/>
    <b v="0"/>
    <x v="4"/>
    <s v="world music"/>
    <x v="1240"/>
    <d v="2013-07-12T21:51:00"/>
    <n v="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74.617647058823536"/>
    <x v="1"/>
    <s v="US"/>
    <s v="USD"/>
    <n v="1414994340"/>
    <n v="1413057980"/>
    <b v="0"/>
    <n v="34"/>
    <b v="0"/>
    <x v="4"/>
    <s v="world music"/>
    <x v="1241"/>
    <d v="2014-11-03T05:59:00"/>
    <n v="2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5"/>
    <x v="1"/>
    <s v="US"/>
    <s v="USD"/>
    <n v="1315747080"/>
    <n v="1314417502"/>
    <b v="0"/>
    <n v="1"/>
    <b v="0"/>
    <x v="4"/>
    <s v="world music"/>
    <x v="1242"/>
    <d v="2011-09-11T13:18:00"/>
    <n v="1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44.5"/>
    <x v="1"/>
    <s v="US"/>
    <s v="USD"/>
    <n v="1310158800"/>
    <n v="1304888771"/>
    <b v="0"/>
    <n v="38"/>
    <b v="0"/>
    <x v="4"/>
    <s v="world music"/>
    <x v="1243"/>
    <d v="2011-07-08T21:00:00"/>
    <n v="6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46.133333333333333"/>
    <x v="0"/>
    <s v="US"/>
    <s v="USD"/>
    <n v="1366664400"/>
    <n v="1363981723"/>
    <b v="1"/>
    <n v="45"/>
    <b v="1"/>
    <x v="4"/>
    <s v="rock"/>
    <x v="1244"/>
    <d v="2013-04-22T21:00:00"/>
    <n v="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41.47058823529412"/>
    <x v="0"/>
    <s v="US"/>
    <s v="USD"/>
    <n v="1402755834"/>
    <n v="1400163834"/>
    <b v="1"/>
    <n v="17"/>
    <b v="1"/>
    <x v="4"/>
    <s v="rock"/>
    <x v="1245"/>
    <d v="2014-06-14T14:23:54"/>
    <n v="3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75.483870967741936"/>
    <x v="0"/>
    <s v="US"/>
    <s v="USD"/>
    <n v="1323136949"/>
    <n v="1319245349"/>
    <b v="1"/>
    <n v="31"/>
    <b v="1"/>
    <x v="4"/>
    <s v="rock"/>
    <x v="1246"/>
    <d v="2011-12-06T02:02:29"/>
    <n v="45"/>
    <x v="6"/>
  </r>
  <r>
    <n v="1247"/>
    <s v="BRAIN DEAD to record debut EP with SLAYER producer!"/>
    <s v="BRAIN DEAD is going to record their debut EP and they need your help, Bozos!"/>
    <n v="3500"/>
    <n v="4275"/>
    <n v="85.5"/>
    <x v="0"/>
    <s v="US"/>
    <s v="USD"/>
    <n v="1367823655"/>
    <n v="1365231655"/>
    <b v="1"/>
    <n v="50"/>
    <b v="1"/>
    <x v="4"/>
    <s v="rock"/>
    <x v="1247"/>
    <d v="2013-05-06T07:00:55"/>
    <n v="30"/>
    <x v="4"/>
  </r>
  <r>
    <n v="1248"/>
    <s v="The Vandies // Full length album!"/>
    <s v="The Vandies make pop rock in glorious Portland, Oregon. Help us fund our first full length album!"/>
    <n v="2500"/>
    <n v="3791"/>
    <n v="64.254237288135599"/>
    <x v="0"/>
    <s v="US"/>
    <s v="USD"/>
    <n v="1402642740"/>
    <n v="1399563953"/>
    <b v="1"/>
    <n v="59"/>
    <b v="1"/>
    <x v="4"/>
    <s v="rock"/>
    <x v="1248"/>
    <d v="2014-06-13T06:59:00"/>
    <n v="3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64.46913580246914"/>
    <x v="0"/>
    <s v="US"/>
    <s v="USD"/>
    <n v="1341683211"/>
    <n v="1339091211"/>
    <b v="1"/>
    <n v="81"/>
    <b v="1"/>
    <x v="4"/>
    <s v="rock"/>
    <x v="1249"/>
    <d v="2012-07-07T17:46:51"/>
    <n v="3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18.2007874015748"/>
    <x v="0"/>
    <s v="US"/>
    <s v="USD"/>
    <n v="1410017131"/>
    <n v="1406129131"/>
    <b v="1"/>
    <n v="508"/>
    <b v="1"/>
    <x v="4"/>
    <s v="rock"/>
    <x v="1250"/>
    <d v="2014-09-06T15:25:31"/>
    <n v="45"/>
    <x v="3"/>
  </r>
  <r>
    <n v="1251"/>
    <s v="Jack Oblivian Harlan t Bobo Limes european tour"/>
    <s v="A tour of europe with 3 memphis artist, Jack Oblivian, Harlan T Bobo and Shawn Cripps."/>
    <n v="6000"/>
    <n v="6108"/>
    <n v="82.540540540540547"/>
    <x v="0"/>
    <s v="US"/>
    <s v="USD"/>
    <n v="1316979167"/>
    <n v="1311795167"/>
    <b v="1"/>
    <n v="74"/>
    <b v="1"/>
    <x v="4"/>
    <s v="rock"/>
    <x v="1251"/>
    <d v="2011-09-25T19:32:47"/>
    <n v="6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34.170212765957444"/>
    <x v="0"/>
    <s v="US"/>
    <s v="USD"/>
    <n v="1382658169"/>
    <n v="1380238969"/>
    <b v="1"/>
    <n v="141"/>
    <b v="1"/>
    <x v="4"/>
    <s v="rock"/>
    <x v="1252"/>
    <d v="2013-10-24T23:42:49"/>
    <n v="2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42.73322081575246"/>
    <x v="0"/>
    <s v="US"/>
    <s v="USD"/>
    <n v="1409770107"/>
    <n v="1407178107"/>
    <b v="1"/>
    <n v="711"/>
    <b v="1"/>
    <x v="4"/>
    <s v="rock"/>
    <x v="1253"/>
    <d v="2014-09-03T18:48:27"/>
    <n v="30"/>
    <x v="3"/>
  </r>
  <r>
    <n v="1254"/>
    <s v="Album4"/>
    <s v="Fresh off the heels of, &quot;Let the Waves Come in Threes,&quot; (#6 National Folk Chart) we're making a new record. Huge thanks for your help!"/>
    <n v="6700"/>
    <n v="13323"/>
    <n v="94.489361702127653"/>
    <x v="0"/>
    <s v="US"/>
    <s v="USD"/>
    <n v="1293857940"/>
    <n v="1288968886"/>
    <b v="1"/>
    <n v="141"/>
    <b v="1"/>
    <x v="4"/>
    <s v="rock"/>
    <x v="1254"/>
    <d v="2011-01-01T04:59:00"/>
    <n v="57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55.697247706422019"/>
    <x v="0"/>
    <s v="US"/>
    <s v="USD"/>
    <n v="1385932652"/>
    <n v="1383337052"/>
    <b v="1"/>
    <n v="109"/>
    <b v="1"/>
    <x v="4"/>
    <s v="rock"/>
    <x v="1255"/>
    <d v="2013-12-01T21:17:32"/>
    <n v="3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98.030831024930734"/>
    <x v="0"/>
    <s v="US"/>
    <s v="USD"/>
    <n v="1329084231"/>
    <n v="1326492231"/>
    <b v="1"/>
    <n v="361"/>
    <b v="1"/>
    <x v="4"/>
    <s v="rock"/>
    <x v="1256"/>
    <d v="2012-02-12T22:03:51"/>
    <n v="3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92.102272727272734"/>
    <x v="0"/>
    <s v="US"/>
    <s v="USD"/>
    <n v="1301792590"/>
    <n v="1297562590"/>
    <b v="1"/>
    <n v="176"/>
    <b v="1"/>
    <x v="4"/>
    <s v="rock"/>
    <x v="1257"/>
    <d v="2011-04-03T01:03:10"/>
    <n v="49"/>
    <x v="6"/>
  </r>
  <r>
    <n v="1258"/>
    <s v="Mustard Plug New Record!"/>
    <s v="Mustard Plug needs help funding their new record.  Please help the Grand Rapids, MI band put out their 7th record!"/>
    <n v="12000"/>
    <n v="25577.56"/>
    <n v="38.175462686567165"/>
    <x v="0"/>
    <s v="US"/>
    <s v="USD"/>
    <n v="1377960012"/>
    <n v="1375368012"/>
    <b v="1"/>
    <n v="670"/>
    <b v="1"/>
    <x v="4"/>
    <s v="rock"/>
    <x v="1258"/>
    <d v="2013-08-31T14:40:12"/>
    <n v="30"/>
    <x v="4"/>
  </r>
  <r>
    <n v="1259"/>
    <s v="Help Falling From One complete their CD!!!"/>
    <s v="Falling From One is currently in the studio recording their first CD and they need your help!"/>
    <n v="2500"/>
    <n v="2606"/>
    <n v="27.145833333333332"/>
    <x v="0"/>
    <s v="US"/>
    <s v="USD"/>
    <n v="1402286340"/>
    <n v="1399504664"/>
    <b v="1"/>
    <n v="96"/>
    <b v="1"/>
    <x v="4"/>
    <s v="rock"/>
    <x v="1259"/>
    <d v="2014-06-09T03:59:00"/>
    <n v="3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50.689189189189186"/>
    <x v="0"/>
    <s v="US"/>
    <s v="USD"/>
    <n v="1393445620"/>
    <n v="1390853620"/>
    <b v="1"/>
    <n v="74"/>
    <b v="1"/>
    <x v="4"/>
    <s v="rock"/>
    <x v="1260"/>
    <d v="2014-02-26T20:13:40"/>
    <n v="30"/>
    <x v="3"/>
  </r>
  <r>
    <n v="1261"/>
    <s v="The Puget EP's Vinyl Release"/>
    <s v="We just recorded a stellar EP and we're trying to put it out on vinyl.  Can you help these punx out?"/>
    <n v="2000"/>
    <n v="2025"/>
    <n v="38.942307692307693"/>
    <x v="0"/>
    <s v="US"/>
    <s v="USD"/>
    <n v="1390983227"/>
    <n v="1388391227"/>
    <b v="1"/>
    <n v="52"/>
    <b v="1"/>
    <x v="4"/>
    <s v="rock"/>
    <x v="1261"/>
    <d v="2014-01-29T08:13:47"/>
    <n v="3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77.638095238095232"/>
    <x v="0"/>
    <s v="CA"/>
    <s v="CAD"/>
    <n v="1392574692"/>
    <n v="1389982692"/>
    <b v="1"/>
    <n v="105"/>
    <b v="1"/>
    <x v="4"/>
    <s v="rock"/>
    <x v="1262"/>
    <d v="2014-02-16T18:18:12"/>
    <n v="30"/>
    <x v="3"/>
  </r>
  <r>
    <n v="1263"/>
    <s v="New Tropic Bombs EP ~ &quot;Return to Bomber Bay&quot;"/>
    <s v="A fresh batch of chaos from Toledo, Ohio's reggae-rockers, Tropic Bombs!"/>
    <n v="1500"/>
    <n v="1785"/>
    <n v="43.536585365853661"/>
    <x v="0"/>
    <s v="US"/>
    <s v="USD"/>
    <n v="1396054800"/>
    <n v="1393034470"/>
    <b v="1"/>
    <n v="41"/>
    <b v="1"/>
    <x v="4"/>
    <s v="rock"/>
    <x v="1263"/>
    <d v="2014-03-29T01:00:00"/>
    <n v="3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31.823529411764707"/>
    <x v="0"/>
    <s v="US"/>
    <s v="USD"/>
    <n v="1383062083"/>
    <n v="1380556483"/>
    <b v="1"/>
    <n v="34"/>
    <b v="1"/>
    <x v="4"/>
    <s v="rock"/>
    <x v="1264"/>
    <d v="2013-10-29T15:54:43"/>
    <n v="2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63.184393939393942"/>
    <x v="0"/>
    <s v="US"/>
    <s v="USD"/>
    <n v="1291131815"/>
    <n v="1287071015"/>
    <b v="1"/>
    <n v="66"/>
    <b v="1"/>
    <x v="4"/>
    <s v="rock"/>
    <x v="1265"/>
    <d v="2010-11-30T15:43:35"/>
    <n v="47"/>
    <x v="7"/>
  </r>
  <r>
    <n v="1266"/>
    <s v="Sensory Station's First EP"/>
    <s v="We are looking to record our first EP produced by Aaron Harris (ISIS/Palms) at Studio West."/>
    <n v="9500"/>
    <n v="9545"/>
    <n v="190.9"/>
    <x v="0"/>
    <s v="US"/>
    <s v="USD"/>
    <n v="1389474145"/>
    <n v="1386882145"/>
    <b v="1"/>
    <n v="50"/>
    <b v="1"/>
    <x v="4"/>
    <s v="rock"/>
    <x v="1266"/>
    <d v="2014-01-11T21:02:25"/>
    <n v="3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40.85534591194968"/>
    <x v="0"/>
    <s v="US"/>
    <s v="USD"/>
    <n v="1374674558"/>
    <n v="1372082558"/>
    <b v="1"/>
    <n v="159"/>
    <b v="1"/>
    <x v="4"/>
    <s v="rock"/>
    <x v="1267"/>
    <d v="2013-07-24T14:02:38"/>
    <n v="30"/>
    <x v="4"/>
  </r>
  <r>
    <n v="1268"/>
    <s v="Full Devil Jacket 2nd Album Release"/>
    <s v="Full Devil Jacket Is releasing their first record in over 12 yrs and we want you to be a part of it!"/>
    <n v="12000"/>
    <n v="14000"/>
    <n v="76.92307692307692"/>
    <x v="0"/>
    <s v="US"/>
    <s v="USD"/>
    <n v="1379708247"/>
    <n v="1377116247"/>
    <b v="1"/>
    <n v="182"/>
    <b v="1"/>
    <x v="4"/>
    <s v="rock"/>
    <x v="1268"/>
    <d v="2013-09-20T20:17:27"/>
    <n v="3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99.15533980582525"/>
    <x v="0"/>
    <s v="US"/>
    <s v="USD"/>
    <n v="1460764800"/>
    <n v="1458157512"/>
    <b v="1"/>
    <n v="206"/>
    <b v="1"/>
    <x v="4"/>
    <s v="rock"/>
    <x v="1269"/>
    <d v="2016-04-16T00:00:00"/>
    <n v="30"/>
    <x v="2"/>
  </r>
  <r>
    <n v="1270"/>
    <s v="Resolution15 records their next album, Svaha"/>
    <s v="We make awake metal using violins in place of guitars and want to record a full length album."/>
    <n v="10000"/>
    <n v="11472"/>
    <n v="67.881656804733723"/>
    <x v="0"/>
    <s v="US"/>
    <s v="USD"/>
    <n v="1332704042"/>
    <n v="1327523642"/>
    <b v="1"/>
    <n v="169"/>
    <b v="1"/>
    <x v="4"/>
    <s v="rock"/>
    <x v="1270"/>
    <d v="2012-03-25T19:34:02"/>
    <n v="6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246.29032258064515"/>
    <x v="0"/>
    <s v="US"/>
    <s v="USD"/>
    <n v="1384363459"/>
    <n v="1381767859"/>
    <b v="1"/>
    <n v="31"/>
    <b v="1"/>
    <x v="4"/>
    <s v="rock"/>
    <x v="1271"/>
    <d v="2013-11-13T17:24:19"/>
    <n v="3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89.28571428571428"/>
    <x v="0"/>
    <s v="US"/>
    <s v="USD"/>
    <n v="1276574400"/>
    <n v="1270576379"/>
    <b v="1"/>
    <n v="28"/>
    <b v="1"/>
    <x v="4"/>
    <s v="rock"/>
    <x v="1272"/>
    <d v="2010-06-15T04:00:00"/>
    <n v="69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76.666666666666671"/>
    <x v="0"/>
    <s v="CA"/>
    <s v="CAD"/>
    <n v="1409506291"/>
    <n v="1406914291"/>
    <b v="1"/>
    <n v="54"/>
    <b v="1"/>
    <x v="4"/>
    <s v="rock"/>
    <x v="1273"/>
    <d v="2014-08-31T17:31:31"/>
    <n v="3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82.963254817987149"/>
    <x v="0"/>
    <s v="US"/>
    <s v="USD"/>
    <n v="1346344425"/>
    <n v="1343320425"/>
    <b v="1"/>
    <n v="467"/>
    <b v="1"/>
    <x v="4"/>
    <s v="rock"/>
    <x v="1274"/>
    <d v="2012-08-30T16:33:45"/>
    <n v="3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62.522107969151669"/>
    <x v="0"/>
    <s v="US"/>
    <s v="USD"/>
    <n v="1375908587"/>
    <n v="1372884587"/>
    <b v="1"/>
    <n v="389"/>
    <b v="1"/>
    <x v="4"/>
    <s v="rock"/>
    <x v="1275"/>
    <d v="2013-08-07T20:49:47"/>
    <n v="35"/>
    <x v="4"/>
  </r>
  <r>
    <n v="1276"/>
    <s v="MR. DREAM GOES TO JAIL"/>
    <s v="Sponsor this Brooklyn punk band's debut seven-inch, MR. DREAM GOES TO JAIL."/>
    <n v="3000"/>
    <n v="3132.63"/>
    <n v="46.06808823529412"/>
    <x v="0"/>
    <s v="US"/>
    <s v="USD"/>
    <n v="1251777600"/>
    <n v="1247504047"/>
    <b v="1"/>
    <n v="68"/>
    <b v="1"/>
    <x v="4"/>
    <s v="rock"/>
    <x v="1276"/>
    <d v="2009-09-01T04:00:00"/>
    <n v="4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38.543946731234868"/>
    <x v="0"/>
    <s v="US"/>
    <s v="USD"/>
    <n v="1346765347"/>
    <n v="1343741347"/>
    <b v="1"/>
    <n v="413"/>
    <b v="1"/>
    <x v="4"/>
    <s v="rock"/>
    <x v="1277"/>
    <d v="2012-09-04T13:29:07"/>
    <n v="3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53.005263157894738"/>
    <x v="0"/>
    <s v="US"/>
    <s v="USD"/>
    <n v="1403661600"/>
    <n v="1401196766"/>
    <b v="1"/>
    <n v="190"/>
    <b v="1"/>
    <x v="4"/>
    <s v="rock"/>
    <x v="1278"/>
    <d v="2014-06-25T02:00:00"/>
    <n v="29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73.355396825396824"/>
    <x v="0"/>
    <s v="US"/>
    <s v="USD"/>
    <n v="1395624170"/>
    <n v="1392171770"/>
    <b v="1"/>
    <n v="189"/>
    <b v="1"/>
    <x v="4"/>
    <s v="rock"/>
    <x v="1279"/>
    <d v="2014-03-24T01:22:50"/>
    <n v="40"/>
    <x v="3"/>
  </r>
  <r>
    <n v="1280"/>
    <s v="Nothing More's New Album"/>
    <s v="Nothing More is recording their forthcoming record and needs to join forces with you to make this album HUGE! "/>
    <n v="15000"/>
    <n v="16636.78"/>
    <n v="127.97523076923076"/>
    <x v="0"/>
    <s v="US"/>
    <s v="USD"/>
    <n v="1299003054"/>
    <n v="1291227054"/>
    <b v="1"/>
    <n v="130"/>
    <b v="1"/>
    <x v="4"/>
    <s v="rock"/>
    <x v="1280"/>
    <d v="2011-03-01T18:10:54"/>
    <n v="9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04.72972972972973"/>
    <x v="0"/>
    <s v="US"/>
    <s v="USD"/>
    <n v="1375033836"/>
    <n v="1373305836"/>
    <b v="1"/>
    <n v="74"/>
    <b v="1"/>
    <x v="4"/>
    <s v="rock"/>
    <x v="1281"/>
    <d v="2013-07-28T17:50:36"/>
    <n v="2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67.671532846715323"/>
    <x v="0"/>
    <s v="US"/>
    <s v="USD"/>
    <n v="1386565140"/>
    <n v="1383909855"/>
    <b v="1"/>
    <n v="274"/>
    <b v="1"/>
    <x v="4"/>
    <s v="rock"/>
    <x v="1282"/>
    <d v="2013-12-09T04:59:00"/>
    <n v="31"/>
    <x v="4"/>
  </r>
  <r>
    <n v="1283"/>
    <s v="Sketching In Stereo 3rd Album!"/>
    <s v="Our 3rd album is halfway complete, but we need your help to record, mix and master the final product!"/>
    <n v="1000"/>
    <n v="2110.5"/>
    <n v="95.931818181818187"/>
    <x v="0"/>
    <s v="US"/>
    <s v="USD"/>
    <n v="1362974400"/>
    <n v="1360948389"/>
    <b v="1"/>
    <n v="22"/>
    <b v="1"/>
    <x v="4"/>
    <s v="rock"/>
    <x v="1283"/>
    <d v="2013-03-11T04:00:00"/>
    <n v="2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65.161290322580641"/>
    <x v="0"/>
    <s v="US"/>
    <s v="USD"/>
    <n v="1483203540"/>
    <n v="1481175482"/>
    <b v="0"/>
    <n v="31"/>
    <b v="1"/>
    <x v="1"/>
    <s v="plays"/>
    <x v="1284"/>
    <d v="2016-12-31T16:59:00"/>
    <n v="23"/>
    <x v="2"/>
  </r>
  <r>
    <n v="1285"/>
    <s v="We just keep going"/>
    <s v="The world premiere of hysterically funny and heartbreaking story about family, unconditional love and facing the unfaceable"/>
    <n v="2000"/>
    <n v="2033"/>
    <n v="32.269841269841272"/>
    <x v="0"/>
    <s v="GB"/>
    <s v="GBP"/>
    <n v="1434808775"/>
    <n v="1433512775"/>
    <b v="0"/>
    <n v="63"/>
    <b v="1"/>
    <x v="1"/>
    <s v="plays"/>
    <x v="1285"/>
    <d v="2015-06-20T13:59:35"/>
    <n v="15"/>
    <x v="0"/>
  </r>
  <r>
    <n v="1286"/>
    <s v="The Diary of a Nobody"/>
    <s v="A touring production of FRED's modern adaptation of the classic Victorian comic novel, reaching out to new audiences."/>
    <n v="1500"/>
    <n v="1625"/>
    <n v="81.25"/>
    <x v="0"/>
    <s v="GB"/>
    <s v="GBP"/>
    <n v="1424181600"/>
    <n v="1423041227"/>
    <b v="0"/>
    <n v="20"/>
    <b v="1"/>
    <x v="1"/>
    <s v="plays"/>
    <x v="1286"/>
    <d v="2015-02-17T14:00:00"/>
    <n v="1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.2"/>
    <x v="0"/>
    <s v="GB"/>
    <s v="GBP"/>
    <n v="1434120856"/>
    <n v="1428936856"/>
    <b v="0"/>
    <n v="25"/>
    <b v="1"/>
    <x v="1"/>
    <s v="plays"/>
    <x v="1287"/>
    <d v="2015-06-12T14:54:16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65.868852459016395"/>
    <x v="0"/>
    <s v="US"/>
    <s v="USD"/>
    <n v="1470801600"/>
    <n v="1468122163"/>
    <b v="0"/>
    <n v="61"/>
    <b v="1"/>
    <x v="1"/>
    <s v="plays"/>
    <x v="1288"/>
    <d v="2016-08-10T04:00:00"/>
    <n v="31"/>
    <x v="2"/>
  </r>
  <r>
    <n v="1289"/>
    <s v="No Brains for Dinner"/>
    <s v="A chilling original Edwardian Comedy of errors and foolishness made for the Patrick Henry College stage."/>
    <n v="1500"/>
    <n v="1876"/>
    <n v="36.07692307692308"/>
    <x v="0"/>
    <s v="US"/>
    <s v="USD"/>
    <n v="1483499645"/>
    <n v="1480907645"/>
    <b v="0"/>
    <n v="52"/>
    <b v="1"/>
    <x v="1"/>
    <s v="plays"/>
    <x v="1289"/>
    <d v="2017-01-04T03:14:05"/>
    <n v="30"/>
    <x v="2"/>
  </r>
  <r>
    <n v="1290"/>
    <s v="I Died... I Came Back, ... Whatever"/>
    <s v="Sometimes your Heart has to STOP for your Life to START."/>
    <n v="3500"/>
    <n v="3800"/>
    <n v="44.186046511627907"/>
    <x v="0"/>
    <s v="US"/>
    <s v="USD"/>
    <n v="1429772340"/>
    <n v="1427121931"/>
    <b v="0"/>
    <n v="86"/>
    <b v="1"/>
    <x v="1"/>
    <s v="plays"/>
    <x v="1290"/>
    <d v="2015-04-23T06:59:00"/>
    <n v="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04.07142857142857"/>
    <x v="0"/>
    <s v="US"/>
    <s v="USD"/>
    <n v="1428390000"/>
    <n v="1425224391"/>
    <b v="0"/>
    <n v="42"/>
    <b v="1"/>
    <x v="1"/>
    <s v="plays"/>
    <x v="1291"/>
    <d v="2015-04-07T07:00:00"/>
    <n v="37"/>
    <x v="0"/>
  </r>
  <r>
    <n v="1292"/>
    <s v="Season Scandinavia"/>
    <s v="Empty Deck presents the most exciting unknown contemporary Scandinavian plays in co-production with The Other Room Theatre, Cardiff."/>
    <n v="1700"/>
    <n v="1870"/>
    <n v="35.96153846153846"/>
    <x v="0"/>
    <s v="GB"/>
    <s v="GBP"/>
    <n v="1444172340"/>
    <n v="1441822828"/>
    <b v="0"/>
    <n v="52"/>
    <b v="1"/>
    <x v="1"/>
    <s v="plays"/>
    <x v="1292"/>
    <d v="2015-10-06T22:59:00"/>
    <n v="27"/>
    <x v="0"/>
  </r>
  <r>
    <n v="1293"/>
    <s v="WORSE THAN TIGERS"/>
    <s v="Invest in the world premiere of WORSE THAN TIGERS at ACT, and in the future of Seattle's newest, female-led theatre company: RED STAGE."/>
    <n v="15000"/>
    <n v="15335"/>
    <n v="127.79166666666667"/>
    <x v="0"/>
    <s v="US"/>
    <s v="USD"/>
    <n v="1447523371"/>
    <n v="1444927771"/>
    <b v="0"/>
    <n v="120"/>
    <b v="1"/>
    <x v="1"/>
    <s v="plays"/>
    <x v="1293"/>
    <d v="2015-11-14T17:49:31"/>
    <n v="30"/>
    <x v="0"/>
  </r>
  <r>
    <n v="1294"/>
    <s v="HELMER'S LOO"/>
    <s v="We have an award-winning Danish play, now we just need a bathroom set to perform it in. Spend a penny to help us build the set!"/>
    <n v="500"/>
    <n v="610"/>
    <n v="27.727272727272727"/>
    <x v="0"/>
    <s v="GB"/>
    <s v="GBP"/>
    <n v="1445252400"/>
    <n v="1443696797"/>
    <b v="0"/>
    <n v="22"/>
    <b v="1"/>
    <x v="1"/>
    <s v="plays"/>
    <x v="1294"/>
    <d v="2015-10-19T11:00:00"/>
    <n v="1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39.828125"/>
    <x v="0"/>
    <s v="GB"/>
    <s v="GBP"/>
    <n v="1438189200"/>
    <n v="1435585497"/>
    <b v="0"/>
    <n v="64"/>
    <b v="1"/>
    <x v="1"/>
    <s v="plays"/>
    <x v="1295"/>
    <d v="2015-07-29T17:00:00"/>
    <n v="3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52.173913043478258"/>
    <x v="0"/>
    <s v="GB"/>
    <s v="GBP"/>
    <n v="1457914373"/>
    <n v="1456189973"/>
    <b v="0"/>
    <n v="23"/>
    <b v="1"/>
    <x v="1"/>
    <s v="plays"/>
    <x v="1296"/>
    <d v="2016-03-14T00:12:53"/>
    <n v="2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2.037815126050418"/>
    <x v="0"/>
    <s v="US"/>
    <s v="USD"/>
    <n v="1462125358"/>
    <n v="1459533358"/>
    <b v="0"/>
    <n v="238"/>
    <b v="1"/>
    <x v="1"/>
    <s v="plays"/>
    <x v="1297"/>
    <d v="2016-05-01T17:55:58"/>
    <n v="30"/>
    <x v="2"/>
  </r>
  <r>
    <n v="1298"/>
    <s v="Dinosaur Dreams"/>
    <s v="A play that raises awareness for mental health and explores the psychological effects childhood abuse can have on an adult."/>
    <n v="2000"/>
    <n v="2093"/>
    <n v="63.424242424242422"/>
    <x v="0"/>
    <s v="GB"/>
    <s v="GBP"/>
    <n v="1461860432"/>
    <n v="1459268432"/>
    <b v="0"/>
    <n v="33"/>
    <b v="1"/>
    <x v="1"/>
    <s v="plays"/>
    <x v="1298"/>
    <d v="2016-04-28T16:20:32"/>
    <n v="30"/>
    <x v="2"/>
  </r>
  <r>
    <n v="1299"/>
    <s v="The (out)Siders Project"/>
    <s v="A new work inspired by the classic novel and created by Dallas teens under the direction of professional artists."/>
    <n v="3500"/>
    <n v="4340"/>
    <n v="135.625"/>
    <x v="0"/>
    <s v="US"/>
    <s v="USD"/>
    <n v="1436902359"/>
    <n v="1434310359"/>
    <b v="0"/>
    <n v="32"/>
    <b v="1"/>
    <x v="1"/>
    <s v="plays"/>
    <x v="1299"/>
    <d v="2015-07-14T19:32:39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68.75"/>
    <x v="0"/>
    <s v="US"/>
    <s v="USD"/>
    <n v="1464807420"/>
    <n v="1461427938"/>
    <b v="0"/>
    <n v="24"/>
    <b v="1"/>
    <x v="1"/>
    <s v="plays"/>
    <x v="1300"/>
    <d v="2016-06-01T18:57:00"/>
    <n v="39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70.862068965517238"/>
    <x v="0"/>
    <s v="US"/>
    <s v="USD"/>
    <n v="1437447600"/>
    <n v="1436551178"/>
    <b v="0"/>
    <n v="29"/>
    <b v="1"/>
    <x v="1"/>
    <s v="plays"/>
    <x v="1301"/>
    <d v="2015-07-21T03:00:00"/>
    <n v="10"/>
    <x v="0"/>
  </r>
  <r>
    <n v="1302"/>
    <s v="Help bring Boys of a Certain Age back to NYC!"/>
    <s v="Boys of a Certain Age is a unique and special show that we're trying to remount in New York City in 2017."/>
    <n v="2500"/>
    <n v="2500"/>
    <n v="50"/>
    <x v="0"/>
    <s v="US"/>
    <s v="USD"/>
    <n v="1480559011"/>
    <n v="1477963411"/>
    <b v="0"/>
    <n v="50"/>
    <b v="1"/>
    <x v="1"/>
    <s v="plays"/>
    <x v="1302"/>
    <d v="2016-12-01T02:23:31"/>
    <n v="30"/>
    <x v="2"/>
  </r>
  <r>
    <n v="1303"/>
    <s v="Forward Arena Theatre Company: Summer Season"/>
    <s v="Groundbreaking queer theatre."/>
    <n v="3500"/>
    <n v="4559.13"/>
    <n v="42.214166666666671"/>
    <x v="0"/>
    <s v="GB"/>
    <s v="GBP"/>
    <n v="1469962800"/>
    <n v="1468578920"/>
    <b v="0"/>
    <n v="108"/>
    <b v="1"/>
    <x v="1"/>
    <s v="plays"/>
    <x v="1303"/>
    <d v="2016-07-31T11:00:00"/>
    <n v="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152.41346153846155"/>
    <x v="1"/>
    <s v="GB"/>
    <s v="GBP"/>
    <n v="1489376405"/>
    <n v="1484196005"/>
    <b v="0"/>
    <n v="104"/>
    <b v="0"/>
    <x v="2"/>
    <s v="wearables"/>
    <x v="1304"/>
    <d v="2017-03-13T03:40:05"/>
    <n v="6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90.616279069767444"/>
    <x v="1"/>
    <s v="US"/>
    <s v="USD"/>
    <n v="1469122200"/>
    <n v="1466611108"/>
    <b v="0"/>
    <n v="86"/>
    <b v="0"/>
    <x v="2"/>
    <s v="wearables"/>
    <x v="1305"/>
    <d v="2016-07-21T17:30:00"/>
    <n v="2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201.60393258426967"/>
    <x v="1"/>
    <s v="US"/>
    <s v="USD"/>
    <n v="1417690734"/>
    <n v="1415098734"/>
    <b v="0"/>
    <n v="356"/>
    <b v="0"/>
    <x v="2"/>
    <s v="wearables"/>
    <x v="1306"/>
    <d v="2014-12-04T10:58:54"/>
    <n v="30"/>
    <x v="3"/>
  </r>
  <r>
    <n v="1307"/>
    <s v="VR Card - Customized Virtual Reality Viewer (Canceled)"/>
    <s v="Get VR to Everyone with Mailable, Ready to Use Viewers"/>
    <n v="50000"/>
    <n v="5757"/>
    <n v="127.93333333333334"/>
    <x v="1"/>
    <s v="US"/>
    <s v="USD"/>
    <n v="1455710679"/>
    <n v="1453118679"/>
    <b v="0"/>
    <n v="45"/>
    <b v="0"/>
    <x v="2"/>
    <s v="wearables"/>
    <x v="1307"/>
    <d v="2016-02-17T12:04:39"/>
    <n v="30"/>
    <x v="2"/>
  </r>
  <r>
    <n v="1308"/>
    <s v="Boost Band: Wristband Phone Charger (Canceled)"/>
    <s v="Boost Band, a wristband that charges any device"/>
    <n v="10000"/>
    <n v="1136"/>
    <n v="29.894736842105264"/>
    <x v="1"/>
    <s v="US"/>
    <s v="USD"/>
    <n v="1475937812"/>
    <n v="1472481812"/>
    <b v="0"/>
    <n v="38"/>
    <b v="0"/>
    <x v="2"/>
    <s v="wearables"/>
    <x v="1308"/>
    <d v="2016-10-08T14:43:32"/>
    <n v="40"/>
    <x v="2"/>
  </r>
  <r>
    <n v="1309"/>
    <s v="CORE : Roam (Canceled)"/>
    <s v="Wicked fun and built for excitement, CORE is the safest and most versatile speaker you've ever worn."/>
    <n v="11500"/>
    <n v="12879"/>
    <n v="367.97142857142859"/>
    <x v="1"/>
    <s v="US"/>
    <s v="USD"/>
    <n v="1444943468"/>
    <n v="1441919468"/>
    <b v="0"/>
    <n v="35"/>
    <b v="0"/>
    <x v="2"/>
    <s v="wearables"/>
    <x v="1309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n v="129.16666666666666"/>
    <x v="1"/>
    <s v="US"/>
    <s v="USD"/>
    <n v="1471622450"/>
    <n v="1467734450"/>
    <b v="0"/>
    <n v="24"/>
    <b v="0"/>
    <x v="2"/>
    <s v="wearables"/>
    <x v="1310"/>
    <d v="2016-08-19T16:00:50"/>
    <n v="4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800.7"/>
    <x v="1"/>
    <s v="US"/>
    <s v="USD"/>
    <n v="1480536919"/>
    <n v="1477509319"/>
    <b v="0"/>
    <n v="100"/>
    <b v="0"/>
    <x v="2"/>
    <s v="wearables"/>
    <x v="1311"/>
    <d v="2016-11-30T20:15:19"/>
    <n v="35"/>
    <x v="2"/>
  </r>
  <r>
    <n v="1312"/>
    <s v="GoSolo Hat for GoPro (Canceled)"/>
    <s v="People loved the original Black and Gray GoSolo hats and asked for more. So we received sample for 3 more colors!"/>
    <n v="4600"/>
    <n v="28"/>
    <n v="28"/>
    <x v="1"/>
    <s v="US"/>
    <s v="USD"/>
    <n v="1429375922"/>
    <n v="1426783922"/>
    <b v="0"/>
    <n v="1"/>
    <b v="0"/>
    <x v="2"/>
    <s v="wearables"/>
    <x v="1312"/>
    <d v="2015-04-18T16:52:02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102.01639344262296"/>
    <x v="1"/>
    <s v="US"/>
    <s v="USD"/>
    <n v="1457024514"/>
    <n v="1454432514"/>
    <b v="0"/>
    <n v="122"/>
    <b v="0"/>
    <x v="2"/>
    <s v="wearables"/>
    <x v="1313"/>
    <d v="2016-03-03T17:01:54"/>
    <n v="3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84.36363636363637"/>
    <x v="1"/>
    <s v="US"/>
    <s v="USD"/>
    <n v="1477065860"/>
    <n v="1471881860"/>
    <b v="0"/>
    <n v="11"/>
    <b v="0"/>
    <x v="2"/>
    <s v="wearables"/>
    <x v="1314"/>
    <d v="2016-10-21T16:04:20"/>
    <n v="60"/>
    <x v="2"/>
  </r>
  <r>
    <n v="1315"/>
    <s v="World's First Amphibious Heart Rate &amp; Fitness Wearable"/>
    <s v="Zoom will happen - THANK YOU! Received outside funding due amazing early success!"/>
    <n v="100000"/>
    <n v="40404"/>
    <n v="162.91935483870967"/>
    <x v="1"/>
    <s v="US"/>
    <s v="USD"/>
    <n v="1446771600"/>
    <n v="1443700648"/>
    <b v="0"/>
    <n v="248"/>
    <b v="0"/>
    <x v="2"/>
    <s v="wearables"/>
    <x v="1315"/>
    <d v="2015-11-06T01:00:00"/>
    <n v="36"/>
    <x v="0"/>
  </r>
  <r>
    <n v="1316"/>
    <s v="Future Belt (Canceled)"/>
    <s v="Future Belt comes in just 3 sizes, but yet, is designed to fit waists ranging from 25-55 inches. No batteries, no gimmicks."/>
    <n v="75000"/>
    <n v="1"/>
    <n v="1"/>
    <x v="1"/>
    <s v="US"/>
    <s v="USD"/>
    <n v="1456700709"/>
    <n v="1453676709"/>
    <b v="0"/>
    <n v="1"/>
    <b v="0"/>
    <x v="2"/>
    <s v="wearables"/>
    <x v="1316"/>
    <d v="2016-02-28T23:05:09"/>
    <n v="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03.52631578947364"/>
    <x v="1"/>
    <s v="DK"/>
    <s v="DKK"/>
    <n v="1469109600"/>
    <n v="1464586746"/>
    <b v="0"/>
    <n v="19"/>
    <b v="0"/>
    <x v="2"/>
    <s v="wearables"/>
    <x v="1317"/>
    <d v="2016-07-21T14:00:00"/>
    <n v="5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45.407407407407405"/>
    <x v="1"/>
    <s v="US"/>
    <s v="USD"/>
    <n v="1420938172"/>
    <n v="1418346172"/>
    <b v="0"/>
    <n v="135"/>
    <b v="0"/>
    <x v="2"/>
    <s v="wearables"/>
    <x v="1318"/>
    <d v="2015-01-11T01:02:52"/>
    <n v="3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97.333333333333329"/>
    <x v="1"/>
    <s v="GB"/>
    <s v="GBP"/>
    <n v="1405094400"/>
    <n v="1403810965"/>
    <b v="0"/>
    <n v="9"/>
    <b v="0"/>
    <x v="2"/>
    <s v="wearables"/>
    <x v="1319"/>
    <d v="2014-07-11T16:00:00"/>
    <n v="1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67.66666666666666"/>
    <x v="1"/>
    <s v="NL"/>
    <s v="EUR"/>
    <n v="1483138800"/>
    <n v="1480610046"/>
    <b v="0"/>
    <n v="3"/>
    <b v="0"/>
    <x v="2"/>
    <s v="wearables"/>
    <x v="1320"/>
    <d v="2016-12-30T23:00:00"/>
    <n v="2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859.85714285714289"/>
    <x v="1"/>
    <s v="SE"/>
    <s v="SEK"/>
    <n v="1482515937"/>
    <n v="1479923937"/>
    <b v="0"/>
    <n v="7"/>
    <b v="0"/>
    <x v="2"/>
    <s v="wearables"/>
    <x v="1321"/>
    <d v="2016-12-23T17:58:57"/>
    <n v="3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26.5"/>
    <x v="1"/>
    <s v="GB"/>
    <s v="GBP"/>
    <n v="1432223125"/>
    <n v="1429631125"/>
    <b v="0"/>
    <n v="4"/>
    <b v="0"/>
    <x v="2"/>
    <s v="wearables"/>
    <x v="1322"/>
    <d v="2015-05-21T15:45:25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30.272727272727273"/>
    <x v="1"/>
    <s v="US"/>
    <s v="USD"/>
    <n v="1461653700"/>
    <n v="1458665146"/>
    <b v="0"/>
    <n v="44"/>
    <b v="0"/>
    <x v="2"/>
    <s v="wearables"/>
    <x v="1323"/>
    <d v="2016-04-26T06:55:00"/>
    <n v="3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54.666666666666664"/>
    <x v="1"/>
    <s v="US"/>
    <s v="USD"/>
    <n v="1476371552"/>
    <n v="1473779552"/>
    <b v="0"/>
    <n v="90"/>
    <b v="0"/>
    <x v="2"/>
    <s v="wearables"/>
    <x v="1324"/>
    <d v="2016-10-13T15:12:32"/>
    <n v="3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60.75"/>
    <x v="1"/>
    <s v="US"/>
    <s v="USD"/>
    <n v="1483063435"/>
    <n v="1480471435"/>
    <b v="0"/>
    <n v="8"/>
    <b v="0"/>
    <x v="2"/>
    <s v="wearables"/>
    <x v="1325"/>
    <d v="2016-12-30T02:03:55"/>
    <n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02.72727272727273"/>
    <x v="1"/>
    <s v="US"/>
    <s v="USD"/>
    <n v="1421348428"/>
    <n v="1417460428"/>
    <b v="0"/>
    <n v="11"/>
    <b v="0"/>
    <x v="2"/>
    <s v="wearables"/>
    <x v="1326"/>
    <d v="2015-01-15T19:00:28"/>
    <n v="4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1.585365853658537"/>
    <x v="1"/>
    <s v="US"/>
    <s v="USD"/>
    <n v="1432916235"/>
    <n v="1430324235"/>
    <b v="0"/>
    <n v="41"/>
    <b v="0"/>
    <x v="2"/>
    <s v="wearables"/>
    <x v="1327"/>
    <d v="2015-05-29T16:17:15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116.53333333333333"/>
    <x v="1"/>
    <s v="US"/>
    <s v="USD"/>
    <n v="1476458734"/>
    <n v="1472570734"/>
    <b v="0"/>
    <n v="15"/>
    <b v="0"/>
    <x v="2"/>
    <s v="wearables"/>
    <x v="1328"/>
    <d v="2016-10-14T15:25:34"/>
    <n v="4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45.333333333333336"/>
    <x v="1"/>
    <s v="US"/>
    <s v="USD"/>
    <n v="1417501145"/>
    <n v="1414041545"/>
    <b v="0"/>
    <n v="9"/>
    <b v="0"/>
    <x v="2"/>
    <s v="wearables"/>
    <x v="1329"/>
    <d v="2014-12-02T06:19:05"/>
    <n v="4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157.46"/>
    <x v="1"/>
    <s v="US"/>
    <s v="USD"/>
    <n v="1467432000"/>
    <n v="1464763109"/>
    <b v="0"/>
    <n v="50"/>
    <b v="0"/>
    <x v="2"/>
    <s v="wearables"/>
    <x v="1330"/>
    <d v="2016-07-02T04:00:00"/>
    <n v="3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00.5"/>
    <x v="1"/>
    <s v="US"/>
    <s v="USD"/>
    <n v="1471435554"/>
    <n v="1468843554"/>
    <b v="0"/>
    <n v="34"/>
    <b v="0"/>
    <x v="2"/>
    <s v="wearables"/>
    <x v="1331"/>
    <d v="2016-08-17T12:05:54"/>
    <n v="3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e v="#DIV/0!"/>
    <x v="1"/>
    <s v="CH"/>
    <s v="CHF"/>
    <n v="1485480408"/>
    <n v="1482888408"/>
    <b v="0"/>
    <n v="0"/>
    <b v="0"/>
    <x v="2"/>
    <s v="wearables"/>
    <x v="1332"/>
    <d v="2017-01-27T01:26:48"/>
    <n v="3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e v="#DIV/0!"/>
    <x v="1"/>
    <s v="AU"/>
    <s v="AUD"/>
    <n v="1405478025"/>
    <n v="1402886025"/>
    <b v="0"/>
    <n v="0"/>
    <b v="0"/>
    <x v="2"/>
    <s v="wearables"/>
    <x v="1333"/>
    <d v="2014-07-16T02:33:45"/>
    <n v="3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51.822463768115945"/>
    <x v="1"/>
    <s v="US"/>
    <s v="USD"/>
    <n v="1457721287"/>
    <n v="1455129287"/>
    <b v="0"/>
    <n v="276"/>
    <b v="0"/>
    <x v="2"/>
    <s v="wearables"/>
    <x v="1334"/>
    <d v="2016-03-11T18:34:47"/>
    <n v="30"/>
    <x v="2"/>
  </r>
  <r>
    <n v="1335"/>
    <s v="UB Fit (Canceled)"/>
    <s v="Dial up your performance with UB Fit: 1st wearable resistance technology that allows you to tone muscles while doing a cardio workout"/>
    <n v="25000"/>
    <n v="4940"/>
    <n v="308.75"/>
    <x v="1"/>
    <s v="US"/>
    <s v="USD"/>
    <n v="1449354502"/>
    <n v="1446762502"/>
    <b v="0"/>
    <n v="16"/>
    <b v="0"/>
    <x v="2"/>
    <s v="wearables"/>
    <x v="1335"/>
    <d v="2015-12-05T22:28:22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379.22767857142856"/>
    <x v="1"/>
    <s v="US"/>
    <s v="USD"/>
    <n v="1418849028"/>
    <n v="1415825028"/>
    <b v="0"/>
    <n v="224"/>
    <b v="0"/>
    <x v="2"/>
    <s v="wearables"/>
    <x v="1336"/>
    <d v="2014-12-17T20:43:48"/>
    <n v="3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176.36428571428573"/>
    <x v="1"/>
    <s v="US"/>
    <s v="USD"/>
    <n v="1488549079"/>
    <n v="1485957079"/>
    <b v="0"/>
    <n v="140"/>
    <b v="0"/>
    <x v="2"/>
    <s v="wearables"/>
    <x v="1337"/>
    <d v="2017-03-03T13:51:19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66.066666666666663"/>
    <x v="1"/>
    <s v="US"/>
    <s v="USD"/>
    <n v="1438543033"/>
    <n v="1435951033"/>
    <b v="0"/>
    <n v="15"/>
    <b v="0"/>
    <x v="2"/>
    <s v="wearables"/>
    <x v="1338"/>
    <d v="2015-08-02T19:17:13"/>
    <n v="30"/>
    <x v="0"/>
  </r>
  <r>
    <n v="1339"/>
    <s v="Linkoo (Canceled)"/>
    <s v="World's Smallest customizable Phone &amp; GPS Watch for kids !"/>
    <n v="50000"/>
    <n v="3317"/>
    <n v="89.648648648648646"/>
    <x v="1"/>
    <s v="US"/>
    <s v="USD"/>
    <n v="1418056315"/>
    <n v="1414164715"/>
    <b v="0"/>
    <n v="37"/>
    <b v="0"/>
    <x v="2"/>
    <s v="wearables"/>
    <x v="1339"/>
    <d v="2014-12-08T16:31:55"/>
    <n v="45"/>
    <x v="3"/>
  </r>
  <r>
    <n v="1340"/>
    <s v="Glass Designs (Canceled)"/>
    <s v="I would like to make nicer, more stylish looking frames for the Google Glass using 3D printing technology."/>
    <n v="1680"/>
    <n v="0"/>
    <e v="#DIV/0!"/>
    <x v="1"/>
    <s v="US"/>
    <s v="USD"/>
    <n v="1408112253"/>
    <n v="1405520253"/>
    <b v="0"/>
    <n v="0"/>
    <b v="0"/>
    <x v="2"/>
    <s v="wearables"/>
    <x v="1340"/>
    <d v="2014-08-15T14:17:33"/>
    <n v="3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382.39130434782606"/>
    <x v="1"/>
    <s v="GB"/>
    <s v="GBP"/>
    <n v="1475333917"/>
    <n v="1472569117"/>
    <b v="0"/>
    <n v="46"/>
    <b v="0"/>
    <x v="2"/>
    <s v="wearables"/>
    <x v="1341"/>
    <d v="2016-10-01T14:58:37"/>
    <n v="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100"/>
    <x v="1"/>
    <s v="US"/>
    <s v="USD"/>
    <n v="1437161739"/>
    <n v="1434569739"/>
    <b v="0"/>
    <n v="1"/>
    <b v="0"/>
    <x v="2"/>
    <s v="wearables"/>
    <x v="1342"/>
    <d v="2015-07-17T19:35:39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58.35603715170279"/>
    <x v="1"/>
    <s v="US"/>
    <s v="USD"/>
    <n v="1471579140"/>
    <n v="1466512683"/>
    <b v="0"/>
    <n v="323"/>
    <b v="0"/>
    <x v="2"/>
    <s v="wearables"/>
    <x v="1343"/>
    <d v="2016-08-19T03:59:00"/>
    <n v="5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0.762589928057551"/>
    <x v="0"/>
    <s v="CA"/>
    <s v="CAD"/>
    <n v="1467313039"/>
    <n v="1464807439"/>
    <b v="0"/>
    <n v="139"/>
    <b v="1"/>
    <x v="3"/>
    <s v="nonfiction"/>
    <x v="1344"/>
    <d v="2016-06-30T18:57:19"/>
    <n v="2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53.571428571428569"/>
    <x v="0"/>
    <s v="US"/>
    <s v="USD"/>
    <n v="1405366359"/>
    <n v="1402342359"/>
    <b v="0"/>
    <n v="7"/>
    <b v="1"/>
    <x v="3"/>
    <s v="nonfiction"/>
    <x v="1345"/>
    <d v="2014-07-14T19:32:39"/>
    <n v="35"/>
    <x v="3"/>
  </r>
  <r>
    <n v="1346"/>
    <s v="Anthology of Stories from LGBT Nepal"/>
    <s v="An anthology of nonfiction stories written by Nepal's Lesbian, Gay, Bisexual, and Transgender (LGBT) community."/>
    <n v="4900"/>
    <n v="7219"/>
    <n v="48.449664429530202"/>
    <x v="0"/>
    <s v="US"/>
    <s v="USD"/>
    <n v="1372297751"/>
    <n v="1369705751"/>
    <b v="0"/>
    <n v="149"/>
    <b v="1"/>
    <x v="3"/>
    <s v="nonfiction"/>
    <x v="1346"/>
    <d v="2013-06-27T01:49:11"/>
    <n v="3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82.41935483870968"/>
    <x v="0"/>
    <s v="US"/>
    <s v="USD"/>
    <n v="1425741525"/>
    <n v="1423149525"/>
    <b v="0"/>
    <n v="31"/>
    <b v="1"/>
    <x v="3"/>
    <s v="nonfiction"/>
    <x v="1347"/>
    <d v="2015-03-07T15:18:45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230.19230769230768"/>
    <x v="0"/>
    <s v="US"/>
    <s v="USD"/>
    <n v="1418904533"/>
    <n v="1416485333"/>
    <b v="0"/>
    <n v="26"/>
    <b v="1"/>
    <x v="3"/>
    <s v="nonfiction"/>
    <x v="1348"/>
    <d v="2014-12-18T12:08:53"/>
    <n v="2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59.360465116279073"/>
    <x v="0"/>
    <s v="CA"/>
    <s v="CAD"/>
    <n v="1450249140"/>
    <n v="1447055935"/>
    <b v="0"/>
    <n v="172"/>
    <b v="1"/>
    <x v="3"/>
    <s v="nonfiction"/>
    <x v="1349"/>
    <d v="2015-12-16T06:59:00"/>
    <n v="3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66.698717948717942"/>
    <x v="0"/>
    <s v="US"/>
    <s v="USD"/>
    <n v="1451089134"/>
    <n v="1448497134"/>
    <b v="0"/>
    <n v="78"/>
    <b v="1"/>
    <x v="3"/>
    <s v="nonfiction"/>
    <x v="1350"/>
    <d v="2015-12-26T00:18:54"/>
    <n v="30"/>
    <x v="0"/>
  </r>
  <r>
    <n v="1351"/>
    <s v="Purpose: Your Journey To Find Meaning"/>
    <s v="Discover your purpose, live a more fulfilling life, leave a positive footprint on society."/>
    <n v="20000"/>
    <n v="20253"/>
    <n v="168.77500000000001"/>
    <x v="0"/>
    <s v="US"/>
    <s v="USD"/>
    <n v="1455299144"/>
    <n v="1452707144"/>
    <b v="0"/>
    <n v="120"/>
    <b v="1"/>
    <x v="3"/>
    <s v="nonfiction"/>
    <x v="1351"/>
    <d v="2016-02-12T17:45:44"/>
    <n v="3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59.973568281938327"/>
    <x v="0"/>
    <s v="US"/>
    <s v="USD"/>
    <n v="1441425540"/>
    <n v="1436968366"/>
    <b v="0"/>
    <n v="227"/>
    <b v="1"/>
    <x v="3"/>
    <s v="nonfiction"/>
    <x v="1352"/>
    <d v="2015-09-05T03:59:00"/>
    <n v="52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31.80952380952381"/>
    <x v="0"/>
    <s v="US"/>
    <s v="USD"/>
    <n v="1362960000"/>
    <n v="1359946188"/>
    <b v="0"/>
    <n v="42"/>
    <b v="1"/>
    <x v="3"/>
    <s v="nonfiction"/>
    <x v="1353"/>
    <d v="2013-03-11T00:00:00"/>
    <n v="35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24.421875"/>
    <x v="0"/>
    <s v="GB"/>
    <s v="GBP"/>
    <n v="1465672979"/>
    <n v="1463080979"/>
    <b v="0"/>
    <n v="64"/>
    <b v="1"/>
    <x v="3"/>
    <s v="nonfiction"/>
    <x v="1354"/>
    <d v="2016-06-11T19:22:59"/>
    <n v="3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25.347107438016529"/>
    <x v="0"/>
    <s v="GB"/>
    <s v="GBP"/>
    <n v="1354269600"/>
    <n v="1351663605"/>
    <b v="0"/>
    <n v="121"/>
    <b v="1"/>
    <x v="3"/>
    <s v="nonfiction"/>
    <x v="1355"/>
    <d v="2012-11-30T10:00:00"/>
    <n v="3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71.443218390804603"/>
    <x v="0"/>
    <s v="US"/>
    <s v="USD"/>
    <n v="1372985760"/>
    <n v="1370393760"/>
    <b v="0"/>
    <n v="87"/>
    <b v="1"/>
    <x v="3"/>
    <s v="nonfiction"/>
    <x v="1356"/>
    <d v="2013-07-05T00:56:00"/>
    <n v="30"/>
    <x v="4"/>
  </r>
  <r>
    <n v="1357"/>
    <s v="Becoming Alicia"/>
    <s v="The search for identity leads one young woman to Mexico, where she follows her grandfather's journey back to America."/>
    <n v="2000"/>
    <n v="2506"/>
    <n v="38.553846153846152"/>
    <x v="0"/>
    <s v="US"/>
    <s v="USD"/>
    <n v="1362117540"/>
    <n v="1359587137"/>
    <b v="0"/>
    <n v="65"/>
    <b v="1"/>
    <x v="3"/>
    <s v="nonfiction"/>
    <x v="1357"/>
    <d v="2013-03-01T05:59:00"/>
    <n v="29"/>
    <x v="4"/>
  </r>
  <r>
    <n v="1358"/>
    <s v="The Masada Story Project"/>
    <s v="I am working on a book about what people do when they visit Masada, an ancient fortress in the Judean desert."/>
    <n v="3000"/>
    <n v="3350"/>
    <n v="68.367346938775512"/>
    <x v="0"/>
    <s v="US"/>
    <s v="USD"/>
    <n v="1309009323"/>
    <n v="1306417323"/>
    <b v="0"/>
    <n v="49"/>
    <b v="1"/>
    <x v="3"/>
    <s v="nonfiction"/>
    <x v="1358"/>
    <d v="2011-06-25T13:42:03"/>
    <n v="3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40.210526315789473"/>
    <x v="0"/>
    <s v="US"/>
    <s v="USD"/>
    <n v="1309980790"/>
    <n v="1304623990"/>
    <b v="0"/>
    <n v="19"/>
    <b v="1"/>
    <x v="3"/>
    <s v="nonfiction"/>
    <x v="1359"/>
    <d v="2011-07-06T19:33:10"/>
    <n v="62"/>
    <x v="6"/>
  </r>
  <r>
    <n v="1360"/>
    <s v="So Bad, It's Good! - A Book of Bad Movies"/>
    <s v="So Bad, It's Good! is a guide to finding the best films for your bad movie night."/>
    <n v="1500"/>
    <n v="2598"/>
    <n v="32.074074074074076"/>
    <x v="0"/>
    <s v="US"/>
    <s v="USD"/>
    <n v="1343943420"/>
    <n v="1341524220"/>
    <b v="0"/>
    <n v="81"/>
    <b v="1"/>
    <x v="3"/>
    <s v="nonfiction"/>
    <x v="1360"/>
    <d v="2012-08-02T21:37:00"/>
    <n v="2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28.632575757575758"/>
    <x v="0"/>
    <s v="GB"/>
    <s v="GBP"/>
    <n v="1403370772"/>
    <n v="1400778772"/>
    <b v="0"/>
    <n v="264"/>
    <b v="1"/>
    <x v="3"/>
    <s v="nonfiction"/>
    <x v="1361"/>
    <d v="2014-06-21T17:12:52"/>
    <n v="3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43.64"/>
    <x v="0"/>
    <s v="US"/>
    <s v="USD"/>
    <n v="1378592731"/>
    <n v="1373408731"/>
    <b v="0"/>
    <n v="25"/>
    <b v="1"/>
    <x v="3"/>
    <s v="nonfiction"/>
    <x v="1362"/>
    <d v="2013-09-07T22:25:31"/>
    <n v="6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40"/>
    <x v="0"/>
    <s v="US"/>
    <s v="USD"/>
    <n v="1455523140"/>
    <n v="1453925727"/>
    <b v="0"/>
    <n v="5"/>
    <b v="1"/>
    <x v="3"/>
    <s v="nonfiction"/>
    <x v="1363"/>
    <d v="2016-02-15T07:59:00"/>
    <n v="18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346.04166666666669"/>
    <x v="0"/>
    <s v="DK"/>
    <s v="DKK"/>
    <n v="1420648906"/>
    <n v="1415464906"/>
    <b v="0"/>
    <n v="144"/>
    <b v="1"/>
    <x v="4"/>
    <s v="rock"/>
    <x v="1364"/>
    <d v="2015-01-07T16:41:46"/>
    <n v="6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81.739130434782609"/>
    <x v="0"/>
    <s v="US"/>
    <s v="USD"/>
    <n v="1426523752"/>
    <n v="1423935352"/>
    <b v="0"/>
    <n v="92"/>
    <b v="1"/>
    <x v="4"/>
    <s v="rock"/>
    <x v="1365"/>
    <d v="2015-03-16T16:35:52"/>
    <n v="30"/>
    <x v="0"/>
  </r>
  <r>
    <n v="1366"/>
    <s v="Kick It! A Tribute to the A.K.s"/>
    <s v="A musical memorial for Alexi Petersen."/>
    <n v="7500"/>
    <n v="9486.69"/>
    <n v="64.535306122448986"/>
    <x v="0"/>
    <s v="US"/>
    <s v="USD"/>
    <n v="1417049663"/>
    <n v="1413158063"/>
    <b v="0"/>
    <n v="147"/>
    <b v="1"/>
    <x v="4"/>
    <s v="rock"/>
    <x v="1366"/>
    <d v="2014-11-27T00:54:23"/>
    <n v="4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63.477777777777774"/>
    <x v="0"/>
    <s v="US"/>
    <s v="USD"/>
    <n v="1447463050"/>
    <n v="1444867450"/>
    <b v="0"/>
    <n v="90"/>
    <b v="1"/>
    <x v="4"/>
    <s v="rock"/>
    <x v="1367"/>
    <d v="2015-11-14T01:04:10"/>
    <n v="3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63.620689655172413"/>
    <x v="0"/>
    <s v="US"/>
    <s v="USD"/>
    <n v="1434342894"/>
    <n v="1432269294"/>
    <b v="0"/>
    <n v="87"/>
    <b v="1"/>
    <x v="4"/>
    <s v="rock"/>
    <x v="1368"/>
    <d v="2015-06-15T04:34:54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83.967068965517228"/>
    <x v="0"/>
    <s v="US"/>
    <s v="USD"/>
    <n v="1397225746"/>
    <n v="1394633746"/>
    <b v="0"/>
    <n v="406"/>
    <b v="1"/>
    <x v="4"/>
    <s v="rock"/>
    <x v="1369"/>
    <d v="2014-04-11T14:15:46"/>
    <n v="30"/>
    <x v="3"/>
  </r>
  <r>
    <n v="1370"/>
    <s v="Food On You presents Baby's First Parental Advisory"/>
    <s v="Songs about the first year of parenthood, often inappropriate for children"/>
    <n v="1500"/>
    <n v="1555"/>
    <n v="77.75"/>
    <x v="0"/>
    <s v="US"/>
    <s v="USD"/>
    <n v="1381881890"/>
    <n v="1380585890"/>
    <b v="0"/>
    <n v="20"/>
    <b v="1"/>
    <x v="4"/>
    <s v="rock"/>
    <x v="1370"/>
    <d v="2013-10-16T00:04:50"/>
    <n v="1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7142857142857"/>
    <x v="0"/>
    <s v="US"/>
    <s v="USD"/>
    <n v="1431022342"/>
    <n v="1428430342"/>
    <b v="0"/>
    <n v="70"/>
    <b v="1"/>
    <x v="4"/>
    <s v="rock"/>
    <x v="1371"/>
    <d v="2015-05-07T18:12:22"/>
    <n v="30"/>
    <x v="0"/>
  </r>
  <r>
    <n v="1372"/>
    <s v="Ted Lukas &amp; the Misled new CD - &quot;FEED&quot;"/>
    <s v="Please help us raise funds to press our new CD!"/>
    <n v="500"/>
    <n v="620"/>
    <n v="38.75"/>
    <x v="0"/>
    <s v="US"/>
    <s v="USD"/>
    <n v="1342115132"/>
    <n v="1339523132"/>
    <b v="0"/>
    <n v="16"/>
    <b v="1"/>
    <x v="4"/>
    <s v="rock"/>
    <x v="1372"/>
    <d v="2012-07-12T17:45:32"/>
    <n v="30"/>
    <x v="5"/>
  </r>
  <r>
    <n v="1373"/>
    <s v="Broccoli Samurai: Tour Van or Bust!"/>
    <s v="Help Broccoli Samurai raise money to get a new van and continue bringing you the jams!"/>
    <n v="10000"/>
    <n v="10501"/>
    <n v="201.94230769230768"/>
    <x v="0"/>
    <s v="US"/>
    <s v="USD"/>
    <n v="1483138233"/>
    <n v="1480546233"/>
    <b v="0"/>
    <n v="52"/>
    <b v="1"/>
    <x v="4"/>
    <s v="rock"/>
    <x v="1373"/>
    <d v="2016-12-30T22:50:33"/>
    <n v="3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43.060606060606062"/>
    <x v="0"/>
    <s v="US"/>
    <s v="USD"/>
    <n v="1458874388"/>
    <n v="1456285988"/>
    <b v="0"/>
    <n v="66"/>
    <b v="1"/>
    <x v="4"/>
    <s v="rock"/>
    <x v="1374"/>
    <d v="2016-03-25T02:53:08"/>
    <n v="3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62.871559633027523"/>
    <x v="0"/>
    <s v="FR"/>
    <s v="EUR"/>
    <n v="1484444119"/>
    <n v="1481852119"/>
    <b v="0"/>
    <n v="109"/>
    <b v="1"/>
    <x v="4"/>
    <s v="rock"/>
    <x v="1375"/>
    <d v="2017-01-15T01:35:19"/>
    <n v="30"/>
    <x v="2"/>
  </r>
  <r>
    <n v="1376"/>
    <s v="Dead Pirates / HIGHMARE LP 2nd pressing"/>
    <s v="Dead Pirates are planning a second pressing of HIGHMARE LP, who wants one ?"/>
    <n v="3700"/>
    <n v="9342"/>
    <n v="55.607142857142854"/>
    <x v="0"/>
    <s v="GB"/>
    <s v="GBP"/>
    <n v="1480784606"/>
    <n v="1478189006"/>
    <b v="0"/>
    <n v="168"/>
    <b v="1"/>
    <x v="4"/>
    <s v="rock"/>
    <x v="1376"/>
    <d v="2016-12-03T17:03:26"/>
    <n v="3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48.70967741935484"/>
    <x v="0"/>
    <s v="US"/>
    <s v="USD"/>
    <n v="1486095060"/>
    <n v="1484198170"/>
    <b v="0"/>
    <n v="31"/>
    <b v="1"/>
    <x v="4"/>
    <s v="rock"/>
    <x v="1377"/>
    <d v="2017-02-03T04:11:00"/>
    <n v="22"/>
    <x v="1"/>
  </r>
  <r>
    <n v="1378"/>
    <s v="SIX BY SEVEN"/>
    <s v="A psychedelic post rock masterpiece!"/>
    <n v="2000"/>
    <n v="4067"/>
    <n v="30.578947368421051"/>
    <x v="0"/>
    <s v="GB"/>
    <s v="GBP"/>
    <n v="1470075210"/>
    <n v="1468779210"/>
    <b v="0"/>
    <n v="133"/>
    <b v="1"/>
    <x v="4"/>
    <s v="rock"/>
    <x v="1378"/>
    <d v="2016-08-01T18:13:30"/>
    <n v="15"/>
    <x v="2"/>
  </r>
  <r>
    <n v="1379"/>
    <s v="J. Walter Makes a Record"/>
    <s v="---------The long-awaited debut full-length from Justin Ruddy--------"/>
    <n v="10000"/>
    <n v="11160"/>
    <n v="73.907284768211923"/>
    <x v="0"/>
    <s v="US"/>
    <s v="USD"/>
    <n v="1433504876"/>
    <n v="1430912876"/>
    <b v="0"/>
    <n v="151"/>
    <b v="1"/>
    <x v="4"/>
    <s v="rock"/>
    <x v="1379"/>
    <d v="2015-06-05T11:47:56"/>
    <n v="30"/>
    <x v="0"/>
  </r>
  <r>
    <n v="1380"/>
    <s v="BARNFEST 2015"/>
    <s v="A DIY MUSIC FESTIVAL FROM ST. LOUIS MO! Bands make their own festival, help make it legit!"/>
    <n v="25"/>
    <n v="106"/>
    <n v="21.2"/>
    <x v="0"/>
    <s v="US"/>
    <s v="USD"/>
    <n v="1433815200"/>
    <n v="1431886706"/>
    <b v="0"/>
    <n v="5"/>
    <b v="1"/>
    <x v="4"/>
    <s v="rock"/>
    <x v="1380"/>
    <d v="2015-06-09T02:00:00"/>
    <n v="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3.356164383561648"/>
    <x v="0"/>
    <s v="US"/>
    <s v="USD"/>
    <n v="1482988125"/>
    <n v="1480396125"/>
    <b v="0"/>
    <n v="73"/>
    <b v="1"/>
    <x v="4"/>
    <s v="rock"/>
    <x v="1381"/>
    <d v="2016-12-29T05:08:45"/>
    <n v="30"/>
    <x v="2"/>
  </r>
  <r>
    <n v="1382"/>
    <s v="The Floorwalkers New Album!"/>
    <s v="We're making a new record -- independently! We've got some great new songs we're really excited to bring to you!"/>
    <n v="8000"/>
    <n v="8349"/>
    <n v="56.412162162162161"/>
    <x v="0"/>
    <s v="US"/>
    <s v="USD"/>
    <n v="1367867536"/>
    <n v="1365275536"/>
    <b v="0"/>
    <n v="148"/>
    <b v="1"/>
    <x v="4"/>
    <s v="rock"/>
    <x v="1382"/>
    <d v="2013-05-06T19:12:16"/>
    <n v="3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50.247311827956992"/>
    <x v="0"/>
    <s v="CA"/>
    <s v="CAD"/>
    <n v="1482457678"/>
    <n v="1480729678"/>
    <b v="0"/>
    <n v="93"/>
    <b v="1"/>
    <x v="4"/>
    <s v="rock"/>
    <x v="1383"/>
    <d v="2016-12-23T01:47:58"/>
    <n v="2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68.936507936507937"/>
    <x v="0"/>
    <s v="US"/>
    <s v="USD"/>
    <n v="1436117922"/>
    <n v="1433525922"/>
    <b v="0"/>
    <n v="63"/>
    <b v="1"/>
    <x v="4"/>
    <s v="rock"/>
    <x v="1384"/>
    <d v="2015-07-05T17:38:42"/>
    <n v="30"/>
    <x v="0"/>
  </r>
  <r>
    <n v="1385"/>
    <s v="Chi Might Project"/>
    <s v="Musicians, singers &amp; songwriters from all over the world collaborate via YouTube in order to create an amazing album!"/>
    <n v="8000"/>
    <n v="8832.49"/>
    <n v="65.914104477611943"/>
    <x v="0"/>
    <s v="DE"/>
    <s v="EUR"/>
    <n v="1461931860"/>
    <n v="1457109121"/>
    <b v="0"/>
    <n v="134"/>
    <b v="1"/>
    <x v="4"/>
    <s v="rock"/>
    <x v="1385"/>
    <d v="2016-04-29T12:11:00"/>
    <n v="56"/>
    <x v="2"/>
  </r>
  <r>
    <n v="1386"/>
    <s v="MALTESE CROSS: The First Album"/>
    <s v="We are a classic hard rock/heavy metal band just trying to keep rock alive!"/>
    <n v="400"/>
    <n v="875"/>
    <n v="62.5"/>
    <x v="0"/>
    <s v="US"/>
    <s v="USD"/>
    <n v="1438183889"/>
    <n v="1435591889"/>
    <b v="0"/>
    <n v="14"/>
    <b v="1"/>
    <x v="4"/>
    <s v="rock"/>
    <x v="1386"/>
    <d v="2015-07-29T15:31:29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n v="70.064102564102569"/>
    <x v="0"/>
    <s v="US"/>
    <s v="USD"/>
    <n v="1433305800"/>
    <n v="1430604395"/>
    <b v="0"/>
    <n v="78"/>
    <b v="1"/>
    <x v="4"/>
    <s v="rock"/>
    <x v="1387"/>
    <d v="2015-06-03T04:30:00"/>
    <n v="3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60.181874999999998"/>
    <x v="0"/>
    <s v="US"/>
    <s v="USD"/>
    <n v="1476720840"/>
    <n v="1474469117"/>
    <b v="0"/>
    <n v="112"/>
    <b v="1"/>
    <x v="4"/>
    <s v="rock"/>
    <x v="1388"/>
    <d v="2016-10-17T16:14:00"/>
    <n v="26"/>
    <x v="2"/>
  </r>
  <r>
    <n v="1389"/>
    <s v="Pre-order DANCEHALL's first record!!!"/>
    <s v="Help fund the pressing of DANCEHALL's first record by pre-ordering it in advance!!!"/>
    <n v="500"/>
    <n v="727"/>
    <n v="21.382352941176471"/>
    <x v="0"/>
    <s v="GB"/>
    <s v="GBP"/>
    <n v="1471087957"/>
    <n v="1468495957"/>
    <b v="0"/>
    <n v="34"/>
    <b v="1"/>
    <x v="4"/>
    <s v="rock"/>
    <x v="1389"/>
    <d v="2016-08-13T11:32:37"/>
    <n v="30"/>
    <x v="2"/>
  </r>
  <r>
    <n v="1390"/>
    <s v="New Music Video/Artist Development"/>
    <s v="Breakout Artist Management will be working with us on a brand new music video and we need your help!"/>
    <n v="2800"/>
    <n v="3055"/>
    <n v="160.78947368421052"/>
    <x v="0"/>
    <s v="US"/>
    <s v="USD"/>
    <n v="1430154720"/>
    <n v="1427224606"/>
    <b v="0"/>
    <n v="19"/>
    <b v="1"/>
    <x v="4"/>
    <s v="rock"/>
    <x v="1390"/>
    <d v="2015-04-27T17:12:00"/>
    <n v="34"/>
    <x v="0"/>
  </r>
  <r>
    <n v="1391"/>
    <s v="Rules and Regulations"/>
    <s v="With the money donated through this project we intend on investing in sound equipment for live shows"/>
    <n v="500"/>
    <n v="551"/>
    <n v="42.384615384615387"/>
    <x v="0"/>
    <s v="US"/>
    <s v="USD"/>
    <n v="1440219540"/>
    <n v="1436369818"/>
    <b v="0"/>
    <n v="13"/>
    <b v="1"/>
    <x v="4"/>
    <s v="rock"/>
    <x v="1391"/>
    <d v="2015-08-22T04:59:00"/>
    <n v="45"/>
    <x v="0"/>
  </r>
  <r>
    <n v="1392"/>
    <s v="Telesomniac's Debut Album"/>
    <s v="Telesomniac is a rock band from Provo, UT releasing their debut album Thirty-One Flashes in the Dark."/>
    <n v="2500"/>
    <n v="2841"/>
    <n v="27.317307692307693"/>
    <x v="0"/>
    <s v="US"/>
    <s v="USD"/>
    <n v="1456976586"/>
    <n v="1454298186"/>
    <b v="0"/>
    <n v="104"/>
    <b v="1"/>
    <x v="4"/>
    <s v="rock"/>
    <x v="1392"/>
    <d v="2016-03-03T03:43:06"/>
    <n v="31"/>
    <x v="2"/>
  </r>
  <r>
    <n v="1393"/>
    <s v="WolfHunt | Social Commentary Rock Project"/>
    <s v="Rock n' Roll tales of our times"/>
    <n v="10000"/>
    <n v="10235"/>
    <n v="196.82692307692307"/>
    <x v="0"/>
    <s v="US"/>
    <s v="USD"/>
    <n v="1470068523"/>
    <n v="1467476523"/>
    <b v="0"/>
    <n v="52"/>
    <b v="1"/>
    <x v="4"/>
    <s v="rock"/>
    <x v="1393"/>
    <d v="2016-08-01T16:22:03"/>
    <n v="3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53.882352941176471"/>
    <x v="0"/>
    <s v="US"/>
    <s v="USD"/>
    <n v="1488337200"/>
    <n v="1484623726"/>
    <b v="0"/>
    <n v="17"/>
    <b v="1"/>
    <x v="4"/>
    <s v="rock"/>
    <x v="1394"/>
    <d v="2017-03-01T03:00:00"/>
    <n v="43"/>
    <x v="1"/>
  </r>
  <r>
    <n v="1395"/>
    <s v="Quiet Oaks Full Length Album"/>
    <s v="Help Quiet Oaks record their debut album!!!"/>
    <n v="3500"/>
    <n v="3916"/>
    <n v="47.756097560975611"/>
    <x v="0"/>
    <s v="US"/>
    <s v="USD"/>
    <n v="1484430481"/>
    <n v="1481838481"/>
    <b v="0"/>
    <n v="82"/>
    <b v="1"/>
    <x v="4"/>
    <s v="rock"/>
    <x v="1395"/>
    <d v="2017-01-14T21:48:01"/>
    <n v="3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88.191780821917803"/>
    <x v="0"/>
    <s v="US"/>
    <s v="USD"/>
    <n v="1423871882"/>
    <n v="1421279882"/>
    <b v="0"/>
    <n v="73"/>
    <b v="1"/>
    <x v="4"/>
    <s v="rock"/>
    <x v="1396"/>
    <d v="2015-02-13T23:58:02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72.056962025316452"/>
    <x v="0"/>
    <s v="US"/>
    <s v="USD"/>
    <n v="1477603140"/>
    <n v="1475013710"/>
    <b v="0"/>
    <n v="158"/>
    <b v="1"/>
    <x v="4"/>
    <s v="rock"/>
    <x v="1397"/>
    <d v="2016-10-27T21:19:00"/>
    <n v="3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74.246153846153845"/>
    <x v="0"/>
    <s v="US"/>
    <s v="USD"/>
    <n v="1467752334"/>
    <n v="1465160334"/>
    <b v="0"/>
    <n v="65"/>
    <b v="1"/>
    <x v="4"/>
    <s v="rock"/>
    <x v="1398"/>
    <d v="2016-07-05T20:58:54"/>
    <n v="3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61.701086956521742"/>
    <x v="0"/>
    <s v="US"/>
    <s v="USD"/>
    <n v="1412640373"/>
    <n v="1410048373"/>
    <b v="0"/>
    <n v="184"/>
    <b v="1"/>
    <x v="4"/>
    <s v="rock"/>
    <x v="1399"/>
    <d v="2014-10-07T00:06:13"/>
    <n v="3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7.235294117647058"/>
    <x v="0"/>
    <s v="GB"/>
    <s v="GBP"/>
    <n v="1465709400"/>
    <n v="1462695073"/>
    <b v="0"/>
    <n v="34"/>
    <b v="1"/>
    <x v="4"/>
    <s v="rock"/>
    <x v="1400"/>
    <d v="2016-06-12T05:30:00"/>
    <n v="3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1.720833333333331"/>
    <x v="0"/>
    <s v="US"/>
    <s v="USD"/>
    <n v="1369612474"/>
    <n v="1367798074"/>
    <b v="0"/>
    <n v="240"/>
    <b v="1"/>
    <x v="4"/>
    <s v="rock"/>
    <x v="1401"/>
    <d v="2013-05-26T23:54:34"/>
    <n v="2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24.150442477876105"/>
    <x v="0"/>
    <s v="GB"/>
    <s v="GBP"/>
    <n v="1430439411"/>
    <n v="1425259011"/>
    <b v="0"/>
    <n v="113"/>
    <b v="1"/>
    <x v="4"/>
    <s v="rock"/>
    <x v="1402"/>
    <d v="2015-05-01T00:16:51"/>
    <n v="60"/>
    <x v="0"/>
  </r>
  <r>
    <n v="1403"/>
    <s v="Gregorian Rock"/>
    <s v="Gregorian Rock merges Gregorian chant with modern music. It is serene, yet pummeling. It's not for everyone, but it might be for you."/>
    <n v="4000"/>
    <n v="4103"/>
    <n v="62.166666666666664"/>
    <x v="0"/>
    <s v="US"/>
    <s v="USD"/>
    <n v="1374802235"/>
    <n v="1372210235"/>
    <b v="0"/>
    <n v="66"/>
    <b v="1"/>
    <x v="4"/>
    <s v="rock"/>
    <x v="1403"/>
    <d v="2013-07-26T01:30:35"/>
    <n v="30"/>
    <x v="4"/>
  </r>
  <r>
    <n v="1404"/>
    <s v="3 Men and a Book"/>
    <s v="Translation &amp; publication of possibly the most famous piece of English literature - Act II Scene II of Romeo and Juliet into txt-speak."/>
    <n v="14500"/>
    <n v="241"/>
    <n v="48.2"/>
    <x v="2"/>
    <s v="GB"/>
    <s v="GBP"/>
    <n v="1424607285"/>
    <n v="1422447285"/>
    <b v="1"/>
    <n v="5"/>
    <b v="0"/>
    <x v="3"/>
    <s v="translations"/>
    <x v="1404"/>
    <d v="2015-02-22T12:14:45"/>
    <n v="25"/>
    <x v="0"/>
  </r>
  <r>
    <n v="1405"/>
    <s v="The Bible translated into Emoticons"/>
    <s v="Will more people read the Bible if it were translated into Emoticons?"/>
    <n v="25000"/>
    <n v="105"/>
    <n v="6.1764705882352944"/>
    <x v="2"/>
    <s v="US"/>
    <s v="USD"/>
    <n v="1417195201"/>
    <n v="1414599601"/>
    <b v="1"/>
    <n v="17"/>
    <b v="0"/>
    <x v="3"/>
    <s v="translations"/>
    <x v="1405"/>
    <d v="2014-11-28T17:20:01"/>
    <n v="30"/>
    <x v="3"/>
  </r>
  <r>
    <n v="1406"/>
    <s v="Man Down! Translation project"/>
    <s v="The White coat and the battle dress uniform"/>
    <n v="12000"/>
    <n v="15"/>
    <n v="5"/>
    <x v="2"/>
    <s v="IT"/>
    <s v="EUR"/>
    <n v="1449914400"/>
    <n v="1445336607"/>
    <b v="0"/>
    <n v="3"/>
    <b v="0"/>
    <x v="3"/>
    <s v="translations"/>
    <x v="1406"/>
    <d v="2015-12-12T10:00:00"/>
    <n v="5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7.5"/>
    <x v="2"/>
    <s v="US"/>
    <s v="USD"/>
    <n v="1407847978"/>
    <n v="1405687978"/>
    <b v="0"/>
    <n v="2"/>
    <b v="0"/>
    <x v="3"/>
    <s v="translations"/>
    <x v="1407"/>
    <d v="2014-08-12T12:52:58"/>
    <n v="2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12"/>
    <x v="2"/>
    <s v="GB"/>
    <s v="GBP"/>
    <n v="1447451756"/>
    <n v="1444856156"/>
    <b v="0"/>
    <n v="6"/>
    <b v="0"/>
    <x v="3"/>
    <s v="translations"/>
    <x v="1408"/>
    <d v="2015-11-13T21:55:56"/>
    <n v="30"/>
    <x v="0"/>
  </r>
  <r>
    <n v="1409"/>
    <s v="Modern Literal Torah Translation: Genesis"/>
    <s v="Modern Literal Translation of the 1st Book of the Torah in English and Russian with sub-linear and interlinear layout."/>
    <n v="4000"/>
    <n v="0"/>
    <e v="#DIV/0!"/>
    <x v="2"/>
    <s v="US"/>
    <s v="USD"/>
    <n v="1420085535"/>
    <n v="1414897935"/>
    <b v="0"/>
    <n v="0"/>
    <b v="0"/>
    <x v="3"/>
    <s v="translations"/>
    <x v="1409"/>
    <d v="2015-01-01T04:12:15"/>
    <n v="6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"/>
    <x v="2"/>
    <s v="IT"/>
    <s v="EUR"/>
    <n v="1464939520"/>
    <n v="1461051520"/>
    <b v="0"/>
    <n v="1"/>
    <b v="0"/>
    <x v="3"/>
    <s v="translations"/>
    <x v="1410"/>
    <d v="2016-06-03T07:38:40"/>
    <n v="4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"/>
    <x v="2"/>
    <s v="GB"/>
    <s v="GBP"/>
    <n v="1423185900"/>
    <n v="1420766700"/>
    <b v="0"/>
    <n v="3"/>
    <b v="0"/>
    <x v="3"/>
    <s v="translations"/>
    <x v="1411"/>
    <d v="2015-02-06T01:25:00"/>
    <n v="28"/>
    <x v="0"/>
  </r>
  <r>
    <n v="1412"/>
    <s v="For overseas shogi fans! Shogi novel translation project"/>
    <s v="â€œClimbing Silver!â€- An English translation of the Young Adult Shogi novella"/>
    <n v="7000"/>
    <n v="320"/>
    <n v="24.615384615384617"/>
    <x v="2"/>
    <s v="US"/>
    <s v="USD"/>
    <n v="1417656699"/>
    <n v="1415064699"/>
    <b v="0"/>
    <n v="13"/>
    <b v="0"/>
    <x v="3"/>
    <s v="translations"/>
    <x v="1412"/>
    <d v="2014-12-04T01:31:39"/>
    <n v="3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100"/>
    <x v="2"/>
    <s v="IT"/>
    <s v="EUR"/>
    <n v="1455964170"/>
    <n v="1450780170"/>
    <b v="0"/>
    <n v="1"/>
    <b v="0"/>
    <x v="3"/>
    <s v="translations"/>
    <x v="1413"/>
    <d v="2016-02-20T10:29:30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1"/>
    <x v="2"/>
    <s v="US"/>
    <s v="USD"/>
    <n v="1483423467"/>
    <n v="1480831467"/>
    <b v="0"/>
    <n v="1"/>
    <b v="0"/>
    <x v="3"/>
    <s v="translations"/>
    <x v="1414"/>
    <d v="2017-01-03T06:04:27"/>
    <n v="3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88.888888888888886"/>
    <x v="2"/>
    <s v="US"/>
    <s v="USD"/>
    <n v="1439741591"/>
    <n v="1436285591"/>
    <b v="0"/>
    <n v="9"/>
    <b v="0"/>
    <x v="3"/>
    <s v="translations"/>
    <x v="1415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e v="#DIV/0!"/>
    <x v="2"/>
    <s v="US"/>
    <s v="USD"/>
    <n v="1448147619"/>
    <n v="1445552019"/>
    <b v="0"/>
    <n v="0"/>
    <b v="0"/>
    <x v="3"/>
    <s v="translations"/>
    <x v="1416"/>
    <d v="2015-11-21T23:13:39"/>
    <n v="3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27.5"/>
    <x v="2"/>
    <s v="US"/>
    <s v="USD"/>
    <n v="1442315460"/>
    <n v="1439696174"/>
    <b v="0"/>
    <n v="2"/>
    <b v="0"/>
    <x v="3"/>
    <s v="translations"/>
    <x v="1417"/>
    <d v="2015-09-15T11:11:00"/>
    <n v="30"/>
    <x v="0"/>
  </r>
  <r>
    <n v="1418"/>
    <s v="Realidades del Hombre"/>
    <s v="Â¿Y si hubiera una camino intermedio entre ciencia y religion?_x000a_Descubre la respuesta ayudando a publicar y traducir este libro."/>
    <n v="3000"/>
    <n v="6"/>
    <n v="6"/>
    <x v="2"/>
    <s v="ES"/>
    <s v="EUR"/>
    <n v="1456397834"/>
    <n v="1453805834"/>
    <b v="0"/>
    <n v="1"/>
    <b v="0"/>
    <x v="3"/>
    <s v="translations"/>
    <x v="1418"/>
    <d v="2016-02-25T10:57:14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44.5"/>
    <x v="2"/>
    <s v="US"/>
    <s v="USD"/>
    <n v="1476010619"/>
    <n v="1473418619"/>
    <b v="0"/>
    <n v="10"/>
    <b v="0"/>
    <x v="3"/>
    <s v="translations"/>
    <x v="1419"/>
    <d v="2016-10-09T10:56:59"/>
    <n v="30"/>
    <x v="2"/>
  </r>
  <r>
    <n v="1420"/>
    <s v="Shakespeare in the Hood - Romeo and Juliet"/>
    <s v="Help me butcher Shakespeare in a satirical fashion."/>
    <n v="110"/>
    <n v="3"/>
    <n v="1"/>
    <x v="2"/>
    <s v="US"/>
    <s v="USD"/>
    <n v="1467129686"/>
    <n v="1464969686"/>
    <b v="0"/>
    <n v="3"/>
    <b v="0"/>
    <x v="3"/>
    <s v="translations"/>
    <x v="1420"/>
    <d v="2016-06-28T16:01:26"/>
    <n v="2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00"/>
    <x v="2"/>
    <s v="SE"/>
    <s v="SEK"/>
    <n v="1423432709"/>
    <n v="1420840709"/>
    <b v="0"/>
    <n v="2"/>
    <b v="0"/>
    <x v="3"/>
    <s v="translations"/>
    <x v="1421"/>
    <d v="2015-02-08T21:58:29"/>
    <n v="3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3"/>
    <x v="2"/>
    <s v="NZ"/>
    <s v="NZD"/>
    <n v="1474436704"/>
    <n v="1471844704"/>
    <b v="0"/>
    <n v="2"/>
    <b v="0"/>
    <x v="3"/>
    <s v="translations"/>
    <x v="1422"/>
    <d v="2016-09-21T05:45:04"/>
    <n v="3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100"/>
    <x v="2"/>
    <s v="AU"/>
    <s v="AUD"/>
    <n v="1451637531"/>
    <n v="1449045531"/>
    <b v="0"/>
    <n v="1"/>
    <b v="0"/>
    <x v="3"/>
    <s v="translations"/>
    <x v="1423"/>
    <d v="2016-01-01T08:38:51"/>
    <n v="30"/>
    <x v="0"/>
  </r>
  <r>
    <n v="1424"/>
    <s v="Subway Mantras"/>
    <s v="A short book of practical mantras that can be used every day of the week. Mantras are cogwheels of universal engines."/>
    <n v="7500"/>
    <n v="1527"/>
    <n v="109.07142857142857"/>
    <x v="2"/>
    <s v="US"/>
    <s v="USD"/>
    <n v="1479233602"/>
    <n v="1478106802"/>
    <b v="0"/>
    <n v="14"/>
    <b v="0"/>
    <x v="3"/>
    <s v="translations"/>
    <x v="1424"/>
    <d v="2016-11-15T18:13:22"/>
    <n v="1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e v="#DIV/0!"/>
    <x v="2"/>
    <s v="US"/>
    <s v="USD"/>
    <n v="1430276959"/>
    <n v="1427684959"/>
    <b v="0"/>
    <n v="0"/>
    <b v="0"/>
    <x v="3"/>
    <s v="translations"/>
    <x v="1425"/>
    <d v="2015-04-29T03:09:19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e v="#DIV/0!"/>
    <x v="2"/>
    <s v="DE"/>
    <s v="EUR"/>
    <n v="1440408120"/>
    <n v="1435224120"/>
    <b v="0"/>
    <n v="0"/>
    <b v="0"/>
    <x v="3"/>
    <s v="translations"/>
    <x v="1426"/>
    <d v="2015-08-24T09:22:00"/>
    <n v="60"/>
    <x v="0"/>
  </r>
  <r>
    <n v="1427"/>
    <s v="WHAT CAN I DO?..."/>
    <s v="The book with advices that can save many lives._x000a_You will find here many case studies, extreme situations and solutions."/>
    <n v="5000"/>
    <n v="419"/>
    <n v="104.75"/>
    <x v="2"/>
    <s v="DE"/>
    <s v="EUR"/>
    <n v="1474230385"/>
    <n v="1471638385"/>
    <b v="0"/>
    <n v="4"/>
    <b v="0"/>
    <x v="3"/>
    <s v="translations"/>
    <x v="1427"/>
    <d v="2016-09-18T20:26:25"/>
    <n v="3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15"/>
    <x v="2"/>
    <s v="ES"/>
    <s v="EUR"/>
    <n v="1459584417"/>
    <n v="1456996017"/>
    <b v="0"/>
    <n v="3"/>
    <b v="0"/>
    <x v="3"/>
    <s v="translations"/>
    <x v="1428"/>
    <d v="2016-04-02T08:06:57"/>
    <n v="30"/>
    <x v="2"/>
  </r>
  <r>
    <n v="1429"/>
    <s v="10 P.M."/>
    <s v="A guy in his 30's tries to live his &quot;American Dream&quot;, but quickly it turns into a nightmare. (A Novel)"/>
    <n v="10000"/>
    <n v="0"/>
    <e v="#DIV/0!"/>
    <x v="2"/>
    <s v="US"/>
    <s v="USD"/>
    <n v="1428629242"/>
    <n v="1426037242"/>
    <b v="0"/>
    <n v="0"/>
    <b v="0"/>
    <x v="3"/>
    <s v="translations"/>
    <x v="1429"/>
    <d v="2015-04-10T01:27:22"/>
    <n v="30"/>
    <x v="0"/>
  </r>
  <r>
    <n v="1430"/>
    <s v="Esoteric Project Management"/>
    <s v="Profesional translation and publishing of the book on unique synthesis of project management and meditation"/>
    <n v="5000"/>
    <n v="403"/>
    <n v="80.599999999999994"/>
    <x v="2"/>
    <s v="US"/>
    <s v="USD"/>
    <n v="1419017488"/>
    <n v="1416339088"/>
    <b v="0"/>
    <n v="5"/>
    <b v="0"/>
    <x v="3"/>
    <s v="translations"/>
    <x v="1430"/>
    <d v="2014-12-19T19:31:28"/>
    <n v="3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115.55319148936171"/>
    <x v="2"/>
    <s v="US"/>
    <s v="USD"/>
    <n v="1448517816"/>
    <n v="1445922216"/>
    <b v="0"/>
    <n v="47"/>
    <b v="0"/>
    <x v="3"/>
    <s v="translations"/>
    <x v="1431"/>
    <d v="2015-11-26T06:03:36"/>
    <n v="30"/>
    <x v="0"/>
  </r>
  <r>
    <n v="1432"/>
    <s v="The Holy Bib-el"/>
    <s v="THE HOLY BIB-EL Translated By Leon Cook. The Creation: CHAPTER 1.  1* In the beginning Gods created The Heavens and The Planet Earth."/>
    <n v="40000"/>
    <n v="0"/>
    <e v="#DIV/0!"/>
    <x v="2"/>
    <s v="US"/>
    <s v="USD"/>
    <n v="1437417828"/>
    <n v="1434825828"/>
    <b v="0"/>
    <n v="0"/>
    <b v="0"/>
    <x v="3"/>
    <s v="translations"/>
    <x v="1432"/>
    <d v="2015-07-20T18:43:48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80.5"/>
    <x v="2"/>
    <s v="IT"/>
    <s v="EUR"/>
    <n v="1481367600"/>
    <n v="1477839675"/>
    <b v="0"/>
    <n v="10"/>
    <b v="0"/>
    <x v="3"/>
    <s v="translations"/>
    <x v="1433"/>
    <d v="2016-12-10T11:00:00"/>
    <n v="41"/>
    <x v="2"/>
  </r>
  <r>
    <n v="1434"/>
    <s v="Translation of 'SOCIALCAPITALISM' (2014)"/>
    <s v="Interest from abroad to publish my book SOCIALCAPITALISM. Need translation to English master. Help appreciated."/>
    <n v="82000"/>
    <n v="8190"/>
    <n v="744.5454545454545"/>
    <x v="2"/>
    <s v="DK"/>
    <s v="DKK"/>
    <n v="1433775600"/>
    <n v="1431973478"/>
    <b v="0"/>
    <n v="11"/>
    <b v="0"/>
    <x v="3"/>
    <s v="translations"/>
    <x v="1434"/>
    <d v="2015-06-08T15:00:00"/>
    <n v="21"/>
    <x v="0"/>
  </r>
  <r>
    <n v="1435"/>
    <s v="Trilogy of Crystals, book 1, translation"/>
    <s v="English translation of the first book from a sword and sorcery Fantasy trilogy, by Paolo Parente"/>
    <n v="15000"/>
    <n v="15"/>
    <n v="7.5"/>
    <x v="2"/>
    <s v="IT"/>
    <s v="EUR"/>
    <n v="1444589020"/>
    <n v="1441997020"/>
    <b v="0"/>
    <n v="2"/>
    <b v="0"/>
    <x v="3"/>
    <s v="translations"/>
    <x v="1435"/>
    <d v="2015-10-11T18:43:40"/>
    <n v="3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38.5"/>
    <x v="2"/>
    <s v="DE"/>
    <s v="EUR"/>
    <n v="1456043057"/>
    <n v="1453451057"/>
    <b v="0"/>
    <n v="2"/>
    <b v="0"/>
    <x v="3"/>
    <s v="translations"/>
    <x v="1436"/>
    <d v="2016-02-21T08:24:17"/>
    <n v="3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36.68181818181818"/>
    <x v="2"/>
    <s v="US"/>
    <s v="USD"/>
    <n v="1405227540"/>
    <n v="1402058739"/>
    <b v="0"/>
    <n v="22"/>
    <b v="0"/>
    <x v="3"/>
    <s v="translations"/>
    <x v="1437"/>
    <d v="2014-07-13T04:59:00"/>
    <n v="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75"/>
    <x v="2"/>
    <s v="DK"/>
    <s v="DKK"/>
    <n v="1461765300"/>
    <n v="1459198499"/>
    <b v="0"/>
    <n v="8"/>
    <b v="0"/>
    <x v="3"/>
    <s v="translations"/>
    <x v="1438"/>
    <d v="2016-04-27T13:55:00"/>
    <n v="3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30"/>
    <x v="2"/>
    <s v="CA"/>
    <s v="CAD"/>
    <n v="1425758101"/>
    <n v="1423166101"/>
    <b v="0"/>
    <n v="6"/>
    <b v="0"/>
    <x v="3"/>
    <s v="translations"/>
    <x v="1439"/>
    <d v="2015-03-07T19:55:01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"/>
    <x v="2"/>
    <s v="IT"/>
    <s v="EUR"/>
    <n v="1464285463"/>
    <n v="1461693463"/>
    <b v="0"/>
    <n v="1"/>
    <b v="0"/>
    <x v="3"/>
    <s v="translations"/>
    <x v="1440"/>
    <d v="2016-05-26T17:57:43"/>
    <n v="3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673.33333333333337"/>
    <x v="2"/>
    <s v="GB"/>
    <s v="GBP"/>
    <n v="1441995769"/>
    <n v="1436811769"/>
    <b v="0"/>
    <n v="3"/>
    <b v="0"/>
    <x v="3"/>
    <s v="translations"/>
    <x v="1441"/>
    <d v="2015-09-11T18:22:49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e v="#DIV/0!"/>
    <x v="2"/>
    <s v="US"/>
    <s v="USD"/>
    <n v="1464190158"/>
    <n v="1461598158"/>
    <b v="0"/>
    <n v="0"/>
    <b v="0"/>
    <x v="3"/>
    <s v="translations"/>
    <x v="1442"/>
    <d v="2016-05-25T15:29:18"/>
    <n v="3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e v="#DIV/0!"/>
    <x v="2"/>
    <s v="FR"/>
    <s v="EUR"/>
    <n v="1483395209"/>
    <n v="1480803209"/>
    <b v="0"/>
    <n v="0"/>
    <b v="0"/>
    <x v="3"/>
    <s v="translations"/>
    <x v="1443"/>
    <d v="2017-01-02T22:13:29"/>
    <n v="30"/>
    <x v="2"/>
  </r>
  <r>
    <n v="1444"/>
    <s v="Expand the MillionairesLetter in the US Market!"/>
    <s v="We as a successfull german stock market newsletter publisher want expand in the US market!"/>
    <n v="4950"/>
    <n v="0"/>
    <e v="#DIV/0!"/>
    <x v="2"/>
    <s v="DE"/>
    <s v="EUR"/>
    <n v="1442091462"/>
    <n v="1436907462"/>
    <b v="0"/>
    <n v="0"/>
    <b v="0"/>
    <x v="3"/>
    <s v="translations"/>
    <x v="1444"/>
    <d v="2015-09-12T20:57:42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e v="#DIV/0!"/>
    <x v="2"/>
    <s v="DE"/>
    <s v="EUR"/>
    <n v="1434286855"/>
    <n v="1431694855"/>
    <b v="0"/>
    <n v="0"/>
    <b v="0"/>
    <x v="3"/>
    <s v="translations"/>
    <x v="1445"/>
    <d v="2015-06-14T13:00:55"/>
    <n v="3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e v="#DIV/0!"/>
    <x v="2"/>
    <s v="IT"/>
    <s v="EUR"/>
    <n v="1461235478"/>
    <n v="1459507478"/>
    <b v="0"/>
    <n v="0"/>
    <b v="0"/>
    <x v="3"/>
    <s v="translations"/>
    <x v="1446"/>
    <d v="2016-04-21T10:44:38"/>
    <n v="20"/>
    <x v="2"/>
  </r>
  <r>
    <n v="1447"/>
    <s v="Indian Language Dictionary"/>
    <s v="I'm creating a dictionary of multiple Indian languages."/>
    <n v="500000"/>
    <n v="75"/>
    <n v="25"/>
    <x v="2"/>
    <s v="US"/>
    <s v="USD"/>
    <n v="1467999134"/>
    <n v="1465407134"/>
    <b v="0"/>
    <n v="3"/>
    <b v="0"/>
    <x v="3"/>
    <s v="translations"/>
    <x v="1447"/>
    <d v="2016-07-08T17:32:14"/>
    <n v="3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e v="#DIV/0!"/>
    <x v="2"/>
    <s v="AU"/>
    <s v="AUD"/>
    <n v="1432272300"/>
    <n v="1429655318"/>
    <b v="0"/>
    <n v="0"/>
    <b v="0"/>
    <x v="3"/>
    <s v="translations"/>
    <x v="1448"/>
    <d v="2015-05-22T05:25:00"/>
    <n v="3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e v="#DIV/0!"/>
    <x v="2"/>
    <s v="US"/>
    <s v="USD"/>
    <n v="1431286105"/>
    <n v="1427138905"/>
    <b v="0"/>
    <n v="0"/>
    <b v="0"/>
    <x v="3"/>
    <s v="translations"/>
    <x v="1449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n v="1"/>
    <x v="2"/>
    <s v="US"/>
    <s v="USD"/>
    <n v="1455941197"/>
    <n v="1453349197"/>
    <b v="0"/>
    <n v="1"/>
    <b v="0"/>
    <x v="3"/>
    <s v="translations"/>
    <x v="1450"/>
    <d v="2016-02-20T04:06:37"/>
    <n v="30"/>
    <x v="2"/>
  </r>
  <r>
    <n v="1451"/>
    <s v="Modern Literal Torah Translation (Canceled)"/>
    <s v="Modern Literal Translation of the Torah in English and Russian with sub-linear and interlinear layout."/>
    <n v="18950"/>
    <n v="2"/>
    <n v="1"/>
    <x v="1"/>
    <s v="US"/>
    <s v="USD"/>
    <n v="1416355259"/>
    <n v="1413759659"/>
    <b v="0"/>
    <n v="2"/>
    <b v="0"/>
    <x v="3"/>
    <s v="translations"/>
    <x v="1451"/>
    <d v="2014-11-19T00:00:59"/>
    <n v="30"/>
    <x v="3"/>
  </r>
  <r>
    <n v="1452"/>
    <s v="The Judo Preservation Project (Canceled)"/>
    <s v="I am gathering rare, out-of-print Judo books for preservation, translation and sharing."/>
    <n v="14000"/>
    <n v="0"/>
    <e v="#DIV/0!"/>
    <x v="1"/>
    <s v="US"/>
    <s v="USD"/>
    <n v="1406566363"/>
    <n v="1403974363"/>
    <b v="0"/>
    <n v="0"/>
    <b v="0"/>
    <x v="3"/>
    <s v="translations"/>
    <x v="1452"/>
    <d v="2014-07-28T16:52:43"/>
    <n v="3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e v="#DIV/0!"/>
    <x v="1"/>
    <s v="FR"/>
    <s v="EUR"/>
    <n v="1492270947"/>
    <n v="1488386547"/>
    <b v="0"/>
    <n v="0"/>
    <b v="0"/>
    <x v="3"/>
    <s v="translations"/>
    <x v="1453"/>
    <d v="2017-04-15T15:42:27"/>
    <n v="4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5"/>
    <x v="1"/>
    <s v="ES"/>
    <s v="EUR"/>
    <n v="1461535140"/>
    <n v="1459716480"/>
    <b v="0"/>
    <n v="1"/>
    <b v="0"/>
    <x v="3"/>
    <s v="translations"/>
    <x v="1454"/>
    <d v="2016-04-24T21:59:00"/>
    <n v="2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225"/>
    <x v="1"/>
    <s v="US"/>
    <s v="USD"/>
    <n v="1409924340"/>
    <n v="1405181320"/>
    <b v="0"/>
    <n v="7"/>
    <b v="0"/>
    <x v="3"/>
    <s v="translations"/>
    <x v="1455"/>
    <d v="2014-09-05T13:39:00"/>
    <n v="55"/>
    <x v="3"/>
  </r>
  <r>
    <n v="1456"/>
    <s v="Sometimes you don't need love (Canceled)"/>
    <s v="English Version of my auto-published novel"/>
    <n v="5000"/>
    <n v="145"/>
    <n v="48.333333333333336"/>
    <x v="1"/>
    <s v="IT"/>
    <s v="EUR"/>
    <n v="1483459365"/>
    <n v="1480867365"/>
    <b v="0"/>
    <n v="3"/>
    <b v="0"/>
    <x v="3"/>
    <s v="translations"/>
    <x v="1456"/>
    <d v="2017-01-03T16:02:45"/>
    <n v="30"/>
    <x v="2"/>
  </r>
  <r>
    <n v="1457"/>
    <s v="Hey! I&quot;m not invisable, I am Just Old (Canceled)"/>
    <s v="Age is more than just a number, I hope your younger than you feel."/>
    <n v="6000"/>
    <n v="0"/>
    <e v="#DIV/0!"/>
    <x v="1"/>
    <s v="US"/>
    <s v="USD"/>
    <n v="1447281044"/>
    <n v="1444685444"/>
    <b v="0"/>
    <n v="0"/>
    <b v="0"/>
    <x v="3"/>
    <s v="translations"/>
    <x v="1457"/>
    <d v="2015-11-11T22:30:44"/>
    <n v="3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e v="#DIV/0!"/>
    <x v="1"/>
    <s v="US"/>
    <s v="USD"/>
    <n v="1407729600"/>
    <n v="1405097760"/>
    <b v="0"/>
    <n v="0"/>
    <b v="0"/>
    <x v="3"/>
    <s v="translations"/>
    <x v="1458"/>
    <d v="2014-08-11T04:00:00"/>
    <n v="30"/>
    <x v="3"/>
  </r>
  <r>
    <n v="1459"/>
    <s v="Like all the others (Canceled)"/>
    <s v="What if you suddenly found out, that your life wasnÂ´t the life you thought you had? What if you were like all the others!"/>
    <n v="37000"/>
    <n v="0"/>
    <e v="#DIV/0!"/>
    <x v="1"/>
    <s v="DK"/>
    <s v="DKK"/>
    <n v="1449077100"/>
    <n v="1446612896"/>
    <b v="0"/>
    <n v="0"/>
    <b v="0"/>
    <x v="3"/>
    <s v="translations"/>
    <x v="1459"/>
    <d v="2015-12-02T17:25:00"/>
    <n v="29"/>
    <x v="0"/>
  </r>
  <r>
    <n v="1460"/>
    <s v="KJV2015 (Canceled)"/>
    <s v="KJV2015 Easier to understand for our kids and family not leaving out one verse or changing a meaning one bit."/>
    <n v="25000000"/>
    <n v="0"/>
    <e v="#DIV/0!"/>
    <x v="1"/>
    <s v="US"/>
    <s v="USD"/>
    <n v="1417391100"/>
    <n v="1412371898"/>
    <b v="0"/>
    <n v="0"/>
    <b v="0"/>
    <x v="3"/>
    <s v="translations"/>
    <x v="1460"/>
    <d v="2014-11-30T23:45:00"/>
    <n v="58"/>
    <x v="3"/>
  </r>
  <r>
    <n v="1461"/>
    <s v="Relatively Prime Series 2"/>
    <s v="Series 2 of Relatively Prime, a podcast of stories from the Mathematical Domain"/>
    <n v="15000"/>
    <n v="15186.69"/>
    <n v="44.66673529411765"/>
    <x v="0"/>
    <s v="US"/>
    <s v="USD"/>
    <n v="1413849600"/>
    <n v="1410967754"/>
    <b v="1"/>
    <n v="340"/>
    <b v="1"/>
    <x v="3"/>
    <s v="radio &amp; podcasts"/>
    <x v="1461"/>
    <d v="2014-10-21T00:00:00"/>
    <n v="33"/>
    <x v="3"/>
  </r>
  <r>
    <n v="1462"/>
    <s v="Unbound: Fiction on the Radio"/>
    <s v="A new radio show focused on short fiction produced by Louisville Public Media"/>
    <n v="4000"/>
    <n v="4340.7"/>
    <n v="28.937999999999999"/>
    <x v="0"/>
    <s v="US"/>
    <s v="USD"/>
    <n v="1365609271"/>
    <n v="1363017271"/>
    <b v="1"/>
    <n v="150"/>
    <b v="1"/>
    <x v="3"/>
    <s v="radio &amp; podcasts"/>
    <x v="1462"/>
    <d v="2013-04-10T15:54:31"/>
    <n v="3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35.44"/>
    <x v="0"/>
    <s v="US"/>
    <s v="USD"/>
    <n v="1365367938"/>
    <n v="1361483538"/>
    <b v="1"/>
    <n v="25"/>
    <b v="1"/>
    <x v="3"/>
    <s v="radio &amp; podcasts"/>
    <x v="1463"/>
    <d v="2013-04-07T20:52:18"/>
    <n v="45"/>
    <x v="4"/>
  </r>
  <r>
    <n v="1464"/>
    <s v="Science Studio"/>
    <s v="The Best Science Media on the Web"/>
    <n v="5000"/>
    <n v="8160"/>
    <n v="34.871794871794869"/>
    <x v="0"/>
    <s v="US"/>
    <s v="USD"/>
    <n v="1361029958"/>
    <n v="1358437958"/>
    <b v="1"/>
    <n v="234"/>
    <b v="1"/>
    <x v="3"/>
    <s v="radio &amp; podcasts"/>
    <x v="1464"/>
    <d v="2013-02-16T15:52:38"/>
    <n v="3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2.622732513451197"/>
    <x v="0"/>
    <s v="US"/>
    <s v="USD"/>
    <n v="1332385200"/>
    <n v="1329759452"/>
    <b v="1"/>
    <n v="2602"/>
    <b v="1"/>
    <x v="3"/>
    <s v="radio &amp; podcasts"/>
    <x v="1465"/>
    <d v="2012-03-22T03:00:00"/>
    <n v="3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69.598266129032254"/>
    <x v="0"/>
    <s v="US"/>
    <s v="USD"/>
    <n v="1452574800"/>
    <n v="1449029266"/>
    <b v="1"/>
    <n v="248"/>
    <b v="1"/>
    <x v="3"/>
    <s v="radio &amp; podcasts"/>
    <x v="1466"/>
    <d v="2016-01-12T05:00:00"/>
    <n v="41"/>
    <x v="0"/>
  </r>
  <r>
    <n v="1467"/>
    <s v="Radio Ambulante"/>
    <s v="We are a new Spanish language podcast telling uniquely Latin American stories."/>
    <n v="40000"/>
    <n v="46032"/>
    <n v="76.72"/>
    <x v="0"/>
    <s v="US"/>
    <s v="USD"/>
    <n v="1332699285"/>
    <n v="1327518885"/>
    <b v="1"/>
    <n v="600"/>
    <b v="1"/>
    <x v="3"/>
    <s v="radio &amp; podcasts"/>
    <x v="1467"/>
    <d v="2012-03-25T18:14:45"/>
    <n v="6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33.191126279863482"/>
    <x v="0"/>
    <s v="US"/>
    <s v="USD"/>
    <n v="1307838049"/>
    <n v="1302654049"/>
    <b v="1"/>
    <n v="293"/>
    <b v="1"/>
    <x v="3"/>
    <s v="radio &amp; podcasts"/>
    <x v="1468"/>
    <d v="2011-06-12T00:20:49"/>
    <n v="60"/>
    <x v="6"/>
  </r>
  <r>
    <n v="1469"/>
    <s v="The Local Global Mashup Show"/>
    <s v="Get the inside edge on the stories that connect Americans to the world -- in your ear every week."/>
    <n v="44250"/>
    <n v="47978"/>
    <n v="149.46417445482865"/>
    <x v="0"/>
    <s v="US"/>
    <s v="USD"/>
    <n v="1360938109"/>
    <n v="1358346109"/>
    <b v="1"/>
    <n v="321"/>
    <b v="1"/>
    <x v="3"/>
    <s v="radio &amp; podcasts"/>
    <x v="1469"/>
    <d v="2013-02-15T14:21:49"/>
    <n v="3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23.172839506172838"/>
    <x v="0"/>
    <s v="US"/>
    <s v="USD"/>
    <n v="1356724263"/>
    <n v="1354909863"/>
    <b v="1"/>
    <n v="81"/>
    <b v="1"/>
    <x v="3"/>
    <s v="radio &amp; podcasts"/>
    <x v="1470"/>
    <d v="2012-12-28T19:51:03"/>
    <n v="21"/>
    <x v="5"/>
  </r>
  <r>
    <n v="1471"/>
    <s v="93.5 KNCE: True Taos Radio"/>
    <s v="Help improve the equipment, signal, and reach of 93.5 KNCE True Taos Radio, a new experiment in grassroots community media."/>
    <n v="32000"/>
    <n v="33229"/>
    <n v="96.877551020408163"/>
    <x v="0"/>
    <s v="US"/>
    <s v="USD"/>
    <n v="1428620334"/>
    <n v="1426028334"/>
    <b v="1"/>
    <n v="343"/>
    <b v="1"/>
    <x v="3"/>
    <s v="radio &amp; podcasts"/>
    <x v="1471"/>
    <d v="2015-04-09T22:58:54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03.20238095238095"/>
    <x v="0"/>
    <s v="US"/>
    <s v="USD"/>
    <n v="1381928503"/>
    <n v="1379336503"/>
    <b v="1"/>
    <n v="336"/>
    <b v="1"/>
    <x v="3"/>
    <s v="radio &amp; podcasts"/>
    <x v="1472"/>
    <d v="2013-10-16T13:01:43"/>
    <n v="30"/>
    <x v="4"/>
  </r>
  <r>
    <n v="1473"/>
    <s v="ONE LOVES ONLY FORM"/>
    <s v="Public Radio Project"/>
    <n v="1500"/>
    <n v="1807.74"/>
    <n v="38.462553191489363"/>
    <x v="0"/>
    <s v="US"/>
    <s v="USD"/>
    <n v="1330644639"/>
    <n v="1328052639"/>
    <b v="1"/>
    <n v="47"/>
    <b v="1"/>
    <x v="3"/>
    <s v="radio &amp; podcasts"/>
    <x v="1473"/>
    <d v="2012-03-01T23:30:39"/>
    <n v="3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44.315789473684212"/>
    <x v="0"/>
    <s v="US"/>
    <s v="USD"/>
    <n v="1379093292"/>
    <n v="1376501292"/>
    <b v="1"/>
    <n v="76"/>
    <b v="1"/>
    <x v="3"/>
    <s v="radio &amp; podcasts"/>
    <x v="1474"/>
    <d v="2013-09-13T17:28:12"/>
    <n v="3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64.173356009070289"/>
    <x v="0"/>
    <s v="US"/>
    <s v="USD"/>
    <n v="1419051540"/>
    <n v="1416244863"/>
    <b v="1"/>
    <n v="441"/>
    <b v="1"/>
    <x v="3"/>
    <s v="radio &amp; podcasts"/>
    <x v="1475"/>
    <d v="2014-12-20T04:59:00"/>
    <n v="32"/>
    <x v="3"/>
  </r>
  <r>
    <n v="1476"/>
    <s v="The Comedy Button Podcast"/>
    <s v="The Comedy Button is a brand new nerd pop culture podcast with weekly video sketches."/>
    <n v="6000"/>
    <n v="39693.279999999999"/>
    <n v="43.333275109170302"/>
    <x v="0"/>
    <s v="US"/>
    <s v="USD"/>
    <n v="1315616422"/>
    <n v="1313024422"/>
    <b v="1"/>
    <n v="916"/>
    <b v="1"/>
    <x v="3"/>
    <s v="radio &amp; podcasts"/>
    <x v="1476"/>
    <d v="2011-09-10T01:00:22"/>
    <n v="30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90.495934959349597"/>
    <x v="0"/>
    <s v="US"/>
    <s v="USD"/>
    <n v="1324609200"/>
    <n v="1319467604"/>
    <b v="1"/>
    <n v="369"/>
    <b v="1"/>
    <x v="3"/>
    <s v="radio &amp; podcasts"/>
    <x v="1477"/>
    <d v="2011-12-23T03:00:00"/>
    <n v="6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29.187190495010373"/>
    <x v="0"/>
    <s v="US"/>
    <s v="USD"/>
    <n v="1368564913"/>
    <n v="1367355313"/>
    <b v="1"/>
    <n v="20242"/>
    <b v="1"/>
    <x v="3"/>
    <s v="radio &amp; podcasts"/>
    <x v="1478"/>
    <d v="2013-05-14T20:55:13"/>
    <n v="1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30.95774647887324"/>
    <x v="0"/>
    <s v="US"/>
    <s v="USD"/>
    <n v="1399694340"/>
    <n v="1398448389"/>
    <b v="1"/>
    <n v="71"/>
    <b v="1"/>
    <x v="3"/>
    <s v="radio &amp; podcasts"/>
    <x v="1479"/>
    <d v="2014-05-10T03:59:00"/>
    <n v="14"/>
    <x v="3"/>
  </r>
  <r>
    <n v="1480"/>
    <s v="The Stage at KDHX"/>
    <s v="The Stage at KDHX will be a beacon for artistic independence in the heart of the country, showcasing new artists and old favorites."/>
    <n v="50000"/>
    <n v="58520.2"/>
    <n v="92.157795275590544"/>
    <x v="0"/>
    <s v="US"/>
    <s v="USD"/>
    <n v="1374858000"/>
    <n v="1373408699"/>
    <b v="1"/>
    <n v="635"/>
    <b v="1"/>
    <x v="3"/>
    <s v="radio &amp; podcasts"/>
    <x v="1480"/>
    <d v="2013-07-26T17:00:00"/>
    <n v="1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17.5"/>
    <x v="2"/>
    <s v="CA"/>
    <s v="CAD"/>
    <n v="1383430145"/>
    <n v="1380838145"/>
    <b v="0"/>
    <n v="6"/>
    <b v="0"/>
    <x v="3"/>
    <s v="fiction"/>
    <x v="1481"/>
    <d v="2013-11-02T22:09:05"/>
    <n v="3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5"/>
    <x v="2"/>
    <s v="US"/>
    <s v="USD"/>
    <n v="1347004260"/>
    <n v="1345062936"/>
    <b v="0"/>
    <n v="1"/>
    <b v="0"/>
    <x v="3"/>
    <s v="fiction"/>
    <x v="1482"/>
    <d v="2012-09-07T07:51:00"/>
    <n v="22"/>
    <x v="5"/>
  </r>
  <r>
    <n v="1483"/>
    <s v="The Book Club Rebellion"/>
    <s v="When three social outcasts discover that Fictional characters are invading their world, they must form a team to stop this evil force."/>
    <n v="7000"/>
    <n v="50"/>
    <n v="25"/>
    <x v="2"/>
    <s v="US"/>
    <s v="USD"/>
    <n v="1469162275"/>
    <n v="1467002275"/>
    <b v="0"/>
    <n v="2"/>
    <b v="0"/>
    <x v="3"/>
    <s v="fiction"/>
    <x v="1483"/>
    <d v="2016-07-22T04:37:55"/>
    <n v="25"/>
    <x v="2"/>
  </r>
  <r>
    <n v="1484"/>
    <s v="a book called filtered down thru the stars"/>
    <s v="The mussings of an old wizard"/>
    <n v="2000"/>
    <n v="0"/>
    <e v="#DIV/0!"/>
    <x v="2"/>
    <s v="US"/>
    <s v="USD"/>
    <n v="1342882260"/>
    <n v="1337834963"/>
    <b v="0"/>
    <n v="0"/>
    <b v="0"/>
    <x v="3"/>
    <s v="fiction"/>
    <x v="1484"/>
    <d v="2012-07-21T14:51:00"/>
    <n v="58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50"/>
    <x v="2"/>
    <s v="US"/>
    <s v="USD"/>
    <n v="1434827173"/>
    <n v="1430939173"/>
    <b v="0"/>
    <n v="3"/>
    <b v="0"/>
    <x v="3"/>
    <s v="fiction"/>
    <x v="1485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16"/>
    <x v="2"/>
    <s v="US"/>
    <s v="USD"/>
    <n v="1425009761"/>
    <n v="1422417761"/>
    <b v="0"/>
    <n v="3"/>
    <b v="0"/>
    <x v="3"/>
    <s v="fiction"/>
    <x v="1486"/>
    <d v="2015-02-27T04:02:41"/>
    <n v="30"/>
    <x v="0"/>
  </r>
  <r>
    <n v="1487"/>
    <s v="You Killed Me First"/>
    <s v="A lover becomes an enemy when a line has been crossed. Torn between memories and reality, his mask of sanity is slipping."/>
    <n v="10000"/>
    <n v="0"/>
    <e v="#DIV/0!"/>
    <x v="2"/>
    <s v="US"/>
    <s v="USD"/>
    <n v="1470175271"/>
    <n v="1467583271"/>
    <b v="0"/>
    <n v="0"/>
    <b v="0"/>
    <x v="3"/>
    <s v="fiction"/>
    <x v="1487"/>
    <d v="2016-08-02T22:01:11"/>
    <n v="30"/>
    <x v="2"/>
  </r>
  <r>
    <n v="1488"/>
    <s v="Nanolution"/>
    <s v="A blockbuster sci-fi adventure. What would you do if one day your life changed to beyond the imaginable?"/>
    <n v="15000"/>
    <n v="360"/>
    <n v="60"/>
    <x v="2"/>
    <s v="AU"/>
    <s v="AUD"/>
    <n v="1388928660"/>
    <n v="1386336660"/>
    <b v="0"/>
    <n v="6"/>
    <b v="0"/>
    <x v="3"/>
    <s v="fiction"/>
    <x v="1488"/>
    <d v="2014-01-05T13:31:00"/>
    <n v="3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e v="#DIV/0!"/>
    <x v="2"/>
    <s v="US"/>
    <s v="USD"/>
    <n v="1352994052"/>
    <n v="1350398452"/>
    <b v="0"/>
    <n v="0"/>
    <b v="0"/>
    <x v="3"/>
    <s v="fiction"/>
    <x v="1489"/>
    <d v="2012-11-15T15:40:52"/>
    <n v="3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47.10526315789474"/>
    <x v="2"/>
    <s v="US"/>
    <s v="USD"/>
    <n v="1380720474"/>
    <n v="1378214874"/>
    <b v="0"/>
    <n v="19"/>
    <b v="0"/>
    <x v="3"/>
    <s v="fiction"/>
    <x v="1490"/>
    <d v="2013-10-02T13:27:54"/>
    <n v="29"/>
    <x v="4"/>
  </r>
  <r>
    <n v="1491"/>
    <s v="Tales of guns, gold and a beagle in the Old West"/>
    <s v="What do you get when you take outlaws, guns, gold and and old beagle in the old west? Adventure!"/>
    <n v="1200"/>
    <n v="100"/>
    <n v="100"/>
    <x v="2"/>
    <s v="US"/>
    <s v="USD"/>
    <n v="1424014680"/>
    <n v="1418922443"/>
    <b v="0"/>
    <n v="1"/>
    <b v="0"/>
    <x v="3"/>
    <s v="fiction"/>
    <x v="1491"/>
    <d v="2015-02-15T15:38:00"/>
    <n v="59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5"/>
    <x v="2"/>
    <s v="US"/>
    <s v="USD"/>
    <n v="1308431646"/>
    <n v="1305839646"/>
    <b v="0"/>
    <n v="2"/>
    <b v="0"/>
    <x v="3"/>
    <s v="fiction"/>
    <x v="1492"/>
    <d v="2011-06-18T21:14:06"/>
    <n v="30"/>
    <x v="6"/>
  </r>
  <r>
    <n v="1493"/>
    <s v="The Great Grand Zeppelin Chase"/>
    <s v="Help illustrate the sequel to the bestselling _x000a_The Transylvania Flying Squad of Detectives"/>
    <n v="2400"/>
    <n v="0"/>
    <e v="#DIV/0!"/>
    <x v="2"/>
    <s v="US"/>
    <s v="USD"/>
    <n v="1371415675"/>
    <n v="1368823675"/>
    <b v="0"/>
    <n v="0"/>
    <b v="0"/>
    <x v="3"/>
    <s v="fiction"/>
    <x v="1493"/>
    <d v="2013-06-16T20:47:55"/>
    <n v="3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40.454545454545453"/>
    <x v="2"/>
    <s v="US"/>
    <s v="USD"/>
    <n v="1428075480"/>
    <n v="1425489613"/>
    <b v="0"/>
    <n v="11"/>
    <b v="0"/>
    <x v="3"/>
    <s v="fiction"/>
    <x v="1494"/>
    <d v="2015-04-03T15:38:00"/>
    <n v="30"/>
    <x v="0"/>
  </r>
  <r>
    <n v="1495"/>
    <s v="A Magical Bildungsroman with a Female Heroine"/>
    <s v="The Adventures of Penelope Hawthorne. Part One: The Spellbook of Dracone."/>
    <n v="2000"/>
    <n v="0"/>
    <e v="#DIV/0!"/>
    <x v="2"/>
    <s v="US"/>
    <s v="USD"/>
    <n v="1314471431"/>
    <n v="1311879431"/>
    <b v="0"/>
    <n v="0"/>
    <b v="0"/>
    <x v="3"/>
    <s v="fiction"/>
    <x v="1495"/>
    <d v="2011-08-27T18:57:11"/>
    <n v="30"/>
    <x v="6"/>
  </r>
  <r>
    <n v="1496"/>
    <s v="Tainted Steel (Series 1 - 4)"/>
    <s v="Capturing the awe-inspiring magic of the likes of LoTR, Tainted Steel tells the story of one mans' struggle against Destiny."/>
    <n v="1500"/>
    <n v="0"/>
    <e v="#DIV/0!"/>
    <x v="2"/>
    <s v="US"/>
    <s v="USD"/>
    <n v="1410866659"/>
    <n v="1405682659"/>
    <b v="0"/>
    <n v="0"/>
    <b v="0"/>
    <x v="3"/>
    <s v="fiction"/>
    <x v="1496"/>
    <d v="2014-09-16T11:24:19"/>
    <n v="60"/>
    <x v="3"/>
  </r>
  <r>
    <n v="1497"/>
    <s v="Daddy"/>
    <s v="After 25 years apart, a father and son's reunion is less magical and more explosive as the revelations come out and the gloves come off"/>
    <n v="15000"/>
    <n v="1"/>
    <n v="1"/>
    <x v="2"/>
    <s v="US"/>
    <s v="USD"/>
    <n v="1375299780"/>
    <n v="1371655522"/>
    <b v="0"/>
    <n v="1"/>
    <b v="0"/>
    <x v="3"/>
    <s v="fiction"/>
    <x v="1497"/>
    <d v="2013-07-31T19:43:00"/>
    <n v="4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9"/>
    <x v="2"/>
    <s v="US"/>
    <s v="USD"/>
    <n v="1409787378"/>
    <n v="1405899378"/>
    <b v="0"/>
    <n v="3"/>
    <b v="0"/>
    <x v="3"/>
    <s v="fiction"/>
    <x v="1498"/>
    <d v="2014-09-03T23:36:18"/>
    <n v="45"/>
    <x v="3"/>
  </r>
  <r>
    <n v="1499"/>
    <s v="The Second Renaissance"/>
    <s v="Coming soon, a new science fiction novel about human evolution and sorcery. In the near future, you are either forced to adapt or die"/>
    <n v="2000"/>
    <n v="5"/>
    <n v="5"/>
    <x v="2"/>
    <s v="US"/>
    <s v="USD"/>
    <n v="1470355833"/>
    <n v="1465171833"/>
    <b v="0"/>
    <n v="1"/>
    <b v="0"/>
    <x v="3"/>
    <s v="fiction"/>
    <x v="1499"/>
    <d v="2016-08-05T00:10:33"/>
    <n v="6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46.733333333333334"/>
    <x v="2"/>
    <s v="US"/>
    <s v="USD"/>
    <n v="1367444557"/>
    <n v="1364852557"/>
    <b v="0"/>
    <n v="15"/>
    <b v="0"/>
    <x v="3"/>
    <s v="fiction"/>
    <x v="1500"/>
    <d v="2013-05-01T21:42:37"/>
    <n v="30"/>
    <x v="4"/>
  </r>
  <r>
    <n v="1501"/>
    <s v="This is Nowhere"/>
    <s v="A hardcover book of surf, outdoor and nature photos from the British Columbia coast."/>
    <n v="52000"/>
    <n v="86492"/>
    <n v="97.731073446327684"/>
    <x v="0"/>
    <s v="CA"/>
    <s v="CAD"/>
    <n v="1436364023"/>
    <n v="1433772023"/>
    <b v="1"/>
    <n v="885"/>
    <b v="1"/>
    <x v="8"/>
    <s v="photobooks"/>
    <x v="1501"/>
    <d v="2015-07-08T14:00:23"/>
    <n v="30"/>
    <x v="0"/>
  </r>
  <r>
    <n v="1502"/>
    <s v="Cosmic Surgery"/>
    <s v="Cosmic Surgery is a photo book, set in the not too distant future where the world of cosmetic surgery is about to be transformed"/>
    <n v="22000"/>
    <n v="22318"/>
    <n v="67.835866261398181"/>
    <x v="0"/>
    <s v="GB"/>
    <s v="GBP"/>
    <n v="1458943200"/>
    <n v="1456491680"/>
    <b v="1"/>
    <n v="329"/>
    <b v="1"/>
    <x v="8"/>
    <s v="photobooks"/>
    <x v="1502"/>
    <d v="2016-03-25T22:00:00"/>
    <n v="2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56.98492957746479"/>
    <x v="0"/>
    <s v="BE"/>
    <s v="EUR"/>
    <n v="1477210801"/>
    <n v="1472026801"/>
    <b v="1"/>
    <n v="71"/>
    <b v="1"/>
    <x v="8"/>
    <s v="photobooks"/>
    <x v="1503"/>
    <d v="2016-10-23T08:20:01"/>
    <n v="60"/>
    <x v="2"/>
  </r>
  <r>
    <n v="1504"/>
    <s v="RYU X RIO"/>
    <s v="A football photography book like no other about the 2014 World Cup in Brazil, by Ryu Voelkel."/>
    <n v="6500"/>
    <n v="18066"/>
    <n v="67.159851301115239"/>
    <x v="0"/>
    <s v="GB"/>
    <s v="GBP"/>
    <n v="1402389180"/>
    <n v="1399996024"/>
    <b v="1"/>
    <n v="269"/>
    <b v="1"/>
    <x v="8"/>
    <s v="photobooks"/>
    <x v="1504"/>
    <d v="2014-06-10T08:33:00"/>
    <n v="28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48.037681159420288"/>
    <x v="0"/>
    <s v="DE"/>
    <s v="EUR"/>
    <n v="1458676860"/>
    <n v="1455446303"/>
    <b v="1"/>
    <n v="345"/>
    <b v="1"/>
    <x v="8"/>
    <s v="photobooks"/>
    <x v="1505"/>
    <d v="2016-03-22T20:01:00"/>
    <n v="37"/>
    <x v="2"/>
  </r>
  <r>
    <n v="1506"/>
    <s v="Holden Lane High School photobook"/>
    <s v="A photographic book consisting of 36 colour photographs that explore Holden Lane High School in its final state."/>
    <n v="1500"/>
    <n v="1671"/>
    <n v="38.860465116279073"/>
    <x v="0"/>
    <s v="GB"/>
    <s v="GBP"/>
    <n v="1406227904"/>
    <n v="1403635904"/>
    <b v="1"/>
    <n v="43"/>
    <b v="1"/>
    <x v="8"/>
    <s v="photobooks"/>
    <x v="1506"/>
    <d v="2014-07-24T18:51:44"/>
    <n v="3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78.181818181818187"/>
    <x v="0"/>
    <s v="US"/>
    <s v="USD"/>
    <n v="1273911000"/>
    <n v="1268822909"/>
    <b v="1"/>
    <n v="33"/>
    <b v="1"/>
    <x v="8"/>
    <s v="photobooks"/>
    <x v="1507"/>
    <d v="2010-05-15T08:10:00"/>
    <n v="5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97.113744075829388"/>
    <x v="0"/>
    <s v="US"/>
    <s v="USD"/>
    <n v="1403880281"/>
    <n v="1401201881"/>
    <b v="1"/>
    <n v="211"/>
    <b v="1"/>
    <x v="8"/>
    <s v="photobooks"/>
    <x v="1508"/>
    <d v="2014-06-27T14:44:41"/>
    <n v="3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10.39397959183674"/>
    <x v="0"/>
    <s v="DE"/>
    <s v="EUR"/>
    <n v="1487113140"/>
    <n v="1484570885"/>
    <b v="1"/>
    <n v="196"/>
    <b v="1"/>
    <x v="8"/>
    <s v="photobooks"/>
    <x v="1509"/>
    <d v="2017-02-14T22:59:00"/>
    <n v="2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39.91506172839506"/>
    <x v="0"/>
    <s v="GB"/>
    <s v="GBP"/>
    <n v="1405761278"/>
    <n v="1403169278"/>
    <b v="1"/>
    <n v="405"/>
    <b v="1"/>
    <x v="8"/>
    <s v="photobooks"/>
    <x v="1510"/>
    <d v="2014-07-19T09:14:38"/>
    <n v="30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75.975728155339809"/>
    <x v="0"/>
    <s v="US"/>
    <s v="USD"/>
    <n v="1447858804"/>
    <n v="1445263204"/>
    <b v="1"/>
    <n v="206"/>
    <b v="1"/>
    <x v="8"/>
    <s v="photobooks"/>
    <x v="1511"/>
    <d v="2015-11-18T15:00:04"/>
    <n v="3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8.379104477611939"/>
    <x v="0"/>
    <s v="US"/>
    <s v="USD"/>
    <n v="1486311939"/>
    <n v="1483719939"/>
    <b v="1"/>
    <n v="335"/>
    <b v="1"/>
    <x v="8"/>
    <s v="photobooks"/>
    <x v="1512"/>
    <d v="2017-02-05T16:25:39"/>
    <n v="30"/>
    <x v="1"/>
  </r>
  <r>
    <n v="1513"/>
    <s v="Russian Interiors"/>
    <s v="An intimate portrait of Russian women in their private spaces by late photographer Andy Rocchelli published by Cesura."/>
    <n v="8000"/>
    <n v="12001.5"/>
    <n v="55.82093023255814"/>
    <x v="0"/>
    <s v="GB"/>
    <s v="GBP"/>
    <n v="1405523866"/>
    <n v="1402931866"/>
    <b v="1"/>
    <n v="215"/>
    <b v="1"/>
    <x v="8"/>
    <s v="photobooks"/>
    <x v="1513"/>
    <d v="2014-07-16T15:17:46"/>
    <n v="30"/>
    <x v="3"/>
  </r>
  <r>
    <n v="1514"/>
    <s v="Racing Age"/>
    <s v="Racing Age is a documentary photography book about masters track &amp; field athletes of retirement age and older."/>
    <n v="25000"/>
    <n v="26619"/>
    <n v="151.24431818181819"/>
    <x v="0"/>
    <s v="US"/>
    <s v="USD"/>
    <n v="1443363640"/>
    <n v="1439907640"/>
    <b v="1"/>
    <n v="176"/>
    <b v="1"/>
    <x v="8"/>
    <s v="photobooks"/>
    <x v="1514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849.67027027027029"/>
    <x v="0"/>
    <s v="NO"/>
    <s v="NOK"/>
    <n v="1458104697"/>
    <n v="1455516297"/>
    <b v="1"/>
    <n v="555"/>
    <b v="1"/>
    <x v="8"/>
    <s v="photobooks"/>
    <x v="1515"/>
    <d v="2016-03-16T05:04:57"/>
    <n v="3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59.24137931034483"/>
    <x v="0"/>
    <s v="US"/>
    <s v="USD"/>
    <n v="1475762400"/>
    <n v="1473160292"/>
    <b v="1"/>
    <n v="116"/>
    <b v="1"/>
    <x v="8"/>
    <s v="photobooks"/>
    <x v="1516"/>
    <d v="2016-10-06T14:00:00"/>
    <n v="3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39.507317073170732"/>
    <x v="0"/>
    <s v="US"/>
    <s v="USD"/>
    <n v="1417845600"/>
    <n v="1415194553"/>
    <b v="1"/>
    <n v="615"/>
    <b v="1"/>
    <x v="8"/>
    <s v="photobooks"/>
    <x v="1517"/>
    <d v="2014-12-06T06:00:00"/>
    <n v="31"/>
    <x v="3"/>
  </r>
  <r>
    <n v="1518"/>
    <s v="Amelia and the Animals: Photographs by Robin Schwartz"/>
    <s v="A photobook of Robin Schwartz's ongoing series with her daughter Amelia."/>
    <n v="15000"/>
    <n v="30805"/>
    <n v="130.52966101694915"/>
    <x v="0"/>
    <s v="US"/>
    <s v="USD"/>
    <n v="1401565252"/>
    <n v="1398973252"/>
    <b v="1"/>
    <n v="236"/>
    <b v="1"/>
    <x v="8"/>
    <s v="photobooks"/>
    <x v="1518"/>
    <d v="2014-05-31T19:40:52"/>
    <n v="30"/>
    <x v="3"/>
  </r>
  <r>
    <n v="1519"/>
    <s v="Jesus Days, 1978-1983"/>
    <s v="A documentary photobook that captures the late 70s in evangelical America seen thru the eyes of a closeted and religious young man."/>
    <n v="9000"/>
    <n v="9302.75"/>
    <n v="64.156896551724131"/>
    <x v="0"/>
    <s v="US"/>
    <s v="USD"/>
    <n v="1403301540"/>
    <n v="1400867283"/>
    <b v="1"/>
    <n v="145"/>
    <b v="1"/>
    <x v="8"/>
    <s v="photobooks"/>
    <x v="1519"/>
    <d v="2014-06-20T21:59:00"/>
    <n v="28"/>
    <x v="3"/>
  </r>
  <r>
    <n v="1520"/>
    <s v="TULIPS"/>
    <s v="A self-published photography book by Andrew Miksys from his new series about Belarus"/>
    <n v="18000"/>
    <n v="18625"/>
    <n v="111.52694610778443"/>
    <x v="0"/>
    <s v="US"/>
    <s v="USD"/>
    <n v="1418961600"/>
    <n v="1415824513"/>
    <b v="1"/>
    <n v="167"/>
    <b v="1"/>
    <x v="8"/>
    <s v="photobooks"/>
    <x v="1520"/>
    <d v="2014-12-19T04:00:00"/>
    <n v="36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70.44680851063831"/>
    <x v="0"/>
    <s v="US"/>
    <s v="USD"/>
    <n v="1465272091"/>
    <n v="1462248091"/>
    <b v="1"/>
    <n v="235"/>
    <b v="1"/>
    <x v="8"/>
    <s v="photobooks"/>
    <x v="1521"/>
    <d v="2016-06-07T04:01:31"/>
    <n v="3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3.7391592920354"/>
    <x v="0"/>
    <s v="US"/>
    <s v="USD"/>
    <n v="1413575739"/>
    <n v="1410983739"/>
    <b v="1"/>
    <n v="452"/>
    <b v="1"/>
    <x v="8"/>
    <s v="photobooks"/>
    <x v="1522"/>
    <d v="2014-10-17T19:55:39"/>
    <n v="3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95.834024896265561"/>
    <x v="0"/>
    <s v="US"/>
    <s v="USD"/>
    <n v="1419292800"/>
    <n v="1416592916"/>
    <b v="1"/>
    <n v="241"/>
    <b v="1"/>
    <x v="8"/>
    <s v="photobooks"/>
    <x v="1523"/>
    <d v="2014-12-23T00:00:00"/>
    <n v="31"/>
    <x v="3"/>
  </r>
  <r>
    <n v="1524"/>
    <s v="Heath - Limited Edition Split Zine - Make 100"/>
    <s v="Limited edition split zine by photographers AdeY and Kersti K. 100 signed and hand numbered copies!"/>
    <n v="3000"/>
    <n v="6210"/>
    <n v="221.78571428571428"/>
    <x v="0"/>
    <s v="SE"/>
    <s v="SEK"/>
    <n v="1487592090"/>
    <n v="1485000090"/>
    <b v="1"/>
    <n v="28"/>
    <b v="1"/>
    <x v="8"/>
    <s v="photobooks"/>
    <x v="1524"/>
    <d v="2017-02-20T12:01:30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32.315357142857138"/>
    <x v="0"/>
    <s v="US"/>
    <s v="USD"/>
    <n v="1471539138"/>
    <n v="1468947138"/>
    <b v="1"/>
    <n v="140"/>
    <b v="1"/>
    <x v="8"/>
    <s v="photobooks"/>
    <x v="1525"/>
    <d v="2016-08-18T16:52:18"/>
    <n v="3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98.839285714285708"/>
    <x v="0"/>
    <s v="US"/>
    <s v="USD"/>
    <n v="1453185447"/>
    <n v="1448951847"/>
    <b v="1"/>
    <n v="280"/>
    <b v="1"/>
    <x v="8"/>
    <s v="photobooks"/>
    <x v="1526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n v="55.222142857142863"/>
    <x v="0"/>
    <s v="US"/>
    <s v="USD"/>
    <n v="1489497886"/>
    <n v="1487082286"/>
    <b v="1"/>
    <n v="70"/>
    <b v="1"/>
    <x v="8"/>
    <s v="photobooks"/>
    <x v="1527"/>
    <d v="2017-03-14T13:24:46"/>
    <n v="28"/>
    <x v="1"/>
  </r>
  <r>
    <n v="1528"/>
    <s v="Don't Go Outside: Tokyo Street Photos"/>
    <s v="A book of street photos from around Shibuya that I've made between 2011-2016."/>
    <n v="3000"/>
    <n v="8447"/>
    <n v="52.793750000000003"/>
    <x v="0"/>
    <s v="US"/>
    <s v="USD"/>
    <n v="1485907200"/>
    <n v="1483292122"/>
    <b v="1"/>
    <n v="160"/>
    <b v="1"/>
    <x v="8"/>
    <s v="photobooks"/>
    <x v="1528"/>
    <d v="2017-02-01T00:00:00"/>
    <n v="30"/>
    <x v="1"/>
  </r>
  <r>
    <n v="1529"/>
    <s v="&quot;(more than) dust.&quot; - a feminist photo book"/>
    <s v="An empowering photo book that transforms hurtful experiences into strength and solidarity."/>
    <n v="19000"/>
    <n v="19129"/>
    <n v="135.66666666666666"/>
    <x v="0"/>
    <s v="US"/>
    <s v="USD"/>
    <n v="1426773920"/>
    <n v="1424185520"/>
    <b v="1"/>
    <n v="141"/>
    <b v="1"/>
    <x v="8"/>
    <s v="photobooks"/>
    <x v="1529"/>
    <d v="2015-03-19T14:05:20"/>
    <n v="3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53.991990846681922"/>
    <x v="0"/>
    <s v="US"/>
    <s v="USD"/>
    <n v="1445624695"/>
    <n v="1443464695"/>
    <b v="1"/>
    <n v="874"/>
    <b v="1"/>
    <x v="8"/>
    <s v="photobooks"/>
    <x v="1530"/>
    <d v="2015-10-23T18:24:55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56.643835616438359"/>
    <x v="0"/>
    <s v="US"/>
    <s v="USD"/>
    <n v="1417402800"/>
    <n v="1414610126"/>
    <b v="1"/>
    <n v="73"/>
    <b v="1"/>
    <x v="8"/>
    <s v="photobooks"/>
    <x v="1531"/>
    <d v="2014-12-01T03:00:00"/>
    <n v="32"/>
    <x v="3"/>
  </r>
  <r>
    <n v="1532"/>
    <s v="Geiko and Maiko of Kyoto"/>
    <s v="Award winning photography celebrating the artistry of geiko and maiko and the exquisite traditions of their Kyoto communities."/>
    <n v="5000"/>
    <n v="24201"/>
    <n v="82.316326530612244"/>
    <x v="0"/>
    <s v="AU"/>
    <s v="AUD"/>
    <n v="1455548400"/>
    <n v="1453461865"/>
    <b v="1"/>
    <n v="294"/>
    <b v="1"/>
    <x v="8"/>
    <s v="photobooks"/>
    <x v="1532"/>
    <d v="2016-02-15T15:00:00"/>
    <n v="24"/>
    <x v="2"/>
  </r>
  <r>
    <n v="1533"/>
    <s v="The Cancer Family Book Project"/>
    <s v="This is an intimate story about a family, focusing on their love and strength in the face of mortality."/>
    <n v="45000"/>
    <n v="65313"/>
    <n v="88.26081081081081"/>
    <x v="0"/>
    <s v="US"/>
    <s v="USD"/>
    <n v="1462161540"/>
    <n v="1457913777"/>
    <b v="1"/>
    <n v="740"/>
    <b v="1"/>
    <x v="8"/>
    <s v="photobooks"/>
    <x v="1533"/>
    <d v="2016-05-02T03:59:00"/>
    <n v="4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84.905149051490511"/>
    <x v="0"/>
    <s v="US"/>
    <s v="USD"/>
    <n v="1441383062"/>
    <n v="1438791062"/>
    <b v="1"/>
    <n v="369"/>
    <b v="1"/>
    <x v="8"/>
    <s v="photobooks"/>
    <x v="1534"/>
    <d v="2015-09-04T16:11:02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48.154545454545456"/>
    <x v="0"/>
    <s v="US"/>
    <s v="USD"/>
    <n v="1464040800"/>
    <n v="1461527631"/>
    <b v="1"/>
    <n v="110"/>
    <b v="1"/>
    <x v="8"/>
    <s v="photobooks"/>
    <x v="1535"/>
    <d v="2016-05-23T22:00:00"/>
    <n v="29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66.015406593406595"/>
    <x v="0"/>
    <s v="US"/>
    <s v="USD"/>
    <n v="1440702910"/>
    <n v="1438110910"/>
    <b v="1"/>
    <n v="455"/>
    <b v="1"/>
    <x v="8"/>
    <s v="photobooks"/>
    <x v="1536"/>
    <d v="2015-08-27T19:15:10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n v="96.375"/>
    <x v="0"/>
    <s v="DE"/>
    <s v="EUR"/>
    <n v="1470506400"/>
    <n v="1467358427"/>
    <b v="1"/>
    <n v="224"/>
    <b v="1"/>
    <x v="8"/>
    <s v="photobooks"/>
    <x v="1537"/>
    <d v="2016-08-06T18:00:00"/>
    <n v="3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56.17391304347825"/>
    <x v="0"/>
    <s v="US"/>
    <s v="USD"/>
    <n v="1421952370"/>
    <n v="1418064370"/>
    <b v="1"/>
    <n v="46"/>
    <b v="1"/>
    <x v="8"/>
    <s v="photobooks"/>
    <x v="1538"/>
    <d v="2015-01-22T18:46:10"/>
    <n v="4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95.764859154929582"/>
    <x v="0"/>
    <s v="US"/>
    <s v="USD"/>
    <n v="1483481019"/>
    <n v="1480629819"/>
    <b v="0"/>
    <n v="284"/>
    <b v="1"/>
    <x v="8"/>
    <s v="photobooks"/>
    <x v="1539"/>
    <d v="2017-01-03T22:03:39"/>
    <n v="3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80.40816326530611"/>
    <x v="0"/>
    <s v="US"/>
    <s v="USD"/>
    <n v="1416964500"/>
    <n v="1414368616"/>
    <b v="1"/>
    <n v="98"/>
    <b v="1"/>
    <x v="8"/>
    <s v="photobooks"/>
    <x v="1540"/>
    <d v="2014-11-26T01:15:00"/>
    <n v="30"/>
    <x v="3"/>
  </r>
  <r>
    <n v="1541"/>
    <s v="The Panama Canal Bridge of the Americas"/>
    <s v="My Goal is to travel across Panama with my team and capture the beauty and wildlife throughout the canal."/>
    <n v="18000"/>
    <n v="6"/>
    <n v="3"/>
    <x v="2"/>
    <s v="US"/>
    <s v="USD"/>
    <n v="1420045538"/>
    <n v="1417453538"/>
    <b v="0"/>
    <n v="2"/>
    <b v="0"/>
    <x v="8"/>
    <s v="nature"/>
    <x v="1541"/>
    <d v="2014-12-31T17:05:38"/>
    <n v="30"/>
    <x v="3"/>
  </r>
  <r>
    <n v="1542"/>
    <s v="From student to beekeeper"/>
    <s v="The photography project aims to show challenges &amp; successes of a  student attempting to continue his family beekeeping heritage."/>
    <n v="500"/>
    <n v="20"/>
    <n v="20"/>
    <x v="2"/>
    <s v="CA"/>
    <s v="CAD"/>
    <n v="1435708500"/>
    <n v="1434412500"/>
    <b v="0"/>
    <n v="1"/>
    <b v="0"/>
    <x v="8"/>
    <s v="nature"/>
    <x v="1542"/>
    <d v="2015-06-30T23:55:00"/>
    <n v="15"/>
    <x v="0"/>
  </r>
  <r>
    <n v="1543"/>
    <s v="Sunrises in the MidWest"/>
    <s v="I plan to take pictures of the sunrise in the MidWest every day in 2015 and compile them in a slide show for distribution."/>
    <n v="2250"/>
    <n v="10"/>
    <n v="10"/>
    <x v="2"/>
    <s v="US"/>
    <s v="USD"/>
    <n v="1416662034"/>
    <n v="1414066434"/>
    <b v="0"/>
    <n v="1"/>
    <b v="0"/>
    <x v="8"/>
    <s v="nature"/>
    <x v="1543"/>
    <d v="2014-11-22T13:13:54"/>
    <n v="30"/>
    <x v="3"/>
  </r>
  <r>
    <n v="1544"/>
    <s v="LaFee Photography"/>
    <s v="My name is Travis LaFee, I live in beautiful McCall, Idaho. I wish to display the beauty of valley county by taking pics outdoors."/>
    <n v="1000"/>
    <n v="0"/>
    <e v="#DIV/0!"/>
    <x v="2"/>
    <s v="US"/>
    <s v="USD"/>
    <n v="1427847480"/>
    <n v="1424222024"/>
    <b v="0"/>
    <n v="0"/>
    <b v="0"/>
    <x v="8"/>
    <s v="nature"/>
    <x v="1544"/>
    <d v="2015-04-01T00:18:00"/>
    <n v="42"/>
    <x v="0"/>
  </r>
  <r>
    <n v="1545"/>
    <s v="Nevada County Hearts"/>
    <s v="&quot;He will not be a wise man who does not study human hearts!&quot;_x000a_Hope in natural art, creation!"/>
    <n v="3000"/>
    <n v="1"/>
    <n v="1"/>
    <x v="2"/>
    <s v="US"/>
    <s v="USD"/>
    <n v="1425330960"/>
    <n v="1422393234"/>
    <b v="0"/>
    <n v="1"/>
    <b v="0"/>
    <x v="8"/>
    <s v="nature"/>
    <x v="1545"/>
    <d v="2015-03-02T21:16:00"/>
    <n v="3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6.272727272727273"/>
    <x v="2"/>
    <s v="GB"/>
    <s v="GBP"/>
    <n v="1410930399"/>
    <n v="1405746399"/>
    <b v="0"/>
    <n v="11"/>
    <b v="0"/>
    <x v="8"/>
    <s v="nature"/>
    <x v="1546"/>
    <d v="2014-09-17T05:06:39"/>
    <n v="60"/>
    <x v="3"/>
  </r>
  <r>
    <n v="1547"/>
    <s v="Sound Photography"/>
    <s v="I have produced a limited number (100) of five 8x10 prints of mixed photography I would like to share with you."/>
    <n v="20"/>
    <n v="0"/>
    <e v="#DIV/0!"/>
    <x v="2"/>
    <s v="US"/>
    <s v="USD"/>
    <n v="1487844882"/>
    <n v="1487240082"/>
    <b v="0"/>
    <n v="0"/>
    <b v="0"/>
    <x v="8"/>
    <s v="nature"/>
    <x v="1547"/>
    <d v="2017-02-23T10:14:42"/>
    <n v="7"/>
    <x v="1"/>
  </r>
  <r>
    <n v="1548"/>
    <s v="Change the World through Color"/>
    <s v="Beauty is in the eye of the beholder and I want to inspire conservation through color."/>
    <n v="700"/>
    <n v="60"/>
    <n v="60"/>
    <x v="2"/>
    <s v="US"/>
    <s v="USD"/>
    <n v="1447020620"/>
    <n v="1444425020"/>
    <b v="0"/>
    <n v="1"/>
    <b v="0"/>
    <x v="8"/>
    <s v="nature"/>
    <x v="1548"/>
    <d v="2015-11-08T22:10:20"/>
    <n v="30"/>
    <x v="0"/>
  </r>
  <r>
    <n v="1549"/>
    <s v="2016 Calendar:  Wonders of Nature"/>
    <s v="A 2016 calendar collection of landscape and wildlife photographs from award winning photographer, Steve Marler."/>
    <n v="500"/>
    <n v="170"/>
    <n v="28.333333333333332"/>
    <x v="2"/>
    <s v="US"/>
    <s v="USD"/>
    <n v="1446524159"/>
    <n v="1443928559"/>
    <b v="0"/>
    <n v="6"/>
    <b v="0"/>
    <x v="8"/>
    <s v="nature"/>
    <x v="1549"/>
    <d v="2015-11-03T04:15:59"/>
    <n v="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4.428571428571429"/>
    <x v="2"/>
    <s v="GB"/>
    <s v="GBP"/>
    <n v="1463050034"/>
    <n v="1460458034"/>
    <b v="0"/>
    <n v="7"/>
    <b v="0"/>
    <x v="8"/>
    <s v="nature"/>
    <x v="1550"/>
    <d v="2016-05-12T10:47:14"/>
    <n v="30"/>
    <x v="2"/>
  </r>
  <r>
    <n v="1551"/>
    <s v="Randy Hoffman Photography"/>
    <s v="I can do it but help can't hurt. Sweet Montana photos like never seen before. Be a part of Randy Hoffman Photography and our activities"/>
    <n v="3500"/>
    <n v="0"/>
    <e v="#DIV/0!"/>
    <x v="2"/>
    <s v="US"/>
    <s v="USD"/>
    <n v="1432756039"/>
    <n v="1430164039"/>
    <b v="0"/>
    <n v="0"/>
    <b v="0"/>
    <x v="8"/>
    <s v="nature"/>
    <x v="1551"/>
    <d v="2015-05-27T19:47:19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132.1875"/>
    <x v="2"/>
    <s v="US"/>
    <s v="USD"/>
    <n v="1412135940"/>
    <n v="1410366708"/>
    <b v="0"/>
    <n v="16"/>
    <b v="0"/>
    <x v="8"/>
    <s v="nature"/>
    <x v="1552"/>
    <d v="2014-10-01T03:59:00"/>
    <n v="2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e v="#DIV/0!"/>
    <x v="2"/>
    <s v="US"/>
    <s v="USD"/>
    <n v="1441176447"/>
    <n v="1438584447"/>
    <b v="0"/>
    <n v="0"/>
    <b v="0"/>
    <x v="8"/>
    <s v="nature"/>
    <x v="1553"/>
    <d v="2015-09-02T06:47:27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e v="#DIV/0!"/>
    <x v="2"/>
    <s v="AU"/>
    <s v="AUD"/>
    <n v="1438495390"/>
    <n v="1435903390"/>
    <b v="0"/>
    <n v="0"/>
    <b v="0"/>
    <x v="8"/>
    <s v="nature"/>
    <x v="1554"/>
    <d v="2015-08-02T06:03:10"/>
    <n v="30"/>
    <x v="0"/>
  </r>
  <r>
    <n v="1555"/>
    <s v="Coffee Table Book of Maine"/>
    <s v="I am traveling the coastline of Maine and will be taking pictures of all the scenery and lighthouses in the area."/>
    <n v="750"/>
    <n v="0"/>
    <e v="#DIV/0!"/>
    <x v="2"/>
    <s v="US"/>
    <s v="USD"/>
    <n v="1442509200"/>
    <n v="1440513832"/>
    <b v="0"/>
    <n v="0"/>
    <b v="0"/>
    <x v="8"/>
    <s v="nature"/>
    <x v="1555"/>
    <d v="2015-09-17T17:00:00"/>
    <n v="23"/>
    <x v="0"/>
  </r>
  <r>
    <n v="1556"/>
    <s v="West Canada - A Coffee Table Book"/>
    <s v="To gather a collection of photographs for a coffee table book that displays the beauty of Canada's west."/>
    <n v="1500"/>
    <n v="677"/>
    <n v="56.416666666666664"/>
    <x v="2"/>
    <s v="CA"/>
    <s v="CAD"/>
    <n v="1467603624"/>
    <n v="1465011624"/>
    <b v="0"/>
    <n v="12"/>
    <b v="0"/>
    <x v="8"/>
    <s v="nature"/>
    <x v="1556"/>
    <d v="2016-07-04T03:40:24"/>
    <n v="30"/>
    <x v="2"/>
  </r>
  <r>
    <n v="1557"/>
    <s v="Reflecting Light Photo"/>
    <s v="I have always been captivated by photography, Now I am trying to set up my own company and publish my pictures."/>
    <n v="2500"/>
    <n v="100"/>
    <n v="100"/>
    <x v="2"/>
    <s v="US"/>
    <s v="USD"/>
    <n v="1411227633"/>
    <n v="1408549233"/>
    <b v="0"/>
    <n v="1"/>
    <b v="0"/>
    <x v="8"/>
    <s v="nature"/>
    <x v="1557"/>
    <d v="2014-09-20T15:40:33"/>
    <n v="31"/>
    <x v="3"/>
  </r>
  <r>
    <n v="1558"/>
    <s v="Lucy Wood's Calendar - English Countryside 2016"/>
    <s v="A large 2016 wall-calendar (A3 when open) featuring 12 stunning photographs by Lucy Wood."/>
    <n v="750"/>
    <n v="35"/>
    <n v="11.666666666666666"/>
    <x v="2"/>
    <s v="GB"/>
    <s v="GBP"/>
    <n v="1440763920"/>
    <n v="1435656759"/>
    <b v="0"/>
    <n v="3"/>
    <b v="0"/>
    <x v="8"/>
    <s v="nature"/>
    <x v="1558"/>
    <d v="2015-08-28T12:12:00"/>
    <n v="59"/>
    <x v="0"/>
  </r>
  <r>
    <n v="1559"/>
    <s v="North Cascades Bigfoot Photo Expedition"/>
    <s v="The goal of this project is to provide scientific evidence of bigfoot in the North Cascades."/>
    <n v="15000"/>
    <n v="50"/>
    <n v="50"/>
    <x v="2"/>
    <s v="US"/>
    <s v="USD"/>
    <n v="1430270199"/>
    <n v="1428974199"/>
    <b v="0"/>
    <n v="1"/>
    <b v="0"/>
    <x v="8"/>
    <s v="nature"/>
    <x v="1559"/>
    <d v="2015-04-29T01:16:39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n v="23.5"/>
    <x v="2"/>
    <s v="US"/>
    <s v="USD"/>
    <n v="1415842193"/>
    <n v="1414110593"/>
    <b v="0"/>
    <n v="4"/>
    <b v="0"/>
    <x v="8"/>
    <s v="nature"/>
    <x v="1560"/>
    <d v="2014-11-13T01:29:53"/>
    <n v="2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7"/>
    <x v="1"/>
    <s v="US"/>
    <s v="USD"/>
    <n v="1383789603"/>
    <n v="1381194003"/>
    <b v="0"/>
    <n v="1"/>
    <b v="0"/>
    <x v="3"/>
    <s v="art books"/>
    <x v="1561"/>
    <d v="2013-11-07T02:00:03"/>
    <n v="3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e v="#DIV/0!"/>
    <x v="1"/>
    <s v="US"/>
    <s v="USD"/>
    <n v="1259715000"/>
    <n v="1253712916"/>
    <b v="0"/>
    <n v="0"/>
    <b v="0"/>
    <x v="3"/>
    <s v="art books"/>
    <x v="1562"/>
    <d v="2009-12-02T00:50:00"/>
    <n v="6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42.5"/>
    <x v="1"/>
    <s v="GB"/>
    <s v="GBP"/>
    <n v="1394815751"/>
    <n v="1389635351"/>
    <b v="0"/>
    <n v="2"/>
    <b v="0"/>
    <x v="3"/>
    <s v="art books"/>
    <x v="1563"/>
    <d v="2014-03-14T16:49:11"/>
    <n v="6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10"/>
    <x v="1"/>
    <s v="US"/>
    <s v="USD"/>
    <n v="1432843500"/>
    <n v="1430124509"/>
    <b v="0"/>
    <n v="1"/>
    <b v="0"/>
    <x v="3"/>
    <s v="art books"/>
    <x v="1564"/>
    <d v="2015-05-28T20:05:00"/>
    <n v="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100"/>
    <x v="1"/>
    <s v="US"/>
    <s v="USD"/>
    <n v="1307554261"/>
    <n v="1304962261"/>
    <b v="0"/>
    <n v="1"/>
    <b v="0"/>
    <x v="3"/>
    <s v="art books"/>
    <x v="1565"/>
    <d v="2011-06-08T17:31:01"/>
    <n v="30"/>
    <x v="6"/>
  </r>
  <r>
    <n v="1566"/>
    <s v="DeVito Art Skull Island Kongstarter (Canceled)"/>
    <s v="Joe DeVito's first Art Book and original King Kong novellas available in both Limited and Deluxe Editions."/>
    <n v="30000"/>
    <n v="6375"/>
    <n v="108.05084745762711"/>
    <x v="1"/>
    <s v="US"/>
    <s v="USD"/>
    <n v="1469656800"/>
    <n v="1467151204"/>
    <b v="0"/>
    <n v="59"/>
    <b v="0"/>
    <x v="3"/>
    <s v="art books"/>
    <x v="1566"/>
    <d v="2016-07-27T22:00:00"/>
    <n v="2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26.923076923076923"/>
    <x v="1"/>
    <s v="US"/>
    <s v="USD"/>
    <n v="1392595200"/>
    <n v="1391293745"/>
    <b v="0"/>
    <n v="13"/>
    <b v="0"/>
    <x v="3"/>
    <s v="art books"/>
    <x v="1567"/>
    <d v="2014-02-17T00:00:00"/>
    <n v="1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55"/>
    <x v="1"/>
    <s v="US"/>
    <s v="USD"/>
    <n v="1419384585"/>
    <n v="1416360585"/>
    <b v="0"/>
    <n v="22"/>
    <b v="0"/>
    <x v="3"/>
    <s v="art books"/>
    <x v="1568"/>
    <d v="2014-12-24T01:29:45"/>
    <n v="35"/>
    <x v="3"/>
  </r>
  <r>
    <n v="1569"/>
    <s v="to be removed (Canceled)"/>
    <s v="to be removed"/>
    <n v="30000"/>
    <n v="0"/>
    <e v="#DIV/0!"/>
    <x v="1"/>
    <s v="US"/>
    <s v="USD"/>
    <n v="1369498714"/>
    <n v="1366906714"/>
    <b v="0"/>
    <n v="0"/>
    <b v="0"/>
    <x v="3"/>
    <s v="art books"/>
    <x v="1569"/>
    <d v="2013-05-25T16:18:34"/>
    <n v="30"/>
    <x v="4"/>
  </r>
  <r>
    <n v="1570"/>
    <s v="BEAUTIFUL DREAMERS: An Adult Coloring Book (Canceled)"/>
    <s v="A Coloring Book of Breathtaking Beauties_x000a_To Calm the Heart and Soul"/>
    <n v="6000"/>
    <n v="2484"/>
    <n v="47.769230769230766"/>
    <x v="1"/>
    <s v="US"/>
    <s v="USD"/>
    <n v="1460140282"/>
    <n v="1457551882"/>
    <b v="0"/>
    <n v="52"/>
    <b v="0"/>
    <x v="3"/>
    <s v="art books"/>
    <x v="1570"/>
    <d v="2016-04-08T18:31:22"/>
    <n v="3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20"/>
    <x v="1"/>
    <s v="GB"/>
    <s v="GBP"/>
    <n v="1434738483"/>
    <n v="1432146483"/>
    <b v="0"/>
    <n v="4"/>
    <b v="0"/>
    <x v="3"/>
    <s v="art books"/>
    <x v="1571"/>
    <d v="2015-06-19T18:28:03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41.666666666666664"/>
    <x v="1"/>
    <s v="GB"/>
    <s v="GBP"/>
    <n v="1456703940"/>
    <n v="1454546859"/>
    <b v="0"/>
    <n v="3"/>
    <b v="0"/>
    <x v="3"/>
    <s v="art books"/>
    <x v="1572"/>
    <d v="2016-02-28T23:59:00"/>
    <n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74.333333333333329"/>
    <x v="1"/>
    <s v="CA"/>
    <s v="CAD"/>
    <n v="1491019140"/>
    <n v="1487548802"/>
    <b v="0"/>
    <n v="3"/>
    <b v="0"/>
    <x v="3"/>
    <s v="art books"/>
    <x v="1573"/>
    <d v="2017-04-01T03:59:00"/>
    <n v="4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84.333333333333329"/>
    <x v="1"/>
    <s v="US"/>
    <s v="USD"/>
    <n v="1424211329"/>
    <n v="1421187329"/>
    <b v="0"/>
    <n v="6"/>
    <b v="0"/>
    <x v="3"/>
    <s v="art books"/>
    <x v="1574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65.457142857142856"/>
    <x v="1"/>
    <s v="US"/>
    <s v="USD"/>
    <n v="1404909296"/>
    <n v="1402317296"/>
    <b v="0"/>
    <n v="35"/>
    <b v="0"/>
    <x v="3"/>
    <s v="art books"/>
    <x v="1575"/>
    <d v="2014-07-09T12:34:56"/>
    <n v="30"/>
    <x v="3"/>
  </r>
  <r>
    <n v="1576"/>
    <s v="The Obsessive Line Collection (Canceled)"/>
    <s v="For the publication of my first 3 books: an Art book, a graphic novel, and a coloring book"/>
    <n v="5000"/>
    <n v="650"/>
    <n v="65"/>
    <x v="1"/>
    <s v="US"/>
    <s v="USD"/>
    <n v="1435698368"/>
    <n v="1431810368"/>
    <b v="0"/>
    <n v="10"/>
    <b v="0"/>
    <x v="3"/>
    <s v="art books"/>
    <x v="1576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27.5"/>
    <x v="1"/>
    <s v="US"/>
    <s v="USD"/>
    <n v="1343161248"/>
    <n v="1337977248"/>
    <b v="0"/>
    <n v="2"/>
    <b v="0"/>
    <x v="3"/>
    <s v="art books"/>
    <x v="1577"/>
    <d v="2012-07-24T20:20:48"/>
    <n v="6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51.25"/>
    <x v="1"/>
    <s v="US"/>
    <s v="USD"/>
    <n v="1283392800"/>
    <n v="1281317691"/>
    <b v="0"/>
    <n v="4"/>
    <b v="0"/>
    <x v="3"/>
    <s v="art books"/>
    <x v="1578"/>
    <d v="2010-09-02T02:00:00"/>
    <n v="24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4"/>
    <x v="1"/>
    <s v="US"/>
    <s v="USD"/>
    <n v="1377734091"/>
    <n v="1374882891"/>
    <b v="0"/>
    <n v="2"/>
    <b v="0"/>
    <x v="3"/>
    <s v="art books"/>
    <x v="1579"/>
    <d v="2013-08-28T23:54:51"/>
    <n v="3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e v="#DIV/0!"/>
    <x v="1"/>
    <s v="US"/>
    <s v="USD"/>
    <n v="1337562726"/>
    <n v="1332378726"/>
    <b v="0"/>
    <n v="0"/>
    <b v="0"/>
    <x v="3"/>
    <s v="art books"/>
    <x v="1580"/>
    <d v="2012-05-21T01:12:06"/>
    <n v="60"/>
    <x v="5"/>
  </r>
  <r>
    <n v="1581"/>
    <s v="The Sharper Image"/>
    <s v="Photographic canvas prints depicting different scenes from around the globe, including local images taken in Sussex England."/>
    <n v="1000"/>
    <n v="5"/>
    <n v="5"/>
    <x v="2"/>
    <s v="GB"/>
    <s v="GBP"/>
    <n v="1450521990"/>
    <n v="1447757190"/>
    <b v="0"/>
    <n v="1"/>
    <b v="0"/>
    <x v="8"/>
    <s v="places"/>
    <x v="1581"/>
    <d v="2015-12-19T10:46:30"/>
    <n v="32"/>
    <x v="0"/>
  </r>
  <r>
    <n v="1582"/>
    <s v="Scenes from New Orleans"/>
    <s v="I create canvas prints of images from in and around New Orleans"/>
    <n v="1000"/>
    <n v="93"/>
    <n v="31"/>
    <x v="2"/>
    <s v="US"/>
    <s v="USD"/>
    <n v="1445894400"/>
    <n v="1440961053"/>
    <b v="0"/>
    <n v="3"/>
    <b v="0"/>
    <x v="8"/>
    <s v="places"/>
    <x v="1582"/>
    <d v="2015-10-26T21:20:00"/>
    <n v="5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15"/>
    <x v="2"/>
    <s v="GB"/>
    <s v="GBP"/>
    <n v="1411681391"/>
    <n v="1409089391"/>
    <b v="0"/>
    <n v="1"/>
    <b v="0"/>
    <x v="8"/>
    <s v="places"/>
    <x v="1583"/>
    <d v="2014-09-25T21:43:11"/>
    <n v="30"/>
    <x v="3"/>
  </r>
  <r>
    <n v="1584"/>
    <s v="Lets see Kansas together!"/>
    <s v="25 Kansas State Parks in the next year. What a great adventure to take together. Join me. Together we can photo this beautiful state."/>
    <n v="1200"/>
    <n v="0"/>
    <e v="#DIV/0!"/>
    <x v="2"/>
    <s v="US"/>
    <s v="USD"/>
    <n v="1401464101"/>
    <n v="1400600101"/>
    <b v="0"/>
    <n v="0"/>
    <b v="0"/>
    <x v="8"/>
    <s v="places"/>
    <x v="1584"/>
    <d v="2014-05-30T15:35:01"/>
    <n v="1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131.66666666666666"/>
    <x v="2"/>
    <s v="CA"/>
    <s v="CAD"/>
    <n v="1482663600"/>
    <n v="1480800568"/>
    <b v="0"/>
    <n v="12"/>
    <b v="0"/>
    <x v="8"/>
    <s v="places"/>
    <x v="1585"/>
    <d v="2016-12-25T11:00:00"/>
    <n v="22"/>
    <x v="2"/>
  </r>
  <r>
    <n v="1586"/>
    <s v="Missouri In Pictures"/>
    <s v="Show the world the beauty that is in all of our back yards!"/>
    <n v="1500"/>
    <n v="0"/>
    <e v="#DIV/0!"/>
    <x v="2"/>
    <s v="US"/>
    <s v="USD"/>
    <n v="1428197422"/>
    <n v="1425609022"/>
    <b v="0"/>
    <n v="0"/>
    <b v="0"/>
    <x v="8"/>
    <s v="places"/>
    <x v="1586"/>
    <d v="2015-04-05T01:30:22"/>
    <n v="3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"/>
    <x v="2"/>
    <s v="US"/>
    <s v="USD"/>
    <n v="1418510965"/>
    <n v="1415918965"/>
    <b v="0"/>
    <n v="1"/>
    <b v="0"/>
    <x v="8"/>
    <s v="places"/>
    <x v="1587"/>
    <d v="2014-12-13T22:49:25"/>
    <n v="30"/>
    <x v="3"/>
  </r>
  <r>
    <n v="1588"/>
    <s v="The Right Side of Texas"/>
    <s v="Southeast Texas as seen through the lens of a cell phone camera"/>
    <n v="516"/>
    <n v="0"/>
    <e v="#DIV/0!"/>
    <x v="2"/>
    <s v="US"/>
    <s v="USD"/>
    <n v="1422735120"/>
    <n v="1420091999"/>
    <b v="0"/>
    <n v="0"/>
    <b v="0"/>
    <x v="8"/>
    <s v="places"/>
    <x v="1588"/>
    <d v="2015-01-31T20:12:00"/>
    <n v="31"/>
    <x v="0"/>
  </r>
  <r>
    <n v="1589"/>
    <s v="A Side Of The World In Canvas"/>
    <s v="I want to be able to have my own photography inside a canvas and have it be displayed everywhere."/>
    <n v="1200"/>
    <n v="0"/>
    <e v="#DIV/0!"/>
    <x v="2"/>
    <s v="US"/>
    <s v="USD"/>
    <n v="1444433886"/>
    <n v="1441841886"/>
    <b v="0"/>
    <n v="0"/>
    <b v="0"/>
    <x v="8"/>
    <s v="places"/>
    <x v="1589"/>
    <d v="2015-10-09T23:38:06"/>
    <n v="30"/>
    <x v="0"/>
  </r>
  <r>
    <n v="1590"/>
    <s v="An Italian Adventure"/>
    <s v="Discover Italy through photography."/>
    <n v="60000"/>
    <n v="1020"/>
    <n v="510"/>
    <x v="2"/>
    <s v="IT"/>
    <s v="EUR"/>
    <n v="1443040464"/>
    <n v="1440448464"/>
    <b v="0"/>
    <n v="2"/>
    <b v="0"/>
    <x v="8"/>
    <s v="places"/>
    <x v="1590"/>
    <d v="2015-09-23T20:34:24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44.478260869565219"/>
    <x v="2"/>
    <s v="GB"/>
    <s v="GBP"/>
    <n v="1459700741"/>
    <n v="1457112341"/>
    <b v="0"/>
    <n v="92"/>
    <b v="0"/>
    <x v="8"/>
    <s v="places"/>
    <x v="1591"/>
    <d v="2016-04-03T16:25:41"/>
    <n v="30"/>
    <x v="2"/>
  </r>
  <r>
    <n v="1592"/>
    <s v="The Views of Pittsburgh"/>
    <s v="A portfolio collage of beautiful pictures of authentic Pittsburgh locations and scenery."/>
    <n v="25"/>
    <n v="0"/>
    <e v="#DIV/0!"/>
    <x v="2"/>
    <s v="US"/>
    <s v="USD"/>
    <n v="1427503485"/>
    <n v="1423619085"/>
    <b v="0"/>
    <n v="0"/>
    <b v="0"/>
    <x v="8"/>
    <s v="places"/>
    <x v="1592"/>
    <d v="2015-03-28T00:44:45"/>
    <n v="45"/>
    <x v="0"/>
  </r>
  <r>
    <n v="1593"/>
    <s v="Picturing Italy"/>
    <s v="A trip to fulfill a dream of capturing the wonders and history of ancient Italy in person."/>
    <n v="22000"/>
    <n v="3"/>
    <n v="1"/>
    <x v="2"/>
    <s v="US"/>
    <s v="USD"/>
    <n v="1425154655"/>
    <n v="1422562655"/>
    <b v="0"/>
    <n v="3"/>
    <b v="0"/>
    <x v="8"/>
    <s v="places"/>
    <x v="1593"/>
    <d v="2015-02-28T20:17:35"/>
    <n v="30"/>
    <x v="0"/>
  </r>
  <r>
    <n v="1594"/>
    <s v="Scenes and Things from New Orleans"/>
    <s v="I photograph my love of New Orleans, create canvases and share those memories with you."/>
    <n v="1000"/>
    <n v="205"/>
    <n v="20.5"/>
    <x v="2"/>
    <s v="US"/>
    <s v="USD"/>
    <n v="1463329260"/>
    <n v="1458147982"/>
    <b v="0"/>
    <n v="10"/>
    <b v="0"/>
    <x v="8"/>
    <s v="places"/>
    <x v="1594"/>
    <d v="2016-05-15T16:21:00"/>
    <n v="6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40"/>
    <x v="2"/>
    <s v="US"/>
    <s v="USD"/>
    <n v="1403122380"/>
    <n v="1400634728"/>
    <b v="0"/>
    <n v="7"/>
    <b v="0"/>
    <x v="8"/>
    <s v="places"/>
    <x v="1595"/>
    <d v="2014-06-18T20:13:00"/>
    <n v="29"/>
    <x v="3"/>
  </r>
  <r>
    <n v="1596"/>
    <s v="The Town We Live In"/>
    <s v="London is beautiful. I want to create a book of stunning images from in and around our great city"/>
    <n v="3250"/>
    <n v="75"/>
    <n v="25"/>
    <x v="2"/>
    <s v="GB"/>
    <s v="GBP"/>
    <n v="1418469569"/>
    <n v="1414577969"/>
    <b v="0"/>
    <n v="3"/>
    <b v="0"/>
    <x v="8"/>
    <s v="places"/>
    <x v="1596"/>
    <d v="2014-12-13T11:19:29"/>
    <n v="45"/>
    <x v="3"/>
  </r>
  <r>
    <n v="1597"/>
    <s v="Vacation Days in Big Bear"/>
    <s v="We're starting up a new an improved way to do vacation rental management, but we need some funding to kick start it!"/>
    <n v="15000"/>
    <n v="0"/>
    <e v="#DIV/0!"/>
    <x v="2"/>
    <s v="US"/>
    <s v="USD"/>
    <n v="1474360197"/>
    <n v="1471768197"/>
    <b v="0"/>
    <n v="0"/>
    <b v="0"/>
    <x v="8"/>
    <s v="places"/>
    <x v="1597"/>
    <d v="2016-09-20T08:29:57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1"/>
    <x v="2"/>
    <s v="US"/>
    <s v="USD"/>
    <n v="1437926458"/>
    <n v="1432742458"/>
    <b v="0"/>
    <n v="1"/>
    <b v="0"/>
    <x v="8"/>
    <s v="places"/>
    <x v="159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e v="#DIV/0!"/>
    <x v="2"/>
    <s v="GB"/>
    <s v="GBP"/>
    <n v="1460116576"/>
    <n v="1457528176"/>
    <b v="0"/>
    <n v="0"/>
    <b v="0"/>
    <x v="8"/>
    <s v="places"/>
    <x v="1599"/>
    <d v="2016-04-08T11:56:16"/>
    <n v="30"/>
    <x v="2"/>
  </r>
  <r>
    <n v="1600"/>
    <s v="Organic in India"/>
    <s v="I plan to document volunteer work on an organic farm in rural India, and photograph the people and places I encounter during the trip."/>
    <n v="5000"/>
    <n v="367"/>
    <n v="40.777777777777779"/>
    <x v="2"/>
    <s v="US"/>
    <s v="USD"/>
    <n v="1405401060"/>
    <n v="1401585752"/>
    <b v="0"/>
    <n v="9"/>
    <b v="0"/>
    <x v="8"/>
    <s v="places"/>
    <x v="1600"/>
    <d v="2014-07-15T05:11:00"/>
    <n v="44"/>
    <x v="3"/>
  </r>
  <r>
    <n v="1601"/>
    <s v="Release Soundzero's Debut Album!"/>
    <s v="We're so close to releasing our long-awaited debut album! A little help will go a long way... let's do this!"/>
    <n v="2500"/>
    <n v="2706.23"/>
    <n v="48.325535714285714"/>
    <x v="0"/>
    <s v="US"/>
    <s v="USD"/>
    <n v="1304561633"/>
    <n v="1301969633"/>
    <b v="0"/>
    <n v="56"/>
    <b v="1"/>
    <x v="4"/>
    <s v="rock"/>
    <x v="1601"/>
    <d v="2011-05-05T02:13:53"/>
    <n v="30"/>
    <x v="6"/>
  </r>
  <r>
    <n v="1602"/>
    <s v="The Material - Let You Down music video"/>
    <s v="We need the help of fans of both music and film alike to help us create our collective vision for this song."/>
    <n v="1500"/>
    <n v="1502.5"/>
    <n v="46.953125"/>
    <x v="0"/>
    <s v="US"/>
    <s v="USD"/>
    <n v="1318633200"/>
    <n v="1314947317"/>
    <b v="0"/>
    <n v="32"/>
    <b v="1"/>
    <x v="4"/>
    <s v="rock"/>
    <x v="1602"/>
    <d v="2011-10-14T23:00:00"/>
    <n v="43"/>
    <x v="6"/>
  </r>
  <r>
    <n v="1603"/>
    <s v="Max's First Solo Album!"/>
    <s v="An exercise in the wild and dangerous world of solo musicianship by Maxwell D Feinstein."/>
    <n v="2000"/>
    <n v="2000.66"/>
    <n v="66.688666666666663"/>
    <x v="0"/>
    <s v="US"/>
    <s v="USD"/>
    <n v="1327723459"/>
    <n v="1322539459"/>
    <b v="0"/>
    <n v="30"/>
    <b v="1"/>
    <x v="4"/>
    <s v="rock"/>
    <x v="1603"/>
    <d v="2012-01-28T04:04:19"/>
    <n v="6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48.842857142857142"/>
    <x v="0"/>
    <s v="US"/>
    <s v="USD"/>
    <n v="1332011835"/>
    <n v="1328559435"/>
    <b v="0"/>
    <n v="70"/>
    <b v="1"/>
    <x v="4"/>
    <s v="rock"/>
    <x v="1604"/>
    <d v="2012-03-17T19:17:15"/>
    <n v="4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37.30909090909091"/>
    <x v="0"/>
    <s v="US"/>
    <s v="USD"/>
    <n v="1312182000"/>
    <n v="1311380313"/>
    <b v="0"/>
    <n v="44"/>
    <b v="1"/>
    <x v="4"/>
    <s v="rock"/>
    <x v="1605"/>
    <d v="2011-08-01T07:00:00"/>
    <n v="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87.829673913043479"/>
    <x v="0"/>
    <s v="US"/>
    <s v="USD"/>
    <n v="1300930838"/>
    <n v="1293158438"/>
    <b v="0"/>
    <n v="92"/>
    <b v="1"/>
    <x v="4"/>
    <s v="rock"/>
    <x v="1606"/>
    <d v="2011-03-24T01:40:38"/>
    <n v="90"/>
    <x v="7"/>
  </r>
  <r>
    <n v="1607"/>
    <s v="New Tour Bus for The Slants"/>
    <s v="The world's only all-Asian American dance rock band, The Slants, needs a bus to tour cons, shows, and festivals."/>
    <n v="10000"/>
    <n v="14511"/>
    <n v="70.785365853658533"/>
    <x v="0"/>
    <s v="US"/>
    <s v="USD"/>
    <n v="1339701851"/>
    <n v="1337887451"/>
    <b v="0"/>
    <n v="205"/>
    <b v="1"/>
    <x v="4"/>
    <s v="rock"/>
    <x v="1607"/>
    <d v="2012-06-14T19:24:11"/>
    <n v="2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52.826086956521742"/>
    <x v="0"/>
    <s v="US"/>
    <s v="USD"/>
    <n v="1388553960"/>
    <n v="1385754986"/>
    <b v="0"/>
    <n v="23"/>
    <b v="1"/>
    <x v="4"/>
    <s v="rock"/>
    <x v="1608"/>
    <d v="2014-01-01T05:26:00"/>
    <n v="3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443.75"/>
    <x v="0"/>
    <s v="US"/>
    <s v="USD"/>
    <n v="1320220800"/>
    <n v="1315612909"/>
    <b v="0"/>
    <n v="4"/>
    <b v="1"/>
    <x v="4"/>
    <s v="rock"/>
    <x v="1609"/>
    <d v="2011-11-02T08:00:00"/>
    <n v="53"/>
    <x v="6"/>
  </r>
  <r>
    <n v="1610"/>
    <s v="So The Story Goes: The New Album by &quot;Just Joe&quot; Altier"/>
    <s v="So The Story Goes is the upcoming album from &quot;Just Joe&quot; Altier."/>
    <n v="2000"/>
    <n v="5437"/>
    <n v="48.544642857142854"/>
    <x v="0"/>
    <s v="US"/>
    <s v="USD"/>
    <n v="1355609510"/>
    <n v="1353017510"/>
    <b v="0"/>
    <n v="112"/>
    <b v="1"/>
    <x v="4"/>
    <s v="rock"/>
    <x v="1610"/>
    <d v="2012-12-15T22:11:50"/>
    <n v="30"/>
    <x v="5"/>
  </r>
  <r>
    <n v="1611"/>
    <s v="Skelton-Luns CD/7&quot;             No Big Deal."/>
    <s v="Skelton-Luns CD/7&quot; No Big Deal."/>
    <n v="800"/>
    <n v="1001"/>
    <n v="37.074074074074076"/>
    <x v="0"/>
    <s v="US"/>
    <s v="USD"/>
    <n v="1370390432"/>
    <n v="1368576032"/>
    <b v="0"/>
    <n v="27"/>
    <b v="1"/>
    <x v="4"/>
    <s v="rock"/>
    <x v="1611"/>
    <d v="2013-06-05T00:00:32"/>
    <n v="21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50"/>
    <x v="0"/>
    <s v="US"/>
    <s v="USD"/>
    <n v="1357160384"/>
    <n v="1354568384"/>
    <b v="0"/>
    <n v="11"/>
    <b v="1"/>
    <x v="4"/>
    <s v="rock"/>
    <x v="1612"/>
    <d v="2013-01-02T20:59:44"/>
    <n v="3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39.03846153846154"/>
    <x v="0"/>
    <s v="US"/>
    <s v="USD"/>
    <n v="1342921202"/>
    <n v="1340329202"/>
    <b v="0"/>
    <n v="26"/>
    <b v="1"/>
    <x v="4"/>
    <s v="rock"/>
    <x v="1613"/>
    <d v="2012-07-22T01:40:02"/>
    <n v="3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66.688311688311686"/>
    <x v="0"/>
    <s v="US"/>
    <s v="USD"/>
    <n v="1407085200"/>
    <n v="1401924769"/>
    <b v="0"/>
    <n v="77"/>
    <b v="1"/>
    <x v="4"/>
    <s v="rock"/>
    <x v="1614"/>
    <d v="2014-08-03T17:00:00"/>
    <n v="6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67.132352941176464"/>
    <x v="0"/>
    <s v="US"/>
    <s v="USD"/>
    <n v="1323742396"/>
    <n v="1319850796"/>
    <b v="0"/>
    <n v="136"/>
    <b v="1"/>
    <x v="4"/>
    <s v="rock"/>
    <x v="1615"/>
    <d v="2011-12-13T02:13:16"/>
    <n v="45"/>
    <x v="6"/>
  </r>
  <r>
    <n v="1616"/>
    <s v="Aly Jados: the New EP rOckNrOLLa"/>
    <s v="HELP! We don't have much time.....Join Aly Jados in making her new EP a reality before the world ends!!!!"/>
    <n v="10000"/>
    <n v="10420"/>
    <n v="66.369426751592357"/>
    <x v="0"/>
    <s v="US"/>
    <s v="USD"/>
    <n v="1353621600"/>
    <n v="1350061821"/>
    <b v="0"/>
    <n v="157"/>
    <b v="1"/>
    <x v="4"/>
    <s v="rock"/>
    <x v="1616"/>
    <d v="2012-11-22T22:00:00"/>
    <n v="41"/>
    <x v="5"/>
  </r>
  <r>
    <n v="1617"/>
    <s v="The Coffis Brothers 2nd Album!"/>
    <s v="The Coffis Brothers &amp;The Mountain Men are recording a brand new full length record."/>
    <n v="7000"/>
    <n v="10210"/>
    <n v="64.620253164556956"/>
    <x v="0"/>
    <s v="US"/>
    <s v="USD"/>
    <n v="1383332400"/>
    <n v="1380470188"/>
    <b v="0"/>
    <n v="158"/>
    <b v="1"/>
    <x v="4"/>
    <s v="rock"/>
    <x v="1617"/>
    <d v="2013-11-01T19:00:00"/>
    <n v="33"/>
    <x v="4"/>
  </r>
  <r>
    <n v="1618"/>
    <s v="Janus Word Album"/>
    <s v="Janus Word combines hard rock with melodic acoustic music for a unique and awesome sound."/>
    <n v="1500"/>
    <n v="1576"/>
    <n v="58.370370370370374"/>
    <x v="0"/>
    <s v="US"/>
    <s v="USD"/>
    <n v="1362757335"/>
    <n v="1359301335"/>
    <b v="0"/>
    <n v="27"/>
    <b v="1"/>
    <x v="4"/>
    <s v="rock"/>
    <x v="1618"/>
    <d v="2013-03-08T15:42:15"/>
    <n v="4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86.956521739130437"/>
    <x v="0"/>
    <s v="US"/>
    <s v="USD"/>
    <n v="1410755286"/>
    <n v="1408940886"/>
    <b v="0"/>
    <n v="23"/>
    <b v="1"/>
    <x v="4"/>
    <s v="rock"/>
    <x v="1619"/>
    <d v="2014-09-15T04:28:06"/>
    <n v="21"/>
    <x v="3"/>
  </r>
  <r>
    <n v="1620"/>
    <s v="Kickstart my music career with 300 CDs"/>
    <s v="Kickstarting my music career with 300 hard copy CDs of my first release."/>
    <n v="1000"/>
    <n v="1130"/>
    <n v="66.470588235294116"/>
    <x v="0"/>
    <s v="US"/>
    <s v="USD"/>
    <n v="1361606940"/>
    <n v="1361002140"/>
    <b v="0"/>
    <n v="17"/>
    <b v="1"/>
    <x v="4"/>
    <s v="rock"/>
    <x v="1620"/>
    <d v="2013-02-23T08:09:00"/>
    <n v="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63.78378378378378"/>
    <x v="0"/>
    <s v="US"/>
    <s v="USD"/>
    <n v="1338177540"/>
    <n v="1333550015"/>
    <b v="0"/>
    <n v="37"/>
    <b v="1"/>
    <x v="4"/>
    <s v="rock"/>
    <x v="1621"/>
    <d v="2012-05-28T03:59:00"/>
    <n v="5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7.98461538461538"/>
    <x v="0"/>
    <s v="US"/>
    <s v="USD"/>
    <n v="1418803140"/>
    <n v="1415343874"/>
    <b v="0"/>
    <n v="65"/>
    <b v="1"/>
    <x v="4"/>
    <s v="rock"/>
    <x v="1622"/>
    <d v="2014-12-17T07:59:00"/>
    <n v="4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42.111111111111114"/>
    <x v="0"/>
    <s v="GB"/>
    <s v="GBP"/>
    <n v="1377621089"/>
    <n v="1372437089"/>
    <b v="0"/>
    <n v="18"/>
    <b v="1"/>
    <x v="4"/>
    <s v="rock"/>
    <x v="1623"/>
    <d v="2013-08-27T16:31:29"/>
    <n v="60"/>
    <x v="4"/>
  </r>
  <r>
    <n v="1624"/>
    <s v="Joey De Noble needs YOUR help!"/>
    <s v="Joey De Noble is raising money to help record his latest music, and he wants YOU to be a part of it!"/>
    <n v="1000"/>
    <n v="1180"/>
    <n v="47.2"/>
    <x v="0"/>
    <s v="US"/>
    <s v="USD"/>
    <n v="1357721335"/>
    <n v="1354265335"/>
    <b v="0"/>
    <n v="25"/>
    <b v="1"/>
    <x v="4"/>
    <s v="rock"/>
    <x v="1624"/>
    <d v="2013-01-09T08:48:55"/>
    <n v="40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12.01923076923077"/>
    <x v="0"/>
    <s v="US"/>
    <s v="USD"/>
    <n v="1347382053"/>
    <n v="1344962853"/>
    <b v="0"/>
    <n v="104"/>
    <b v="1"/>
    <x v="4"/>
    <s v="rock"/>
    <x v="1625"/>
    <d v="2012-09-11T16:47:33"/>
    <n v="28"/>
    <x v="5"/>
  </r>
  <r>
    <n v="1626"/>
    <s v="The Protest's Next Album"/>
    <s v="Help Christian Rock Band &quot;The Protest&quot; fund their new album and further their mission of positively impacting lives."/>
    <n v="8000"/>
    <n v="8095"/>
    <n v="74.953703703703709"/>
    <x v="0"/>
    <s v="US"/>
    <s v="USD"/>
    <n v="1385932867"/>
    <n v="1383337267"/>
    <b v="0"/>
    <n v="108"/>
    <b v="1"/>
    <x v="4"/>
    <s v="rock"/>
    <x v="1626"/>
    <d v="2013-12-01T21:21:07"/>
    <n v="3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61.578947368421055"/>
    <x v="0"/>
    <s v="US"/>
    <s v="USD"/>
    <n v="1353905940"/>
    <n v="1351011489"/>
    <b v="0"/>
    <n v="38"/>
    <b v="1"/>
    <x v="4"/>
    <s v="rock"/>
    <x v="1627"/>
    <d v="2012-11-26T04:59:00"/>
    <n v="34"/>
    <x v="5"/>
  </r>
  <r>
    <n v="1628"/>
    <s v="&quot;Songs for Tsippora&quot; Byronâ€™s DEBUT EP"/>
    <s v="Original Jewish rock music on human relationships and identity"/>
    <n v="4000"/>
    <n v="4037"/>
    <n v="45.875"/>
    <x v="0"/>
    <s v="US"/>
    <s v="USD"/>
    <n v="1403026882"/>
    <n v="1400175682"/>
    <b v="0"/>
    <n v="88"/>
    <b v="1"/>
    <x v="4"/>
    <s v="rock"/>
    <x v="1628"/>
    <d v="2014-06-17T17:41:22"/>
    <n v="33"/>
    <x v="3"/>
  </r>
  <r>
    <n v="1629"/>
    <s v="Off The Turnpike | A Loud New Way to Release Loud New Music"/>
    <s v="Help Off The Turnpike release new music, and set fire to everything!"/>
    <n v="6000"/>
    <n v="6220"/>
    <n v="75.853658536585371"/>
    <x v="0"/>
    <s v="US"/>
    <s v="USD"/>
    <n v="1392929333"/>
    <n v="1389041333"/>
    <b v="0"/>
    <n v="82"/>
    <b v="1"/>
    <x v="4"/>
    <s v="rock"/>
    <x v="1629"/>
    <d v="2014-02-20T20:48:53"/>
    <n v="45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84.206349206349202"/>
    <x v="0"/>
    <s v="US"/>
    <s v="USD"/>
    <n v="1330671540"/>
    <n v="1328040375"/>
    <b v="0"/>
    <n v="126"/>
    <b v="1"/>
    <x v="4"/>
    <s v="rock"/>
    <x v="1630"/>
    <d v="2012-03-02T06:59:00"/>
    <n v="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17.22556390977444"/>
    <x v="0"/>
    <s v="US"/>
    <s v="USD"/>
    <n v="1350074261"/>
    <n v="1347482261"/>
    <b v="0"/>
    <n v="133"/>
    <b v="1"/>
    <x v="4"/>
    <s v="rock"/>
    <x v="1631"/>
    <d v="2012-10-12T20:37:41"/>
    <n v="30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86.489361702127653"/>
    <x v="0"/>
    <s v="US"/>
    <s v="USD"/>
    <n v="1316851854"/>
    <n v="1311667854"/>
    <b v="0"/>
    <n v="47"/>
    <b v="1"/>
    <x v="4"/>
    <s v="rock"/>
    <x v="1632"/>
    <d v="2011-09-24T08:10:54"/>
    <n v="60"/>
    <x v="6"/>
  </r>
  <r>
    <n v="1633"/>
    <s v="ELIZABETH REX"/>
    <s v="We are a four piece rock band that has played shows in and around NYC including Mercury Lounge.  Two of our members are now in LA."/>
    <n v="10000"/>
    <n v="10000"/>
    <n v="172.41379310344828"/>
    <x v="0"/>
    <s v="US"/>
    <s v="USD"/>
    <n v="1326690000"/>
    <n v="1324329156"/>
    <b v="0"/>
    <n v="58"/>
    <b v="1"/>
    <x v="4"/>
    <s v="rock"/>
    <x v="1633"/>
    <d v="2012-01-16T05:00:00"/>
    <n v="27"/>
    <x v="6"/>
  </r>
  <r>
    <n v="1634"/>
    <s v="RUBEDO: Debut Full Length Album"/>
    <s v="Recording Debut  Album w/ Producer Ikey Owens from Free Moral Agents/ The Mars Volta"/>
    <n v="2000"/>
    <n v="2010"/>
    <n v="62.8125"/>
    <x v="0"/>
    <s v="US"/>
    <s v="USD"/>
    <n v="1306994340"/>
    <n v="1303706001"/>
    <b v="0"/>
    <n v="32"/>
    <b v="1"/>
    <x v="4"/>
    <s v="rock"/>
    <x v="1634"/>
    <d v="2011-06-02T05:59:00"/>
    <n v="38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67.729729729729726"/>
    <x v="0"/>
    <s v="US"/>
    <s v="USD"/>
    <n v="1468270261"/>
    <n v="1463086261"/>
    <b v="0"/>
    <n v="37"/>
    <b v="1"/>
    <x v="4"/>
    <s v="rock"/>
    <x v="1635"/>
    <d v="2016-07-11T20:51:01"/>
    <n v="6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53.5632183908046"/>
    <x v="0"/>
    <s v="US"/>
    <s v="USD"/>
    <n v="1307851200"/>
    <n v="1304129088"/>
    <b v="0"/>
    <n v="87"/>
    <b v="1"/>
    <x v="4"/>
    <s v="rock"/>
    <x v="1636"/>
    <d v="2011-06-12T04:00:00"/>
    <n v="43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4.6"/>
    <x v="0"/>
    <s v="US"/>
    <s v="USD"/>
    <n v="1262302740"/>
    <n v="1257444140"/>
    <b v="0"/>
    <n v="15"/>
    <b v="1"/>
    <x v="4"/>
    <s v="rock"/>
    <x v="1637"/>
    <d v="2009-12-31T23:39:00"/>
    <n v="56"/>
    <x v="8"/>
  </r>
  <r>
    <n v="1638"/>
    <s v="Avenues EP 2013"/>
    <s v="Avenues will be going in to the studio to record a new EP with Matt Allison!"/>
    <n v="1000"/>
    <n v="1050"/>
    <n v="38.888888888888886"/>
    <x v="0"/>
    <s v="US"/>
    <s v="USD"/>
    <n v="1362086700"/>
    <n v="1358180968"/>
    <b v="0"/>
    <n v="27"/>
    <b v="1"/>
    <x v="4"/>
    <s v="rock"/>
    <x v="1638"/>
    <d v="2013-02-28T21:25:00"/>
    <n v="4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94.736842105263165"/>
    <x v="0"/>
    <s v="US"/>
    <s v="USD"/>
    <n v="1330789165"/>
    <n v="1328197165"/>
    <b v="0"/>
    <n v="19"/>
    <b v="1"/>
    <x v="4"/>
    <s v="rock"/>
    <x v="1639"/>
    <d v="2012-03-03T15:39:25"/>
    <n v="3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39.967058823529413"/>
    <x v="0"/>
    <s v="US"/>
    <s v="USD"/>
    <n v="1280800740"/>
    <n v="1279603955"/>
    <b v="0"/>
    <n v="17"/>
    <b v="1"/>
    <x v="4"/>
    <s v="rock"/>
    <x v="1640"/>
    <d v="2010-08-03T01:59:00"/>
    <n v="14"/>
    <x v="7"/>
  </r>
  <r>
    <n v="1641"/>
    <s v="Tanya Dartson- Run for Your Life music video"/>
    <s v="Music Video For Upbeat and Inspiring Song - Run For Your Life"/>
    <n v="2500"/>
    <n v="2535"/>
    <n v="97.5"/>
    <x v="0"/>
    <s v="US"/>
    <s v="USD"/>
    <n v="1418998744"/>
    <n v="1416406744"/>
    <b v="0"/>
    <n v="26"/>
    <b v="1"/>
    <x v="4"/>
    <s v="pop"/>
    <x v="1641"/>
    <d v="2014-12-19T14:19:04"/>
    <n v="30"/>
    <x v="3"/>
  </r>
  <r>
    <n v="1642"/>
    <s v="Pop Garden Radio Presents: Season 2 CD"/>
    <s v="Pop Garden Radio Presents: The Rock on the Road Tour Season 2 CD. 23 great Pop tracks from independent Pop artists."/>
    <n v="1200"/>
    <n v="1200"/>
    <n v="42.857142857142854"/>
    <x v="0"/>
    <s v="US"/>
    <s v="USD"/>
    <n v="1308011727"/>
    <n v="1306283727"/>
    <b v="0"/>
    <n v="28"/>
    <b v="1"/>
    <x v="4"/>
    <s v="pop"/>
    <x v="1642"/>
    <d v="2011-06-14T00:35:27"/>
    <n v="20"/>
    <x v="6"/>
  </r>
  <r>
    <n v="1643"/>
    <s v="This Is All Now's Brand New Album!!"/>
    <s v="This Is All Now is putting out a brand new record, and we need YOUR help to do it!"/>
    <n v="5000"/>
    <n v="6235"/>
    <n v="168.51351351351352"/>
    <x v="0"/>
    <s v="US"/>
    <s v="USD"/>
    <n v="1348516012"/>
    <n v="1345924012"/>
    <b v="0"/>
    <n v="37"/>
    <b v="1"/>
    <x v="4"/>
    <s v="pop"/>
    <x v="1643"/>
    <d v="2012-09-24T19:46:52"/>
    <n v="3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85.546875"/>
    <x v="0"/>
    <s v="US"/>
    <s v="USD"/>
    <n v="1353551160"/>
    <n v="1348363560"/>
    <b v="0"/>
    <n v="128"/>
    <b v="1"/>
    <x v="4"/>
    <s v="pop"/>
    <x v="1644"/>
    <d v="2012-11-22T02:26:00"/>
    <n v="6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554"/>
    <x v="0"/>
    <s v="US"/>
    <s v="USD"/>
    <n v="1379515740"/>
    <n v="1378306140"/>
    <b v="0"/>
    <n v="10"/>
    <b v="1"/>
    <x v="4"/>
    <s v="pop"/>
    <x v="1645"/>
    <d v="2013-09-18T14:49:00"/>
    <n v="14"/>
    <x v="4"/>
  </r>
  <r>
    <n v="1646"/>
    <s v="MADAM Album"/>
    <s v="Album 3 funds.We have 13 amazing songs ready to go . a fantastic engineer to mix them, James Aparicio(Depeche Mode/Liars.We need you xx"/>
    <n v="2000"/>
    <n v="2204"/>
    <n v="26.554216867469879"/>
    <x v="0"/>
    <s v="GB"/>
    <s v="GBP"/>
    <n v="1408039860"/>
    <n v="1405248503"/>
    <b v="0"/>
    <n v="83"/>
    <b v="1"/>
    <x v="4"/>
    <s v="pop"/>
    <x v="1646"/>
    <d v="2014-08-14T18:11:00"/>
    <n v="3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13.82608695652173"/>
    <x v="0"/>
    <s v="US"/>
    <s v="USD"/>
    <n v="1339235377"/>
    <n v="1336643377"/>
    <b v="0"/>
    <n v="46"/>
    <b v="1"/>
    <x v="4"/>
    <s v="pop"/>
    <x v="1647"/>
    <d v="2012-06-09T09:49:37"/>
    <n v="30"/>
    <x v="5"/>
  </r>
  <r>
    <n v="1648"/>
    <s v="Arches - Wide Awake on Vinyl "/>
    <s v="We've finished recording our debut LP &quot;Wide Awake&quot; and would love to have it pressed on vinyl, but we need your help"/>
    <n v="2300"/>
    <n v="2881"/>
    <n v="32.011111111111113"/>
    <x v="0"/>
    <s v="US"/>
    <s v="USD"/>
    <n v="1300636482"/>
    <n v="1298048082"/>
    <b v="0"/>
    <n v="90"/>
    <b v="1"/>
    <x v="4"/>
    <s v="pop"/>
    <x v="1648"/>
    <d v="2011-03-20T15:54:42"/>
    <n v="3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47.189259259259259"/>
    <x v="0"/>
    <s v="US"/>
    <s v="USD"/>
    <n v="1400862355"/>
    <n v="1396974355"/>
    <b v="0"/>
    <n v="81"/>
    <b v="1"/>
    <x v="4"/>
    <s v="pop"/>
    <x v="1649"/>
    <d v="2014-05-23T16:25:55"/>
    <n v="45"/>
    <x v="3"/>
  </r>
  <r>
    <n v="1650"/>
    <s v="The Psalm Praise Project, Vol. 2"/>
    <s v="Help me record a CD that uses pop styling to give a fresh sound to ancient wisdom from scripture!"/>
    <n v="2000"/>
    <n v="2831"/>
    <n v="88.46875"/>
    <x v="0"/>
    <s v="US"/>
    <s v="USD"/>
    <n v="1381314437"/>
    <n v="1378722437"/>
    <b v="0"/>
    <n v="32"/>
    <b v="1"/>
    <x v="4"/>
    <s v="pop"/>
    <x v="1650"/>
    <d v="2013-10-09T10:27:17"/>
    <n v="3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x v="0"/>
    <s v="US"/>
    <s v="USD"/>
    <n v="1303801140"/>
    <n v="1300916220"/>
    <b v="0"/>
    <n v="20"/>
    <b v="1"/>
    <x v="4"/>
    <s v="pop"/>
    <x v="1651"/>
    <d v="2011-04-26T06:59:00"/>
    <n v="3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4.714285714285708"/>
    <x v="0"/>
    <s v="US"/>
    <s v="USD"/>
    <n v="1385297393"/>
    <n v="1382701793"/>
    <b v="0"/>
    <n v="70"/>
    <b v="1"/>
    <x v="4"/>
    <s v="pop"/>
    <x v="1652"/>
    <d v="2013-11-24T12:49:53"/>
    <n v="3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51.854285714285716"/>
    <x v="0"/>
    <s v="US"/>
    <s v="USD"/>
    <n v="1303675296"/>
    <n v="1300996896"/>
    <b v="0"/>
    <n v="168"/>
    <b v="1"/>
    <x v="4"/>
    <s v="pop"/>
    <x v="1653"/>
    <d v="2011-04-24T20:01:36"/>
    <n v="3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38.794117647058826"/>
    <x v="0"/>
    <s v="US"/>
    <s v="USD"/>
    <n v="1334784160"/>
    <n v="1332192160"/>
    <b v="0"/>
    <n v="34"/>
    <b v="1"/>
    <x v="4"/>
    <s v="pop"/>
    <x v="1654"/>
    <d v="2012-04-18T21:22:40"/>
    <n v="30"/>
    <x v="5"/>
  </r>
  <r>
    <n v="1655"/>
    <s v="Meg Porter Debut EP!"/>
    <s v="Berklee College of Music student, Meg Porter needs YOUR help to fund her very first EP!"/>
    <n v="1500"/>
    <n v="2143"/>
    <n v="44.645833333333336"/>
    <x v="0"/>
    <s v="US"/>
    <s v="USD"/>
    <n v="1333648820"/>
    <n v="1331060420"/>
    <b v="0"/>
    <n v="48"/>
    <b v="1"/>
    <x v="4"/>
    <s v="pop"/>
    <x v="1655"/>
    <d v="2012-04-05T18:00:20"/>
    <n v="3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56.77333333333334"/>
    <x v="0"/>
    <s v="US"/>
    <s v="USD"/>
    <n v="1355437052"/>
    <n v="1352845052"/>
    <b v="0"/>
    <n v="48"/>
    <b v="1"/>
    <x v="4"/>
    <s v="pop"/>
    <x v="1656"/>
    <d v="2012-12-13T22:17:32"/>
    <n v="3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18.70339366515837"/>
    <x v="0"/>
    <s v="US"/>
    <s v="USD"/>
    <n v="1337885168"/>
    <n v="1335293168"/>
    <b v="0"/>
    <n v="221"/>
    <b v="1"/>
    <x v="4"/>
    <s v="pop"/>
    <x v="1657"/>
    <d v="2012-05-24T18:46:08"/>
    <n v="30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74.149532710280369"/>
    <x v="0"/>
    <s v="US"/>
    <s v="USD"/>
    <n v="1355840400"/>
    <n v="1352524767"/>
    <b v="0"/>
    <n v="107"/>
    <b v="1"/>
    <x v="4"/>
    <s v="pop"/>
    <x v="1658"/>
    <d v="2012-12-18T14:20:00"/>
    <n v="38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2.533333333333333"/>
    <x v="0"/>
    <s v="GB"/>
    <s v="GBP"/>
    <n v="1387281600"/>
    <n v="1384811721"/>
    <b v="0"/>
    <n v="45"/>
    <b v="1"/>
    <x v="4"/>
    <s v="pop"/>
    <x v="1659"/>
    <d v="2013-12-17T12:00:00"/>
    <n v="29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27.861111111111111"/>
    <x v="0"/>
    <s v="IT"/>
    <s v="EUR"/>
    <n v="1462053540"/>
    <n v="1459355950"/>
    <b v="0"/>
    <n v="36"/>
    <b v="1"/>
    <x v="4"/>
    <s v="pop"/>
    <x v="1660"/>
    <d v="2016-04-30T21:59:00"/>
    <n v="31"/>
    <x v="2"/>
  </r>
  <r>
    <n v="1661"/>
    <s v="Kyana"/>
    <s v="I am excited to present my debut pop project Kyana!_x000a_Piano and vocal sounds embedded in sophisticated, bold arrangements &amp; brisk beats"/>
    <n v="7900"/>
    <n v="8098"/>
    <n v="80.178217821782184"/>
    <x v="0"/>
    <s v="AT"/>
    <s v="EUR"/>
    <n v="1453064400"/>
    <n v="1449359831"/>
    <b v="0"/>
    <n v="101"/>
    <b v="1"/>
    <x v="4"/>
    <s v="pop"/>
    <x v="1661"/>
    <d v="2016-01-17T21:00:00"/>
    <n v="4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32.43548387096774"/>
    <x v="0"/>
    <s v="US"/>
    <s v="USD"/>
    <n v="1325310336"/>
    <n v="1320122736"/>
    <b v="0"/>
    <n v="62"/>
    <b v="1"/>
    <x v="4"/>
    <s v="pop"/>
    <x v="1662"/>
    <d v="2011-12-31T05:45:36"/>
    <n v="60"/>
    <x v="6"/>
  </r>
  <r>
    <n v="1663"/>
    <s v="ghost -- a music video"/>
    <s v="music is as important to the eyes as it is to the ears. help bring ghost to life in front of your eyes."/>
    <n v="1000"/>
    <n v="1080"/>
    <n v="33.75"/>
    <x v="0"/>
    <s v="US"/>
    <s v="USD"/>
    <n v="1422750707"/>
    <n v="1420158707"/>
    <b v="0"/>
    <n v="32"/>
    <b v="1"/>
    <x v="4"/>
    <s v="pop"/>
    <x v="1663"/>
    <d v="2015-02-01T00:31:47"/>
    <n v="30"/>
    <x v="0"/>
  </r>
  <r>
    <n v="1664"/>
    <s v="Grace Sings Grace"/>
    <s v="Korean-American Soprano Grace's Debut Album - coming up in June 2012. Come and be part of this exciting project!"/>
    <n v="2500"/>
    <n v="3060.22"/>
    <n v="34.384494382022467"/>
    <x v="0"/>
    <s v="US"/>
    <s v="USD"/>
    <n v="1331870340"/>
    <n v="1328033818"/>
    <b v="0"/>
    <n v="89"/>
    <b v="1"/>
    <x v="4"/>
    <s v="pop"/>
    <x v="1664"/>
    <d v="2012-03-16T03:59:00"/>
    <n v="4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44.956989247311824"/>
    <x v="0"/>
    <s v="US"/>
    <s v="USD"/>
    <n v="1298343600"/>
    <n v="1295624113"/>
    <b v="0"/>
    <n v="93"/>
    <b v="1"/>
    <x v="4"/>
    <s v="pop"/>
    <x v="1665"/>
    <d v="2011-02-22T03:00:00"/>
    <n v="3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41.04081632653061"/>
    <x v="0"/>
    <s v="US"/>
    <s v="USD"/>
    <n v="1364447073"/>
    <n v="1361858673"/>
    <b v="0"/>
    <n v="98"/>
    <b v="1"/>
    <x v="4"/>
    <s v="pop"/>
    <x v="1666"/>
    <d v="2013-03-28T05:04:33"/>
    <n v="3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52.597560975609753"/>
    <x v="0"/>
    <s v="US"/>
    <s v="USD"/>
    <n v="1394521140"/>
    <n v="1392169298"/>
    <b v="0"/>
    <n v="82"/>
    <b v="1"/>
    <x v="4"/>
    <s v="pop"/>
    <x v="1667"/>
    <d v="2014-03-11T06:59:00"/>
    <n v="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70.784482758620683"/>
    <x v="0"/>
    <s v="US"/>
    <s v="USD"/>
    <n v="1322454939"/>
    <n v="1319859339"/>
    <b v="0"/>
    <n v="116"/>
    <b v="1"/>
    <x v="4"/>
    <s v="pop"/>
    <x v="1668"/>
    <d v="2011-11-28T04:35:39"/>
    <n v="30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53.75"/>
    <x v="0"/>
    <s v="US"/>
    <s v="USD"/>
    <n v="1464729276"/>
    <n v="1459545276"/>
    <b v="0"/>
    <n v="52"/>
    <b v="1"/>
    <x v="4"/>
    <s v="pop"/>
    <x v="1669"/>
    <d v="2016-05-31T21:14:36"/>
    <n v="6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44.608695652173914"/>
    <x v="0"/>
    <s v="US"/>
    <s v="USD"/>
    <n v="1278302400"/>
    <n v="1273961999"/>
    <b v="0"/>
    <n v="23"/>
    <b v="1"/>
    <x v="4"/>
    <s v="pop"/>
    <x v="1670"/>
    <d v="2010-07-05T04:00:00"/>
    <n v="50"/>
    <x v="7"/>
  </r>
  <r>
    <n v="1671"/>
    <s v="Luke O'Brien's Kickstarter"/>
    <s v="I am seeking funding in order to help take my music from a hobby to a career."/>
    <n v="2000"/>
    <n v="2013.47"/>
    <n v="26.148961038961041"/>
    <x v="0"/>
    <s v="US"/>
    <s v="USD"/>
    <n v="1470056614"/>
    <n v="1467464614"/>
    <b v="0"/>
    <n v="77"/>
    <b v="1"/>
    <x v="4"/>
    <s v="pop"/>
    <x v="1671"/>
    <d v="2016-08-01T13:03:34"/>
    <n v="30"/>
    <x v="2"/>
  </r>
  <r>
    <n v="1672"/>
    <s v="High Altotude Debut Album"/>
    <s v="Sweet, sweet harmonies from Portland Oregon's premiere high school women's a cappella group."/>
    <n v="1700"/>
    <n v="1920"/>
    <n v="39.183673469387756"/>
    <x v="0"/>
    <s v="US"/>
    <s v="USD"/>
    <n v="1338824730"/>
    <n v="1336232730"/>
    <b v="0"/>
    <n v="49"/>
    <b v="1"/>
    <x v="4"/>
    <s v="pop"/>
    <x v="1672"/>
    <d v="2012-06-04T15:45:30"/>
    <n v="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45.593220338983052"/>
    <x v="0"/>
    <s v="US"/>
    <s v="USD"/>
    <n v="1425675892"/>
    <n v="1423083892"/>
    <b v="0"/>
    <n v="59"/>
    <b v="1"/>
    <x v="4"/>
    <s v="pop"/>
    <x v="1673"/>
    <d v="2015-03-06T21:04:52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89.247787610619469"/>
    <x v="0"/>
    <s v="US"/>
    <s v="USD"/>
    <n v="1471503540"/>
    <n v="1468852306"/>
    <b v="0"/>
    <n v="113"/>
    <b v="1"/>
    <x v="4"/>
    <s v="pop"/>
    <x v="1674"/>
    <d v="2016-08-18T06:59:00"/>
    <n v="31"/>
    <x v="2"/>
  </r>
  <r>
    <n v="1675"/>
    <s v="The Great Party's Debut Album!"/>
    <s v="The Great Party is releasing their debut album. Here's your chance to be a part of it!"/>
    <n v="1000"/>
    <n v="1374.16"/>
    <n v="40.416470588235299"/>
    <x v="0"/>
    <s v="US"/>
    <s v="USD"/>
    <n v="1318802580"/>
    <n v="1316194540"/>
    <b v="0"/>
    <n v="34"/>
    <b v="1"/>
    <x v="4"/>
    <s v="pop"/>
    <x v="1675"/>
    <d v="2011-10-16T22:03:00"/>
    <n v="30"/>
    <x v="6"/>
  </r>
  <r>
    <n v="1676"/>
    <s v="Bridge 19 CD Release Tour"/>
    <s v="Help fund Bridge 19's tour in support of their first duo record, to be released in May 2012."/>
    <n v="3000"/>
    <n v="3460"/>
    <n v="82.38095238095238"/>
    <x v="0"/>
    <s v="US"/>
    <s v="USD"/>
    <n v="1334980740"/>
    <n v="1330968347"/>
    <b v="0"/>
    <n v="42"/>
    <b v="1"/>
    <x v="4"/>
    <s v="pop"/>
    <x v="1676"/>
    <d v="2012-04-21T03:59:00"/>
    <n v="46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59.52380952380952"/>
    <x v="0"/>
    <s v="ES"/>
    <s v="EUR"/>
    <n v="1460786340"/>
    <n v="1455615976"/>
    <b v="0"/>
    <n v="42"/>
    <b v="1"/>
    <x v="4"/>
    <s v="pop"/>
    <x v="1677"/>
    <d v="2016-04-16T05:59:00"/>
    <n v="6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36.244897959183675"/>
    <x v="0"/>
    <s v="US"/>
    <s v="USD"/>
    <n v="1391718671"/>
    <n v="1390509071"/>
    <b v="0"/>
    <n v="49"/>
    <b v="1"/>
    <x v="4"/>
    <s v="pop"/>
    <x v="1678"/>
    <d v="2014-02-06T20:31:11"/>
    <n v="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62.5"/>
    <x v="0"/>
    <s v="US"/>
    <s v="USD"/>
    <n v="1311298745"/>
    <n v="1309311545"/>
    <b v="0"/>
    <n v="56"/>
    <b v="1"/>
    <x v="4"/>
    <s v="pop"/>
    <x v="1679"/>
    <d v="2011-07-22T01:39:05"/>
    <n v="23"/>
    <x v="6"/>
  </r>
  <r>
    <n v="1680"/>
    <s v="Kick Out a Record"/>
    <s v="Working Musician dilemma #164: how the taxman put Kick the Record 2.0 on hold"/>
    <n v="1000"/>
    <n v="1175"/>
    <n v="47"/>
    <x v="0"/>
    <s v="US"/>
    <s v="USD"/>
    <n v="1405188667"/>
    <n v="1402596667"/>
    <b v="0"/>
    <n v="25"/>
    <b v="1"/>
    <x v="4"/>
    <s v="pop"/>
    <x v="1680"/>
    <d v="2014-07-12T18:11:07"/>
    <n v="3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74.575090497737563"/>
    <x v="3"/>
    <s v="US"/>
    <s v="USD"/>
    <n v="1490752800"/>
    <n v="1486522484"/>
    <b v="0"/>
    <n v="884"/>
    <b v="0"/>
    <x v="4"/>
    <s v="faith"/>
    <x v="1681"/>
    <d v="2017-03-29T02:00:00"/>
    <n v="49"/>
    <x v="1"/>
  </r>
  <r>
    <n v="1682"/>
    <s v="Looking Up &amp; Holding On CD Project - Christian songwriter"/>
    <s v="Christian singer-wongerwriter searching for funding to record CD of original Christian music."/>
    <n v="6000"/>
    <n v="0"/>
    <e v="#DIV/0!"/>
    <x v="3"/>
    <s v="US"/>
    <s v="USD"/>
    <n v="1492142860"/>
    <n v="1486962460"/>
    <b v="0"/>
    <n v="0"/>
    <b v="0"/>
    <x v="4"/>
    <s v="faith"/>
    <x v="1682"/>
    <d v="2017-04-14T04:07:40"/>
    <n v="60"/>
    <x v="1"/>
  </r>
  <r>
    <n v="1683"/>
    <s v="Manman doudou tÃ©moignage d'une mÃ¨re Album"/>
    <s v="Rendre tÃ©moignage de ce que Dieu fait chaque jour pour moi et venir en  aide  aux autres, c'est  mon but."/>
    <n v="3500"/>
    <n v="760"/>
    <n v="76"/>
    <x v="3"/>
    <s v="FR"/>
    <s v="EUR"/>
    <n v="1491590738"/>
    <n v="1489517138"/>
    <b v="0"/>
    <n v="10"/>
    <b v="0"/>
    <x v="4"/>
    <s v="faith"/>
    <x v="1683"/>
    <d v="2017-04-07T18:45:38"/>
    <n v="24"/>
    <x v="1"/>
  </r>
  <r>
    <n v="1684"/>
    <s v="Goodness &amp; Mercy EP - Marty Mikles"/>
    <s v="New Music from Marty Mikles!  A new EP all about God's Goodness &amp; Mercy."/>
    <n v="8000"/>
    <n v="8730"/>
    <n v="86.43564356435644"/>
    <x v="3"/>
    <s v="US"/>
    <s v="USD"/>
    <n v="1489775641"/>
    <n v="1487360041"/>
    <b v="0"/>
    <n v="101"/>
    <b v="0"/>
    <x v="4"/>
    <s v="faith"/>
    <x v="1684"/>
    <d v="2017-03-17T18:34:01"/>
    <n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24"/>
    <x v="3"/>
    <s v="US"/>
    <s v="USD"/>
    <n v="1490331623"/>
    <n v="1487743223"/>
    <b v="0"/>
    <n v="15"/>
    <b v="0"/>
    <x v="4"/>
    <s v="faith"/>
    <x v="1685"/>
    <d v="2017-03-24T05:00:23"/>
    <n v="3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18"/>
    <x v="3"/>
    <s v="CA"/>
    <s v="CAD"/>
    <n v="1493320519"/>
    <n v="1488140119"/>
    <b v="0"/>
    <n v="1"/>
    <b v="0"/>
    <x v="4"/>
    <s v="faith"/>
    <x v="1686"/>
    <d v="2017-04-27T19:15:19"/>
    <n v="6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80.128205128205124"/>
    <x v="3"/>
    <s v="US"/>
    <s v="USD"/>
    <n v="1491855300"/>
    <n v="1488935245"/>
    <b v="0"/>
    <n v="39"/>
    <b v="0"/>
    <x v="4"/>
    <s v="faith"/>
    <x v="1687"/>
    <d v="2017-04-10T20:15:00"/>
    <n v="34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253.14285714285714"/>
    <x v="3"/>
    <s v="US"/>
    <s v="USD"/>
    <n v="1491738594"/>
    <n v="1489150194"/>
    <b v="0"/>
    <n v="7"/>
    <b v="0"/>
    <x v="4"/>
    <s v="faith"/>
    <x v="1688"/>
    <d v="2017-04-09T11:49:54"/>
    <n v="30"/>
    <x v="1"/>
  </r>
  <r>
    <n v="1689"/>
    <s v="Fly Away"/>
    <s v="Praising the Living God in the second half of life."/>
    <n v="2400"/>
    <n v="2400"/>
    <n v="171.42857142857142"/>
    <x v="3"/>
    <s v="US"/>
    <s v="USD"/>
    <n v="1489700230"/>
    <n v="1487111830"/>
    <b v="0"/>
    <n v="14"/>
    <b v="0"/>
    <x v="4"/>
    <s v="faith"/>
    <x v="1689"/>
    <d v="2017-03-16T21:37:10"/>
    <n v="3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57.727272727272727"/>
    <x v="3"/>
    <s v="US"/>
    <s v="USD"/>
    <n v="1491470442"/>
    <n v="1488882042"/>
    <b v="0"/>
    <n v="11"/>
    <b v="0"/>
    <x v="4"/>
    <s v="faith"/>
    <x v="1690"/>
    <d v="2017-04-06T09:20:42"/>
    <n v="3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264.26315789473682"/>
    <x v="3"/>
    <s v="US"/>
    <s v="USD"/>
    <n v="1491181200"/>
    <n v="1488387008"/>
    <b v="0"/>
    <n v="38"/>
    <b v="0"/>
    <x v="4"/>
    <s v="faith"/>
    <x v="1691"/>
    <d v="2017-04-03T01:00:00"/>
    <n v="32"/>
    <x v="1"/>
  </r>
  <r>
    <n v="1692"/>
    <s v="Get Your Hopes Up"/>
    <s v="After 3 years.....It's time for some new music! Album #2 is in motion and I can't wait to share it with all of you!"/>
    <n v="5000"/>
    <n v="2390"/>
    <n v="159.33333333333334"/>
    <x v="3"/>
    <s v="US"/>
    <s v="USD"/>
    <n v="1490572740"/>
    <n v="1487734667"/>
    <b v="0"/>
    <n v="15"/>
    <b v="0"/>
    <x v="4"/>
    <s v="faith"/>
    <x v="1692"/>
    <d v="2017-03-26T23:59:00"/>
    <n v="3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35"/>
    <x v="3"/>
    <s v="GB"/>
    <s v="GBP"/>
    <n v="1491768000"/>
    <n v="1489097112"/>
    <b v="0"/>
    <n v="8"/>
    <b v="0"/>
    <x v="4"/>
    <s v="faith"/>
    <x v="1693"/>
    <d v="2017-04-09T20:00:00"/>
    <n v="31"/>
    <x v="1"/>
  </r>
  <r>
    <n v="1694"/>
    <s v="Thundercreek Studios"/>
    <s v="Hey all I'm building out my Christian Recording studio in a new building. I have the building but lack the funds to build it out!!!"/>
    <n v="10000"/>
    <n v="5"/>
    <n v="5"/>
    <x v="3"/>
    <s v="US"/>
    <s v="USD"/>
    <n v="1490589360"/>
    <n v="1488038674"/>
    <b v="0"/>
    <n v="1"/>
    <b v="0"/>
    <x v="4"/>
    <s v="faith"/>
    <x v="1694"/>
    <d v="2017-03-27T04:36:00"/>
    <n v="3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61.086956521739133"/>
    <x v="3"/>
    <s v="US"/>
    <s v="USD"/>
    <n v="1491786000"/>
    <n v="1488847514"/>
    <b v="0"/>
    <n v="23"/>
    <b v="0"/>
    <x v="4"/>
    <s v="faith"/>
    <x v="1695"/>
    <d v="2017-04-10T01:00:00"/>
    <n v="3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e v="#DIV/0!"/>
    <x v="3"/>
    <s v="US"/>
    <s v="USD"/>
    <n v="1491007211"/>
    <n v="1488418811"/>
    <b v="0"/>
    <n v="0"/>
    <b v="0"/>
    <x v="4"/>
    <s v="faith"/>
    <x v="1696"/>
    <d v="2017-04-01T00:40:11"/>
    <n v="3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114.81818181818181"/>
    <x v="3"/>
    <s v="US"/>
    <s v="USD"/>
    <n v="1491781648"/>
    <n v="1489193248"/>
    <b v="0"/>
    <n v="22"/>
    <b v="0"/>
    <x v="4"/>
    <s v="faith"/>
    <x v="1697"/>
    <d v="2017-04-09T23:47:28"/>
    <n v="3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e v="#DIV/0!"/>
    <x v="3"/>
    <s v="US"/>
    <s v="USD"/>
    <n v="1490499180"/>
    <n v="1488430760"/>
    <b v="0"/>
    <n v="0"/>
    <b v="0"/>
    <x v="4"/>
    <s v="faith"/>
    <x v="1698"/>
    <d v="2017-03-26T03:33:00"/>
    <n v="24"/>
    <x v="1"/>
  </r>
  <r>
    <n v="1699"/>
    <s v="THE WORSHIP ALBUM!"/>
    <s v="Friends! Will you help me create a new worship album??! I want this album to give God the worship he deserves and draw people to Him."/>
    <n v="5105"/>
    <n v="216"/>
    <n v="54"/>
    <x v="3"/>
    <s v="US"/>
    <s v="USD"/>
    <n v="1491943445"/>
    <n v="1489351445"/>
    <b v="0"/>
    <n v="4"/>
    <b v="0"/>
    <x v="4"/>
    <s v="faith"/>
    <x v="1699"/>
    <d v="2017-04-11T20:44:05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65.974683544303801"/>
    <x v="3"/>
    <s v="US"/>
    <s v="USD"/>
    <n v="1491019200"/>
    <n v="1488418990"/>
    <b v="0"/>
    <n v="79"/>
    <b v="0"/>
    <x v="4"/>
    <s v="faith"/>
    <x v="1700"/>
    <d v="2017-04-01T04:00:00"/>
    <n v="3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5"/>
    <x v="2"/>
    <s v="US"/>
    <s v="USD"/>
    <n v="1421337405"/>
    <n v="1418745405"/>
    <b v="0"/>
    <n v="2"/>
    <b v="0"/>
    <x v="4"/>
    <s v="faith"/>
    <x v="1701"/>
    <d v="2015-01-15T15:56:45"/>
    <n v="30"/>
    <x v="3"/>
  </r>
  <r>
    <n v="1702"/>
    <s v="lyndale lewis and new vision prosper cd release"/>
    <s v="I can do all things through christ jesus"/>
    <n v="16500"/>
    <n v="1"/>
    <n v="1"/>
    <x v="2"/>
    <s v="US"/>
    <s v="USD"/>
    <n v="1427745150"/>
    <n v="1425156750"/>
    <b v="0"/>
    <n v="1"/>
    <b v="0"/>
    <x v="4"/>
    <s v="faith"/>
    <x v="1702"/>
    <d v="2015-03-30T19:52:30"/>
    <n v="30"/>
    <x v="0"/>
  </r>
  <r>
    <n v="1703"/>
    <s v="Joy Full Noise!"/>
    <s v="I would love for you to be a part of helping me raise money for music and video production to launch my first Worship album!"/>
    <n v="5000"/>
    <n v="51"/>
    <n v="25.5"/>
    <x v="2"/>
    <s v="US"/>
    <s v="USD"/>
    <n v="1441003537"/>
    <n v="1435819537"/>
    <b v="0"/>
    <n v="2"/>
    <b v="0"/>
    <x v="4"/>
    <s v="faith"/>
    <x v="1703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n v="118.36363636363636"/>
    <x v="2"/>
    <s v="US"/>
    <s v="USD"/>
    <n v="1424056873"/>
    <n v="1421464873"/>
    <b v="0"/>
    <n v="11"/>
    <b v="0"/>
    <x v="4"/>
    <s v="faith"/>
    <x v="1704"/>
    <d v="2015-02-16T03:21:13"/>
    <n v="30"/>
    <x v="0"/>
  </r>
  <r>
    <n v="1705"/>
    <s v="Piano Prayer Album - Russ James"/>
    <s v="An instrumental album that ranges from hymns to contemporary music. All the music is recorded by myself."/>
    <n v="2000"/>
    <n v="0"/>
    <e v="#DIV/0!"/>
    <x v="2"/>
    <s v="US"/>
    <s v="USD"/>
    <n v="1441814400"/>
    <n v="1440807846"/>
    <b v="0"/>
    <n v="0"/>
    <b v="0"/>
    <x v="4"/>
    <s v="faith"/>
    <x v="1705"/>
    <d v="2015-09-09T16:00:00"/>
    <n v="12"/>
    <x v="0"/>
  </r>
  <r>
    <n v="1706"/>
    <s v="Gemeinde in Bremen"/>
    <s v="Unsere &quot;Aufgabe&quot; ist es, fÃ¼r Christen da zu sein die keiner Gemeinde angehÃ¶ren. Zudem spielt Lobpreis eine Zentrale Rolle."/>
    <n v="5500"/>
    <n v="0"/>
    <e v="#DIV/0!"/>
    <x v="2"/>
    <s v="DE"/>
    <s v="EUR"/>
    <n v="1440314472"/>
    <n v="1435130472"/>
    <b v="0"/>
    <n v="0"/>
    <b v="0"/>
    <x v="4"/>
    <s v="faith"/>
    <x v="1706"/>
    <d v="2015-08-23T07:21:12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54.111111111111114"/>
    <x v="2"/>
    <s v="US"/>
    <s v="USD"/>
    <n v="1459181895"/>
    <n v="1456593495"/>
    <b v="0"/>
    <n v="9"/>
    <b v="0"/>
    <x v="4"/>
    <s v="faith"/>
    <x v="1707"/>
    <d v="2016-03-28T16:18:15"/>
    <n v="30"/>
    <x v="2"/>
  </r>
  <r>
    <n v="1708"/>
    <s v="Praise: It's what we do"/>
    <s v="A debut album for the New Gate Church's praise team; making a cd filled with original songs from a team of misfits with 1 goal in mind"/>
    <n v="7000"/>
    <n v="0"/>
    <e v="#DIV/0!"/>
    <x v="2"/>
    <s v="US"/>
    <s v="USD"/>
    <n v="1462135706"/>
    <n v="1458679706"/>
    <b v="0"/>
    <n v="0"/>
    <b v="0"/>
    <x v="4"/>
    <s v="faith"/>
    <x v="1708"/>
    <d v="2016-05-01T20:48:26"/>
    <n v="40"/>
    <x v="2"/>
  </r>
  <r>
    <n v="1709"/>
    <s v="Psalms"/>
    <s v="A project to set psalms to music. The psalms are taken from the English Standard Version (ESV) of the Bible."/>
    <n v="1750"/>
    <n v="85"/>
    <n v="21.25"/>
    <x v="2"/>
    <s v="US"/>
    <s v="USD"/>
    <n v="1409513940"/>
    <n v="1405949514"/>
    <b v="0"/>
    <n v="4"/>
    <b v="0"/>
    <x v="4"/>
    <s v="faith"/>
    <x v="1709"/>
    <d v="2014-08-31T19:39:00"/>
    <n v="41"/>
    <x v="3"/>
  </r>
  <r>
    <n v="1710"/>
    <s v="Producing a live album of our upcoming Europe tour"/>
    <s v="We want to create a gospel live album which has never been produced before."/>
    <n v="5000"/>
    <n v="34"/>
    <n v="34"/>
    <x v="2"/>
    <s v="DE"/>
    <s v="EUR"/>
    <n v="1453122000"/>
    <n v="1449151888"/>
    <b v="0"/>
    <n v="1"/>
    <b v="0"/>
    <x v="4"/>
    <s v="faith"/>
    <x v="1710"/>
    <d v="2016-01-18T13:00:00"/>
    <n v="4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525"/>
    <x v="2"/>
    <s v="US"/>
    <s v="USD"/>
    <n v="1409585434"/>
    <n v="1406907034"/>
    <b v="0"/>
    <n v="2"/>
    <b v="0"/>
    <x v="4"/>
    <s v="faith"/>
    <x v="1711"/>
    <d v="2014-09-01T15:30:34"/>
    <n v="31"/>
    <x v="3"/>
  </r>
  <r>
    <n v="1712"/>
    <s v="Midwest Cowboy Ministries"/>
    <s v="Recording/equipment for MCM - a team of musicians who will help your local musicians to hold your own Cowboy Church with Gospel Music"/>
    <n v="5000"/>
    <n v="0"/>
    <e v="#DIV/0!"/>
    <x v="2"/>
    <s v="US"/>
    <s v="USD"/>
    <n v="1435701353"/>
    <n v="1430517353"/>
    <b v="0"/>
    <n v="0"/>
    <b v="0"/>
    <x v="4"/>
    <s v="faith"/>
    <x v="1712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n v="50"/>
    <x v="2"/>
    <s v="US"/>
    <s v="USD"/>
    <n v="1412536412"/>
    <n v="1409944412"/>
    <b v="0"/>
    <n v="1"/>
    <b v="0"/>
    <x v="4"/>
    <s v="faith"/>
    <x v="1713"/>
    <d v="2014-10-05T19:13:32"/>
    <n v="3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115.70588235294117"/>
    <x v="2"/>
    <s v="US"/>
    <s v="USD"/>
    <n v="1430517761"/>
    <n v="1427925761"/>
    <b v="0"/>
    <n v="17"/>
    <b v="0"/>
    <x v="4"/>
    <s v="faith"/>
    <x v="1714"/>
    <d v="2015-05-01T22:02:41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n v="5.5"/>
    <x v="2"/>
    <s v="US"/>
    <s v="USD"/>
    <n v="1427772120"/>
    <n v="1425186785"/>
    <b v="0"/>
    <n v="2"/>
    <b v="0"/>
    <x v="4"/>
    <s v="faith"/>
    <x v="1715"/>
    <d v="2015-03-31T03:22:00"/>
    <n v="3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50"/>
    <x v="2"/>
    <s v="US"/>
    <s v="USD"/>
    <n v="1481295099"/>
    <n v="1477835499"/>
    <b v="0"/>
    <n v="3"/>
    <b v="0"/>
    <x v="4"/>
    <s v="faith"/>
    <x v="1716"/>
    <d v="2016-12-09T14:51:39"/>
    <n v="40"/>
    <x v="2"/>
  </r>
  <r>
    <n v="1717"/>
    <s v="Shift Records A New EP!"/>
    <s v="Our first record created to reach, inspire, and ultimately express the love of Jesus to our generation."/>
    <n v="3265"/>
    <n v="1395"/>
    <n v="34.024390243902438"/>
    <x v="2"/>
    <s v="US"/>
    <s v="USD"/>
    <n v="1461211200"/>
    <n v="1459467238"/>
    <b v="0"/>
    <n v="41"/>
    <b v="0"/>
    <x v="4"/>
    <s v="faith"/>
    <x v="1717"/>
    <d v="2016-04-21T04:00:00"/>
    <n v="20"/>
    <x v="2"/>
  </r>
  <r>
    <n v="1718"/>
    <s v="The Prodigal Son"/>
    <s v="A melody for the galaxy."/>
    <n v="35000"/>
    <n v="75"/>
    <n v="37.5"/>
    <x v="2"/>
    <s v="US"/>
    <s v="USD"/>
    <n v="1463201940"/>
    <n v="1459435149"/>
    <b v="0"/>
    <n v="2"/>
    <b v="0"/>
    <x v="4"/>
    <s v="faith"/>
    <x v="1718"/>
    <d v="2016-05-14T04:59:00"/>
    <n v="44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1.666666666666666"/>
    <x v="2"/>
    <s v="US"/>
    <s v="USD"/>
    <n v="1410958191"/>
    <n v="1408366191"/>
    <b v="0"/>
    <n v="3"/>
    <b v="0"/>
    <x v="4"/>
    <s v="faith"/>
    <x v="1719"/>
    <d v="2014-09-17T12:49:51"/>
    <n v="30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28.125"/>
    <x v="2"/>
    <s v="US"/>
    <s v="USD"/>
    <n v="1415562471"/>
    <n v="1412966871"/>
    <b v="0"/>
    <n v="8"/>
    <b v="0"/>
    <x v="4"/>
    <s v="faith"/>
    <x v="1720"/>
    <d v="2014-11-09T19:47:51"/>
    <n v="30"/>
    <x v="3"/>
  </r>
  <r>
    <n v="1721"/>
    <s v="&quot;HEAVEN'S CALLING&quot;"/>
    <s v="Heavens calling is an album for people all over the world in need of a healing for the soul, positive mindset and total prosperity"/>
    <n v="5000"/>
    <n v="0"/>
    <e v="#DIV/0!"/>
    <x v="2"/>
    <s v="US"/>
    <s v="USD"/>
    <n v="1449831863"/>
    <n v="1447239863"/>
    <b v="0"/>
    <n v="0"/>
    <b v="0"/>
    <x v="4"/>
    <s v="faith"/>
    <x v="1721"/>
    <d v="2015-12-11T11:04:23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n v="1"/>
    <x v="2"/>
    <s v="US"/>
    <s v="USD"/>
    <n v="1459642200"/>
    <n v="1456441429"/>
    <b v="0"/>
    <n v="1"/>
    <b v="0"/>
    <x v="4"/>
    <s v="faith"/>
    <x v="1722"/>
    <d v="2016-04-03T00:10:00"/>
    <n v="3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216.66666666666666"/>
    <x v="2"/>
    <s v="US"/>
    <s v="USD"/>
    <n v="1435730400"/>
    <n v="1430855315"/>
    <b v="0"/>
    <n v="3"/>
    <b v="0"/>
    <x v="4"/>
    <s v="faith"/>
    <x v="1723"/>
    <d v="2015-07-01T06:00:00"/>
    <n v="56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8.75"/>
    <x v="2"/>
    <s v="US"/>
    <s v="USD"/>
    <n v="1414707762"/>
    <n v="1412115762"/>
    <b v="0"/>
    <n v="4"/>
    <b v="0"/>
    <x v="4"/>
    <s v="faith"/>
    <x v="1724"/>
    <d v="2014-10-30T22:22:42"/>
    <n v="30"/>
    <x v="3"/>
  </r>
  <r>
    <n v="1725"/>
    <s v="Unveiled Debut Album"/>
    <s v="Christian band signed to VECA Records to release their debut album in Spring 2015.  This ministry is relying on faith-based donations."/>
    <n v="5500"/>
    <n v="560"/>
    <n v="62.222222222222221"/>
    <x v="2"/>
    <s v="US"/>
    <s v="USD"/>
    <n v="1408922049"/>
    <n v="1406330049"/>
    <b v="0"/>
    <n v="9"/>
    <b v="0"/>
    <x v="4"/>
    <s v="faith"/>
    <x v="1725"/>
    <d v="2014-08-24T23:14:09"/>
    <n v="30"/>
    <x v="3"/>
  </r>
  <r>
    <n v="1726"/>
    <s v="&quot;Every Day&quot; CD by Amanda Joy Hall"/>
    <s v="Amanda Joy Hall's sophomore album, &quot;Every Day&quot;. Release expected July 2014"/>
    <n v="6500"/>
    <n v="2196"/>
    <n v="137.25"/>
    <x v="2"/>
    <s v="US"/>
    <s v="USD"/>
    <n v="1403906664"/>
    <n v="1401401064"/>
    <b v="0"/>
    <n v="16"/>
    <b v="0"/>
    <x v="4"/>
    <s v="faith"/>
    <x v="1726"/>
    <d v="2014-06-27T22:04:24"/>
    <n v="2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1"/>
    <x v="2"/>
    <s v="GB"/>
    <s v="GBP"/>
    <n v="1428231600"/>
    <n v="1423520177"/>
    <b v="0"/>
    <n v="1"/>
    <b v="0"/>
    <x v="4"/>
    <s v="faith"/>
    <x v="1727"/>
    <d v="2015-04-05T11:00:00"/>
    <n v="55"/>
    <x v="0"/>
  </r>
  <r>
    <n v="1728"/>
    <s v="With His Presence"/>
    <s v="Be in God's presence through instrumental covers of hymns. Help me build a home studio to freely distribute this album."/>
    <n v="1250"/>
    <n v="855"/>
    <n v="122.14285714285714"/>
    <x v="2"/>
    <s v="US"/>
    <s v="USD"/>
    <n v="1445439674"/>
    <n v="1442847674"/>
    <b v="0"/>
    <n v="7"/>
    <b v="0"/>
    <x v="4"/>
    <s v="faith"/>
    <x v="1728"/>
    <d v="2015-10-21T15:01:14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e v="#DIV/0!"/>
    <x v="2"/>
    <s v="US"/>
    <s v="USD"/>
    <n v="1465521306"/>
    <n v="1460337306"/>
    <b v="0"/>
    <n v="0"/>
    <b v="0"/>
    <x v="4"/>
    <s v="faith"/>
    <x v="1729"/>
    <d v="2016-06-10T01:15:06"/>
    <n v="6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e v="#DIV/0!"/>
    <x v="2"/>
    <s v="US"/>
    <s v="USD"/>
    <n v="1445738783"/>
    <n v="1443146783"/>
    <b v="0"/>
    <n v="0"/>
    <b v="0"/>
    <x v="4"/>
    <s v="faith"/>
    <x v="1730"/>
    <d v="2015-10-25T02:06:23"/>
    <n v="30"/>
    <x v="0"/>
  </r>
  <r>
    <n v="1731"/>
    <s v="Sam Cox Band First Christian Tour"/>
    <s v="We are a Christin Worship band looking to midwest tour. God Bless!"/>
    <n v="1000"/>
    <n v="0"/>
    <e v="#DIV/0!"/>
    <x v="2"/>
    <s v="US"/>
    <s v="USD"/>
    <n v="1434034800"/>
    <n v="1432849552"/>
    <b v="0"/>
    <n v="0"/>
    <b v="0"/>
    <x v="4"/>
    <s v="faith"/>
    <x v="1731"/>
    <d v="2015-06-11T15:00:00"/>
    <n v="1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e v="#DIV/0!"/>
    <x v="2"/>
    <s v="US"/>
    <s v="USD"/>
    <n v="1452920400"/>
    <n v="1447777481"/>
    <b v="0"/>
    <n v="0"/>
    <b v="0"/>
    <x v="4"/>
    <s v="faith"/>
    <x v="1732"/>
    <d v="2016-01-16T05:00:00"/>
    <n v="60"/>
    <x v="0"/>
  </r>
  <r>
    <n v="1733"/>
    <s v="What Faith Is EP/Album"/>
    <s v="I am trying to share the music I am blessed to have written. https://www.johncox4.com or https://reverbnation.com/johncox4"/>
    <n v="10000"/>
    <n v="0"/>
    <e v="#DIV/0!"/>
    <x v="2"/>
    <s v="US"/>
    <s v="USD"/>
    <n v="1473802200"/>
    <n v="1472746374"/>
    <b v="0"/>
    <n v="0"/>
    <b v="0"/>
    <x v="4"/>
    <s v="faith"/>
    <x v="1733"/>
    <d v="2016-09-13T21:30:00"/>
    <n v="12"/>
    <x v="2"/>
  </r>
  <r>
    <n v="1734"/>
    <s v="Street Prophet Los CD and new book"/>
    <s v="This is a double venture project. I have finished a new manuscript and currently working on creating a Christian rap CD."/>
    <n v="4500"/>
    <n v="1"/>
    <n v="1"/>
    <x v="2"/>
    <s v="US"/>
    <s v="USD"/>
    <n v="1431046356"/>
    <n v="1428454356"/>
    <b v="0"/>
    <n v="1"/>
    <b v="0"/>
    <x v="4"/>
    <s v="faith"/>
    <x v="1734"/>
    <d v="2015-05-08T00:52:36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n v="55"/>
    <x v="2"/>
    <s v="US"/>
    <s v="USD"/>
    <n v="1470598345"/>
    <n v="1468006345"/>
    <b v="0"/>
    <n v="2"/>
    <b v="0"/>
    <x v="4"/>
    <s v="faith"/>
    <x v="1735"/>
    <d v="2016-08-07T19:32:25"/>
    <n v="30"/>
    <x v="2"/>
  </r>
  <r>
    <n v="1736"/>
    <s v="In His Presence"/>
    <s v="A unique meditative album reflecting on the life of Christ, inviting Him into your presence"/>
    <n v="3000"/>
    <n v="22"/>
    <n v="22"/>
    <x v="2"/>
    <s v="US"/>
    <s v="USD"/>
    <n v="1447018833"/>
    <n v="1444423233"/>
    <b v="0"/>
    <n v="1"/>
    <b v="0"/>
    <x v="4"/>
    <s v="faith"/>
    <x v="1736"/>
    <d v="2015-11-08T21:40:33"/>
    <n v="30"/>
    <x v="0"/>
  </r>
  <r>
    <n v="1737"/>
    <s v="Healing"/>
    <s v="An instrumental project in which all songs are incorporated around the healing power of our God. Used for times of prayer &amp; devotion"/>
    <n v="4000"/>
    <n v="850"/>
    <n v="56.666666666666664"/>
    <x v="2"/>
    <s v="US"/>
    <s v="USD"/>
    <n v="1437432392"/>
    <n v="1434840392"/>
    <b v="0"/>
    <n v="15"/>
    <b v="0"/>
    <x v="4"/>
    <s v="faith"/>
    <x v="1737"/>
    <d v="2015-07-20T22:46:32"/>
    <n v="30"/>
    <x v="0"/>
  </r>
  <r>
    <n v="1738"/>
    <s v="The Flashing Lights"/>
    <s v="Music that inspires and gives hope for overcoming and change. And it is good music."/>
    <n v="5000"/>
    <n v="20"/>
    <n v="20"/>
    <x v="2"/>
    <s v="US"/>
    <s v="USD"/>
    <n v="1412283542"/>
    <n v="1409691542"/>
    <b v="0"/>
    <n v="1"/>
    <b v="0"/>
    <x v="4"/>
    <s v="faith"/>
    <x v="1738"/>
    <d v="2014-10-02T20:59:02"/>
    <n v="3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"/>
    <x v="2"/>
    <s v="US"/>
    <s v="USD"/>
    <n v="1462391932"/>
    <n v="1457297932"/>
    <b v="0"/>
    <n v="1"/>
    <b v="0"/>
    <x v="4"/>
    <s v="faith"/>
    <x v="1739"/>
    <d v="2016-05-04T19:58:52"/>
    <n v="59"/>
    <x v="2"/>
  </r>
  <r>
    <n v="1740"/>
    <s v="Recording Studio Time"/>
    <s v="I recently recorded a new single. With your help I can return to the studio. Would you like to be part of my next worship project?"/>
    <n v="3000"/>
    <n v="0"/>
    <e v="#DIV/0!"/>
    <x v="2"/>
    <s v="US"/>
    <s v="USD"/>
    <n v="1437075422"/>
    <n v="1434483422"/>
    <b v="0"/>
    <n v="0"/>
    <b v="0"/>
    <x v="4"/>
    <s v="faith"/>
    <x v="1740"/>
    <d v="2015-07-16T19:37:02"/>
    <n v="30"/>
    <x v="0"/>
  </r>
  <r>
    <n v="1741"/>
    <s v="Caught off Guard"/>
    <s v="A photo journal documenting my experiences and travels across New Zealand"/>
    <n v="1200"/>
    <n v="1330"/>
    <n v="25.576923076923077"/>
    <x v="0"/>
    <s v="GB"/>
    <s v="GBP"/>
    <n v="1433948671"/>
    <n v="1430060671"/>
    <b v="0"/>
    <n v="52"/>
    <b v="1"/>
    <x v="8"/>
    <s v="photobooks"/>
    <x v="1741"/>
    <d v="2015-06-10T15:04:3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63.970588235294116"/>
    <x v="0"/>
    <s v="US"/>
    <s v="USD"/>
    <n v="1483822800"/>
    <n v="1481058170"/>
    <b v="0"/>
    <n v="34"/>
    <b v="1"/>
    <x v="8"/>
    <s v="photobooks"/>
    <x v="1742"/>
    <d v="2017-01-07T21:00:00"/>
    <n v="3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89.925373134328353"/>
    <x v="0"/>
    <s v="US"/>
    <s v="USD"/>
    <n v="1472270340"/>
    <n v="1470348775"/>
    <b v="0"/>
    <n v="67"/>
    <b v="1"/>
    <x v="8"/>
    <s v="photobooks"/>
    <x v="1743"/>
    <d v="2016-08-27T03:59:00"/>
    <n v="22"/>
    <x v="2"/>
  </r>
  <r>
    <n v="1744"/>
    <s v="Water World"/>
    <s v="This book is the embodiment of my passion for water &amp; photography, which I hope will inspire you to pick up your camera and explore."/>
    <n v="5500"/>
    <n v="6515"/>
    <n v="93.071428571428569"/>
    <x v="0"/>
    <s v="GB"/>
    <s v="GBP"/>
    <n v="1425821477"/>
    <n v="1421937077"/>
    <b v="0"/>
    <n v="70"/>
    <b v="1"/>
    <x v="8"/>
    <s v="photobooks"/>
    <x v="1744"/>
    <d v="2015-03-08T13:31:17"/>
    <n v="4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89.674157303370791"/>
    <x v="0"/>
    <s v="US"/>
    <s v="USD"/>
    <n v="1482372000"/>
    <n v="1479276838"/>
    <b v="0"/>
    <n v="89"/>
    <b v="1"/>
    <x v="8"/>
    <s v="photobooks"/>
    <x v="1745"/>
    <d v="2016-12-22T02:00:00"/>
    <n v="3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207.61682242990653"/>
    <x v="0"/>
    <s v="US"/>
    <s v="USD"/>
    <n v="1479952800"/>
    <n v="1477368867"/>
    <b v="0"/>
    <n v="107"/>
    <b v="1"/>
    <x v="8"/>
    <s v="photobooks"/>
    <x v="1746"/>
    <d v="2016-11-24T02:00:00"/>
    <n v="3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59.408805031446541"/>
    <x v="0"/>
    <s v="GB"/>
    <s v="GBP"/>
    <n v="1447426800"/>
    <n v="1444904830"/>
    <b v="0"/>
    <n v="159"/>
    <b v="1"/>
    <x v="8"/>
    <s v="photobooks"/>
    <x v="1747"/>
    <d v="2015-11-13T15:00:00"/>
    <n v="29"/>
    <x v="0"/>
  </r>
  <r>
    <n v="1748"/>
    <s v="So It Is: Vancouver"/>
    <s v="Telling the story of the city through remarkable people who live in Vancouver today."/>
    <n v="50000"/>
    <n v="64974"/>
    <n v="358.97237569060775"/>
    <x v="0"/>
    <s v="CA"/>
    <s v="CAD"/>
    <n v="1441234143"/>
    <n v="1438642143"/>
    <b v="0"/>
    <n v="181"/>
    <b v="1"/>
    <x v="8"/>
    <s v="photobooks"/>
    <x v="1748"/>
    <d v="2015-09-02T22:49:03"/>
    <n v="30"/>
    <x v="0"/>
  </r>
  <r>
    <n v="1749"/>
    <s v="E FOTOGRAFESCHE RECKBLECK - 367 DEEG AM AUSLAND ASAZ"/>
    <s v="Help me fund the production run of my first book by local Photographer Sandro Ortolani."/>
    <n v="10050"/>
    <n v="12410.5"/>
    <n v="94.736641221374043"/>
    <x v="0"/>
    <s v="LU"/>
    <s v="EUR"/>
    <n v="1488394800"/>
    <n v="1485213921"/>
    <b v="0"/>
    <n v="131"/>
    <b v="1"/>
    <x v="8"/>
    <s v="photobooks"/>
    <x v="1749"/>
    <d v="2017-03-01T19:00:00"/>
    <n v="3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80.647999999999996"/>
    <x v="0"/>
    <s v="US"/>
    <s v="USD"/>
    <n v="1461096304"/>
    <n v="1458936304"/>
    <b v="0"/>
    <n v="125"/>
    <b v="1"/>
    <x v="8"/>
    <s v="photobooks"/>
    <x v="1750"/>
    <d v="2016-04-19T20:05:04"/>
    <n v="25"/>
    <x v="2"/>
  </r>
  <r>
    <n v="1751"/>
    <s v="Daily Bread: Stories from Rural Greece"/>
    <s v="Photographs and stories culled from 10 years of road trips through rural Greece"/>
    <n v="10000"/>
    <n v="10290"/>
    <n v="168.68852459016392"/>
    <x v="0"/>
    <s v="US"/>
    <s v="USD"/>
    <n v="1426787123"/>
    <n v="1424198723"/>
    <b v="0"/>
    <n v="61"/>
    <b v="1"/>
    <x v="8"/>
    <s v="photobooks"/>
    <x v="1751"/>
    <d v="2015-03-19T17:45:23"/>
    <n v="30"/>
    <x v="0"/>
  </r>
  <r>
    <n v="1752"/>
    <s v="Adfectus Book"/>
    <s v="A little book of calm, in picture form, that will soothe the soul and un-furrow the brow."/>
    <n v="1200"/>
    <n v="3122"/>
    <n v="34.68888888888889"/>
    <x v="0"/>
    <s v="GB"/>
    <s v="GBP"/>
    <n v="1476425082"/>
    <n v="1473833082"/>
    <b v="0"/>
    <n v="90"/>
    <b v="1"/>
    <x v="8"/>
    <s v="photobooks"/>
    <x v="1752"/>
    <d v="2016-10-14T06:04:42"/>
    <n v="3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462.85714285714283"/>
    <x v="0"/>
    <s v="DK"/>
    <s v="DKK"/>
    <n v="1458579568"/>
    <n v="1455991168"/>
    <b v="0"/>
    <n v="35"/>
    <b v="1"/>
    <x v="8"/>
    <s v="photobooks"/>
    <x v="1753"/>
    <d v="2016-03-21T16:59:28"/>
    <n v="3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04.38888888888889"/>
    <x v="0"/>
    <s v="CA"/>
    <s v="CAD"/>
    <n v="1428091353"/>
    <n v="1425502953"/>
    <b v="0"/>
    <n v="90"/>
    <b v="1"/>
    <x v="8"/>
    <s v="photobooks"/>
    <x v="1754"/>
    <d v="2015-04-03T20:02:33"/>
    <n v="3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7.5"/>
    <x v="0"/>
    <s v="US"/>
    <s v="USD"/>
    <n v="1444071361"/>
    <n v="1441479361"/>
    <b v="0"/>
    <n v="4"/>
    <b v="1"/>
    <x v="8"/>
    <s v="photobooks"/>
    <x v="1755"/>
    <d v="2015-10-05T18:56:01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47.13"/>
    <x v="0"/>
    <s v="US"/>
    <s v="USD"/>
    <n v="1472443269"/>
    <n v="1468987269"/>
    <b v="0"/>
    <n v="120"/>
    <b v="1"/>
    <x v="8"/>
    <s v="photobooks"/>
    <x v="1756"/>
    <d v="2016-08-29T04:01:09"/>
    <n v="40"/>
    <x v="2"/>
  </r>
  <r>
    <n v="1757"/>
    <s v="The Resurgence of Femininity Photo Thesis"/>
    <s v="I want to create a self published photo art book on the topic of the resurgence of femininity."/>
    <n v="5000"/>
    <n v="5800"/>
    <n v="414.28571428571428"/>
    <x v="0"/>
    <s v="US"/>
    <s v="USD"/>
    <n v="1485631740"/>
    <n v="1483041083"/>
    <b v="0"/>
    <n v="14"/>
    <b v="1"/>
    <x v="8"/>
    <s v="photobooks"/>
    <x v="1757"/>
    <d v="2017-01-28T19:29:00"/>
    <n v="3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42.481481481481481"/>
    <x v="0"/>
    <s v="US"/>
    <s v="USD"/>
    <n v="1468536992"/>
    <n v="1463352992"/>
    <b v="0"/>
    <n v="27"/>
    <b v="1"/>
    <x v="8"/>
    <s v="photobooks"/>
    <x v="1758"/>
    <d v="2016-07-14T22:56:32"/>
    <n v="60"/>
    <x v="2"/>
  </r>
  <r>
    <n v="1759"/>
    <s v="Death Valley"/>
    <s v="Death Valley will be the first photo book of Andi State"/>
    <n v="5000"/>
    <n v="5330"/>
    <n v="108.77551020408163"/>
    <x v="0"/>
    <s v="US"/>
    <s v="USD"/>
    <n v="1427309629"/>
    <n v="1425585229"/>
    <b v="0"/>
    <n v="49"/>
    <b v="1"/>
    <x v="8"/>
    <s v="photobooks"/>
    <x v="1759"/>
    <d v="2015-03-25T18:53:49"/>
    <n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n v="81.098039215686271"/>
    <x v="0"/>
    <s v="US"/>
    <s v="USD"/>
    <n v="1456416513"/>
    <n v="1454688513"/>
    <b v="0"/>
    <n v="102"/>
    <b v="1"/>
    <x v="8"/>
    <s v="photobooks"/>
    <x v="1760"/>
    <d v="2016-02-25T16:08:33"/>
    <n v="20"/>
    <x v="2"/>
  </r>
  <r>
    <n v="1761"/>
    <s v="I Wanted To See Boobs"/>
    <s v="A hardcover photobook telling the naked truth of a young photographers journey."/>
    <n v="100"/>
    <n v="155"/>
    <n v="51.666666666666664"/>
    <x v="0"/>
    <s v="GB"/>
    <s v="GBP"/>
    <n v="1442065060"/>
    <n v="1437745060"/>
    <b v="0"/>
    <n v="3"/>
    <b v="1"/>
    <x v="8"/>
    <s v="photobooks"/>
    <x v="1761"/>
    <d v="2015-09-12T13:37:40"/>
    <n v="50"/>
    <x v="0"/>
  </r>
  <r>
    <n v="1762"/>
    <s v="&quot;The Naked Pixel&quot; Ali Pakele"/>
    <s v="Project rewards $25 gets you 190+ digital images"/>
    <n v="100"/>
    <n v="885"/>
    <n v="35.4"/>
    <x v="0"/>
    <s v="US"/>
    <s v="USD"/>
    <n v="1457739245"/>
    <n v="1455147245"/>
    <b v="0"/>
    <n v="25"/>
    <b v="1"/>
    <x v="8"/>
    <s v="photobooks"/>
    <x v="1762"/>
    <d v="2016-03-11T23:34:05"/>
    <n v="3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3.63559322033899"/>
    <x v="0"/>
    <s v="US"/>
    <s v="USD"/>
    <n v="1477255840"/>
    <n v="1474663840"/>
    <b v="0"/>
    <n v="118"/>
    <b v="1"/>
    <x v="8"/>
    <s v="photobooks"/>
    <x v="1763"/>
    <d v="2016-10-23T20:50:40"/>
    <n v="3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55.282051282051285"/>
    <x v="2"/>
    <s v="GB"/>
    <s v="GBP"/>
    <n v="1407065979"/>
    <n v="1404560379"/>
    <b v="1"/>
    <n v="39"/>
    <b v="0"/>
    <x v="8"/>
    <s v="photobooks"/>
    <x v="1764"/>
    <d v="2014-08-03T11:39:39"/>
    <n v="2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72.16970873786407"/>
    <x v="2"/>
    <s v="US"/>
    <s v="USD"/>
    <n v="1407972712"/>
    <n v="1405380712"/>
    <b v="1"/>
    <n v="103"/>
    <b v="0"/>
    <x v="8"/>
    <s v="photobooks"/>
    <x v="1765"/>
    <d v="2014-08-13T23:31:52"/>
    <n v="30"/>
    <x v="3"/>
  </r>
  <r>
    <n v="1766"/>
    <s v="Photographic book on Melbourne's music scene"/>
    <s v="I want to create a beautiful book which documents the Melbourne music scene."/>
    <n v="1500"/>
    <n v="0"/>
    <e v="#DIV/0!"/>
    <x v="2"/>
    <s v="AU"/>
    <s v="AUD"/>
    <n v="1408999088"/>
    <n v="1407184688"/>
    <b v="1"/>
    <n v="0"/>
    <b v="0"/>
    <x v="8"/>
    <s v="photobooks"/>
    <x v="1766"/>
    <d v="2014-08-25T20:38:08"/>
    <n v="21"/>
    <x v="3"/>
  </r>
  <r>
    <n v="1767"/>
    <s v="OR-GÃ“L-HO -A search for meaning during the World Cup"/>
    <s v="A photographic search for the true meaning of pride for ones country during the World Cup"/>
    <n v="5000"/>
    <n v="2286"/>
    <n v="58.615384615384613"/>
    <x v="2"/>
    <s v="US"/>
    <s v="USD"/>
    <n v="1407080884"/>
    <n v="1404488884"/>
    <b v="1"/>
    <n v="39"/>
    <b v="0"/>
    <x v="8"/>
    <s v="photobooks"/>
    <x v="1767"/>
    <d v="2014-08-03T15:48:04"/>
    <n v="30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12.466666666666667"/>
    <x v="2"/>
    <s v="US"/>
    <s v="USD"/>
    <n v="1411824444"/>
    <n v="1406640444"/>
    <b v="1"/>
    <n v="15"/>
    <b v="0"/>
    <x v="8"/>
    <s v="photobooks"/>
    <x v="1768"/>
    <d v="2014-09-27T13:27:24"/>
    <n v="60"/>
    <x v="3"/>
  </r>
  <r>
    <n v="1769"/>
    <s v="Navajo Textile Project"/>
    <s v="To create a publication, and exhibition documenting the collection of Jamie Ross, longtime collector of Navajo Textiles"/>
    <n v="40000"/>
    <n v="1081"/>
    <n v="49.136363636363633"/>
    <x v="2"/>
    <s v="US"/>
    <s v="USD"/>
    <n v="1421177959"/>
    <n v="1418585959"/>
    <b v="1"/>
    <n v="22"/>
    <b v="0"/>
    <x v="8"/>
    <s v="photobooks"/>
    <x v="1769"/>
    <d v="2015-01-13T19:39:19"/>
    <n v="3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50.5"/>
    <x v="2"/>
    <s v="US"/>
    <s v="USD"/>
    <n v="1413312194"/>
    <n v="1410288194"/>
    <b v="1"/>
    <n v="92"/>
    <b v="0"/>
    <x v="8"/>
    <s v="photobooks"/>
    <x v="1770"/>
    <d v="2014-10-14T18:43:14"/>
    <n v="35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35.799999999999997"/>
    <x v="2"/>
    <s v="GB"/>
    <s v="GBP"/>
    <n v="1414107040"/>
    <n v="1411515040"/>
    <b v="1"/>
    <n v="25"/>
    <b v="0"/>
    <x v="8"/>
    <s v="photobooks"/>
    <x v="1771"/>
    <d v="2014-10-23T23:30:40"/>
    <n v="30"/>
    <x v="3"/>
  </r>
  <r>
    <n v="1772"/>
    <s v="White Mountain"/>
    <s v="A photobook and a short documentary film telling the story of Holocaust in Northwestern Lithuania"/>
    <n v="5500"/>
    <n v="858"/>
    <n v="45.157894736842103"/>
    <x v="2"/>
    <s v="GB"/>
    <s v="GBP"/>
    <n v="1404666836"/>
    <n v="1399482836"/>
    <b v="1"/>
    <n v="19"/>
    <b v="0"/>
    <x v="8"/>
    <s v="photobooks"/>
    <x v="1772"/>
    <d v="2014-07-06T17:13:56"/>
    <n v="6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98.78947368421052"/>
    <x v="2"/>
    <s v="US"/>
    <s v="USD"/>
    <n v="1421691298"/>
    <n v="1417803298"/>
    <b v="1"/>
    <n v="19"/>
    <b v="0"/>
    <x v="8"/>
    <s v="photobooks"/>
    <x v="1773"/>
    <d v="2015-01-19T18:14:58"/>
    <n v="4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88.307692307692307"/>
    <x v="2"/>
    <s v="US"/>
    <s v="USD"/>
    <n v="1417273140"/>
    <n v="1413609292"/>
    <b v="1"/>
    <n v="13"/>
    <b v="0"/>
    <x v="8"/>
    <s v="photobooks"/>
    <x v="1774"/>
    <d v="2014-11-29T14:59:00"/>
    <n v="42"/>
    <x v="3"/>
  </r>
  <r>
    <n v="1775"/>
    <s v="Muhammad Ali - The Comeback"/>
    <s v="Rarely seen images of Muhammad Ali in his prime as he trained in Miami Beach at the famous 5th Street Gym in the early 70s"/>
    <n v="32500"/>
    <n v="21158"/>
    <n v="170.62903225806451"/>
    <x v="2"/>
    <s v="US"/>
    <s v="USD"/>
    <n v="1414193160"/>
    <n v="1410305160"/>
    <b v="1"/>
    <n v="124"/>
    <b v="0"/>
    <x v="8"/>
    <s v="photobooks"/>
    <x v="1775"/>
    <d v="2014-10-24T23:26:00"/>
    <n v="4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83.75"/>
    <x v="2"/>
    <s v="GB"/>
    <s v="GBP"/>
    <n v="1414623471"/>
    <n v="1411513071"/>
    <b v="1"/>
    <n v="4"/>
    <b v="0"/>
    <x v="8"/>
    <s v="photobooks"/>
    <x v="1776"/>
    <d v="2014-10-29T22:57:51"/>
    <n v="3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65.099999999999994"/>
    <x v="2"/>
    <s v="NL"/>
    <s v="EUR"/>
    <n v="1424421253"/>
    <n v="1421829253"/>
    <b v="1"/>
    <n v="10"/>
    <b v="0"/>
    <x v="8"/>
    <s v="photobooks"/>
    <x v="1777"/>
    <d v="2015-02-20T08:34:13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66.333333333333329"/>
    <x v="2"/>
    <s v="US"/>
    <s v="USD"/>
    <n v="1427485395"/>
    <n v="1423600995"/>
    <b v="1"/>
    <n v="15"/>
    <b v="0"/>
    <x v="8"/>
    <s v="photobooks"/>
    <x v="1778"/>
    <d v="2015-03-27T19:43:15"/>
    <n v="4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104.89473684210526"/>
    <x v="2"/>
    <s v="US"/>
    <s v="USD"/>
    <n v="1472834180"/>
    <n v="1470242180"/>
    <b v="1"/>
    <n v="38"/>
    <b v="0"/>
    <x v="8"/>
    <s v="photobooks"/>
    <x v="1779"/>
    <d v="2016-09-02T16:36:20"/>
    <n v="30"/>
    <x v="2"/>
  </r>
  <r>
    <n v="1780"/>
    <s v="Native Nation"/>
    <s v="It is time to recognize and give to the indigenus groups the credit they deserve. It is time to understand where we come from."/>
    <n v="30000"/>
    <n v="11923"/>
    <n v="78.440789473684205"/>
    <x v="2"/>
    <s v="US"/>
    <s v="USD"/>
    <n v="1467469510"/>
    <n v="1462285510"/>
    <b v="1"/>
    <n v="152"/>
    <b v="0"/>
    <x v="8"/>
    <s v="photobooks"/>
    <x v="1780"/>
    <d v="2016-07-02T14:25:10"/>
    <n v="6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59.041666666666664"/>
    <x v="2"/>
    <s v="US"/>
    <s v="USD"/>
    <n v="1473950945"/>
    <n v="1471272545"/>
    <b v="1"/>
    <n v="24"/>
    <b v="0"/>
    <x v="8"/>
    <s v="photobooks"/>
    <x v="1781"/>
    <d v="2016-09-15T14:49:05"/>
    <n v="3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71.34210526315789"/>
    <x v="2"/>
    <s v="US"/>
    <s v="USD"/>
    <n v="1456062489"/>
    <n v="1453211289"/>
    <b v="1"/>
    <n v="76"/>
    <b v="0"/>
    <x v="8"/>
    <s v="photobooks"/>
    <x v="1782"/>
    <d v="2016-02-21T13:48:09"/>
    <n v="33"/>
    <x v="2"/>
  </r>
  <r>
    <n v="1783"/>
    <s v="Hues of my Vision"/>
    <s v="My Buddy Spirit and I, Ara, camping full time camera on hand for a bit over nine years. &quot;Hue of my Vision&quot; is our Photo Book."/>
    <n v="40000"/>
    <n v="9477"/>
    <n v="51.227027027027027"/>
    <x v="2"/>
    <s v="US"/>
    <s v="USD"/>
    <n v="1432248478"/>
    <n v="1429656478"/>
    <b v="1"/>
    <n v="185"/>
    <b v="0"/>
    <x v="8"/>
    <s v="photobooks"/>
    <x v="1783"/>
    <d v="2015-05-21T22:47:58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60.242424242424242"/>
    <x v="2"/>
    <s v="US"/>
    <s v="USD"/>
    <n v="1422674700"/>
    <n v="1419954240"/>
    <b v="1"/>
    <n v="33"/>
    <b v="0"/>
    <x v="8"/>
    <s v="photobooks"/>
    <x v="1784"/>
    <d v="2015-01-31T03:25:00"/>
    <n v="3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44.935185185185183"/>
    <x v="2"/>
    <s v="US"/>
    <s v="USD"/>
    <n v="1413417600"/>
    <n v="1410750855"/>
    <b v="1"/>
    <n v="108"/>
    <b v="0"/>
    <x v="8"/>
    <s v="photobooks"/>
    <x v="1785"/>
    <d v="2014-10-16T00:00:00"/>
    <n v="31"/>
    <x v="3"/>
  </r>
  <r>
    <n v="1786"/>
    <s v="Observations in 6x6"/>
    <s v="A photo book that shows a timeless trip from Portugal to Sri Lanka in a subjective point of view through an old Hasselblad objective."/>
    <n v="1900"/>
    <n v="905"/>
    <n v="31.206896551724139"/>
    <x v="2"/>
    <s v="NL"/>
    <s v="EUR"/>
    <n v="1418649177"/>
    <n v="1416057177"/>
    <b v="1"/>
    <n v="29"/>
    <b v="0"/>
    <x v="8"/>
    <s v="photobooks"/>
    <x v="1786"/>
    <d v="2014-12-15T13:12:57"/>
    <n v="30"/>
    <x v="3"/>
  </r>
  <r>
    <n v="1787"/>
    <s v="Alpamayo to Yerupaja"/>
    <s v="Raising awareness to the effects of global warming through photographs of the high mountains of Peru."/>
    <n v="10000"/>
    <n v="1533"/>
    <n v="63.875"/>
    <x v="2"/>
    <s v="US"/>
    <s v="USD"/>
    <n v="1428158637"/>
    <n v="1425570237"/>
    <b v="1"/>
    <n v="24"/>
    <b v="0"/>
    <x v="8"/>
    <s v="photobooks"/>
    <x v="1787"/>
    <d v="2015-04-04T14:43:57"/>
    <n v="30"/>
    <x v="0"/>
  </r>
  <r>
    <n v="1788"/>
    <s v="Beyond the Pale"/>
    <s v="A photo book celebrating Goths, exploring their lives and giving an insight into what Goth is for them."/>
    <n v="5500"/>
    <n v="76"/>
    <n v="19"/>
    <x v="2"/>
    <s v="GB"/>
    <s v="GBP"/>
    <n v="1414795542"/>
    <n v="1412203542"/>
    <b v="1"/>
    <n v="4"/>
    <b v="0"/>
    <x v="8"/>
    <s v="photobooks"/>
    <x v="1788"/>
    <d v="2014-10-31T22:45:42"/>
    <n v="30"/>
    <x v="3"/>
  </r>
  <r>
    <n v="1789"/>
    <s v="Paintball: Beyond The Paint"/>
    <s v="I want to create a portfolio to show all the aspects of the adrenaline filled game of paintball. Focusing on tournament players"/>
    <n v="8000"/>
    <n v="40"/>
    <n v="10"/>
    <x v="2"/>
    <s v="US"/>
    <s v="USD"/>
    <n v="1421042403"/>
    <n v="1415858403"/>
    <b v="1"/>
    <n v="4"/>
    <b v="0"/>
    <x v="8"/>
    <s v="photobooks"/>
    <x v="1789"/>
    <d v="2015-01-12T06:00:03"/>
    <n v="60"/>
    <x v="3"/>
  </r>
  <r>
    <n v="1790"/>
    <s v="Return to Relevance: The Scott Hyde Archive"/>
    <s v="70 years of incredible photography sits patiently in old film sheet boxes, waiting for a return to relevance."/>
    <n v="33000"/>
    <n v="1636"/>
    <n v="109.06666666666666"/>
    <x v="2"/>
    <s v="US"/>
    <s v="USD"/>
    <n v="1423152678"/>
    <n v="1420560678"/>
    <b v="1"/>
    <n v="15"/>
    <b v="0"/>
    <x v="8"/>
    <s v="photobooks"/>
    <x v="1790"/>
    <d v="2015-02-05T16:11:18"/>
    <n v="30"/>
    <x v="0"/>
  </r>
  <r>
    <n v="1791"/>
    <s v="disCover: Napoli"/>
    <s v="For the love of street photography and the beauty of traditional cultures in southern Italy."/>
    <n v="3000"/>
    <n v="107"/>
    <n v="26.75"/>
    <x v="2"/>
    <s v="GB"/>
    <s v="GBP"/>
    <n v="1422553565"/>
    <n v="1417369565"/>
    <b v="1"/>
    <n v="4"/>
    <b v="0"/>
    <x v="8"/>
    <s v="photobooks"/>
    <x v="1791"/>
    <d v="2015-01-29T17:46:05"/>
    <n v="60"/>
    <x v="3"/>
  </r>
  <r>
    <n v="1792"/>
    <s v="Bensinger's: Photographs by Helaine Garren"/>
    <s v="In 1970 Helaine Garren shot a series of images at Bensingerâ€™s Pool Hall in Chicago, Illinois."/>
    <n v="25000"/>
    <n v="15281"/>
    <n v="109.93525179856115"/>
    <x v="2"/>
    <s v="US"/>
    <s v="USD"/>
    <n v="1439189940"/>
    <n v="1435970682"/>
    <b v="1"/>
    <n v="139"/>
    <b v="0"/>
    <x v="8"/>
    <s v="photobooks"/>
    <x v="1792"/>
    <d v="2015-08-10T06:59:00"/>
    <n v="3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20"/>
    <x v="2"/>
    <s v="AU"/>
    <s v="AUD"/>
    <n v="1417127040"/>
    <n v="1414531440"/>
    <b v="1"/>
    <n v="2"/>
    <b v="0"/>
    <x v="8"/>
    <s v="photobooks"/>
    <x v="1793"/>
    <d v="2014-11-27T22:24:00"/>
    <n v="3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55.388888888888886"/>
    <x v="2"/>
    <s v="US"/>
    <s v="USD"/>
    <n v="1423660422"/>
    <n v="1420636422"/>
    <b v="1"/>
    <n v="18"/>
    <b v="0"/>
    <x v="8"/>
    <s v="photobooks"/>
    <x v="1794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n v="133.90123456790124"/>
    <x v="2"/>
    <s v="DE"/>
    <s v="EUR"/>
    <n v="1476460800"/>
    <n v="1473922541"/>
    <b v="1"/>
    <n v="81"/>
    <b v="0"/>
    <x v="8"/>
    <s v="photobooks"/>
    <x v="1795"/>
    <d v="2016-10-14T16:00:00"/>
    <n v="29"/>
    <x v="2"/>
  </r>
  <r>
    <n v="1796"/>
    <s v="Kenema"/>
    <s v="Kenema is a stunning portrait photography book by British Photographer, Peter Dibdin, capturing community life in Kenema, Sierra Leone."/>
    <n v="19000"/>
    <n v="4190"/>
    <n v="48.720930232558139"/>
    <x v="2"/>
    <s v="GB"/>
    <s v="GBP"/>
    <n v="1469356366"/>
    <n v="1464172366"/>
    <b v="1"/>
    <n v="86"/>
    <b v="0"/>
    <x v="8"/>
    <s v="photobooks"/>
    <x v="1796"/>
    <d v="2016-07-24T10:32:46"/>
    <n v="6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48.25"/>
    <x v="2"/>
    <s v="US"/>
    <s v="USD"/>
    <n v="1481809189"/>
    <n v="1479217189"/>
    <b v="1"/>
    <n v="140"/>
    <b v="0"/>
    <x v="8"/>
    <s v="photobooks"/>
    <x v="1797"/>
    <d v="2016-12-15T13:39:49"/>
    <n v="3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58.972972972972975"/>
    <x v="2"/>
    <s v="US"/>
    <s v="USD"/>
    <n v="1454572233"/>
    <n v="1449388233"/>
    <b v="1"/>
    <n v="37"/>
    <b v="0"/>
    <x v="8"/>
    <s v="photobooks"/>
    <x v="1798"/>
    <d v="2016-02-04T07:50:33"/>
    <n v="60"/>
    <x v="0"/>
  </r>
  <r>
    <n v="1799"/>
    <s v="The UnDiscovered Image"/>
    <s v="The UnDiscovered Image, a monthly publication dedicated to photographers."/>
    <n v="4000"/>
    <n v="69.83"/>
    <n v="11.638333333333334"/>
    <x v="2"/>
    <s v="GB"/>
    <s v="GBP"/>
    <n v="1415740408"/>
    <n v="1414008808"/>
    <b v="1"/>
    <n v="6"/>
    <b v="0"/>
    <x v="8"/>
    <s v="photobooks"/>
    <x v="1799"/>
    <d v="2014-11-11T21:13:28"/>
    <n v="2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83.716814159292042"/>
    <x v="2"/>
    <s v="GB"/>
    <s v="GBP"/>
    <n v="1476109970"/>
    <n v="1473517970"/>
    <b v="1"/>
    <n v="113"/>
    <b v="0"/>
    <x v="8"/>
    <s v="photobooks"/>
    <x v="1800"/>
    <d v="2016-10-10T14:32:50"/>
    <n v="30"/>
    <x v="2"/>
  </r>
  <r>
    <n v="1801"/>
    <s v="Come, Bring, Punish"/>
    <s v="Get involved in Come, Bring, Punish, a new photo book by Ewen Spencer, documenting the European Ballroom scene and the life around it"/>
    <n v="17000"/>
    <n v="2355"/>
    <n v="63.648648648648646"/>
    <x v="2"/>
    <s v="GB"/>
    <s v="GBP"/>
    <n v="1450181400"/>
    <n v="1447429868"/>
    <b v="1"/>
    <n v="37"/>
    <b v="0"/>
    <x v="8"/>
    <s v="photobooks"/>
    <x v="1801"/>
    <d v="2015-12-15T12:10:00"/>
    <n v="32"/>
    <x v="0"/>
  </r>
  <r>
    <n v="1802"/>
    <s v="Out Of The Dark"/>
    <s v="Inner Darkness turned into a photobook. Personal work i shot during my recovery...in Berlin."/>
    <n v="3500"/>
    <n v="1697"/>
    <n v="94.277777777777771"/>
    <x v="2"/>
    <s v="DE"/>
    <s v="EUR"/>
    <n v="1435442340"/>
    <n v="1433416830"/>
    <b v="1"/>
    <n v="18"/>
    <b v="0"/>
    <x v="8"/>
    <s v="photobooks"/>
    <x v="1802"/>
    <d v="2015-06-27T21:59:00"/>
    <n v="23"/>
    <x v="0"/>
  </r>
  <r>
    <n v="1803"/>
    <s v="On the Verge, the book."/>
    <s v="Photographs capture fleeting experiences, where childhood is our past and adulthood is our future. In between. On the verge."/>
    <n v="17500"/>
    <n v="5390"/>
    <n v="71.86666666666666"/>
    <x v="2"/>
    <s v="US"/>
    <s v="USD"/>
    <n v="1423878182"/>
    <n v="1421199782"/>
    <b v="1"/>
    <n v="75"/>
    <b v="0"/>
    <x v="8"/>
    <s v="photobooks"/>
    <x v="1803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104.84615384615384"/>
    <x v="2"/>
    <s v="US"/>
    <s v="USD"/>
    <n v="1447521404"/>
    <n v="1444061804"/>
    <b v="1"/>
    <n v="52"/>
    <b v="0"/>
    <x v="8"/>
    <s v="photobooks"/>
    <x v="1804"/>
    <d v="2015-11-14T17:16:44"/>
    <n v="4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67.139344262295083"/>
    <x v="2"/>
    <s v="DE"/>
    <s v="EUR"/>
    <n v="1443808800"/>
    <n v="1441048658"/>
    <b v="1"/>
    <n v="122"/>
    <b v="0"/>
    <x v="8"/>
    <s v="photobooks"/>
    <x v="1805"/>
    <d v="2015-10-02T18:00:00"/>
    <n v="32"/>
    <x v="0"/>
  </r>
  <r>
    <n v="1806"/>
    <s v="American Presidents Naked"/>
    <s v="Join me in publishing an amazing and unprecedented book with full frontal photopraphs of 8 American Presidents Naked"/>
    <n v="20000"/>
    <n v="591"/>
    <n v="73.875"/>
    <x v="2"/>
    <s v="GB"/>
    <s v="GBP"/>
    <n v="1412090349"/>
    <n v="1409066349"/>
    <b v="1"/>
    <n v="8"/>
    <b v="0"/>
    <x v="8"/>
    <s v="photobooks"/>
    <x v="1806"/>
    <d v="2014-09-30T15:19:09"/>
    <n v="35"/>
    <x v="3"/>
  </r>
  <r>
    <n v="1807"/>
    <s v="Anywhere but Here"/>
    <s v="I want to explore alternative cultures and lifestyles in America."/>
    <n v="5000"/>
    <n v="553"/>
    <n v="69.125"/>
    <x v="2"/>
    <s v="US"/>
    <s v="USD"/>
    <n v="1411868313"/>
    <n v="1409276313"/>
    <b v="1"/>
    <n v="8"/>
    <b v="0"/>
    <x v="8"/>
    <s v="photobooks"/>
    <x v="1807"/>
    <d v="2014-09-28T01:38:33"/>
    <n v="30"/>
    <x v="3"/>
  </r>
  <r>
    <n v="1808"/>
    <s v="An Iranian Journey"/>
    <s v="An Iranian Journey exposes the duality of life in modern Iran where youth navigate a thicket of Islamic laws and customs to live freely"/>
    <n v="28000"/>
    <n v="11594"/>
    <n v="120.77083333333333"/>
    <x v="2"/>
    <s v="US"/>
    <s v="USD"/>
    <n v="1486830030"/>
    <n v="1483806030"/>
    <b v="1"/>
    <n v="96"/>
    <b v="0"/>
    <x v="8"/>
    <s v="photobooks"/>
    <x v="1808"/>
    <d v="2017-02-11T16:20:30"/>
    <n v="35"/>
    <x v="1"/>
  </r>
  <r>
    <n v="1809"/>
    <s v="Hamilton: A Different Perspective"/>
    <s v="A stunning photo book highlighting the visual diversity of the City of Hamilton and showcasing it in a new light."/>
    <n v="3500"/>
    <n v="380"/>
    <n v="42.222222222222221"/>
    <x v="2"/>
    <s v="CA"/>
    <s v="CAD"/>
    <n v="1425246439"/>
    <n v="1422222439"/>
    <b v="1"/>
    <n v="9"/>
    <b v="0"/>
    <x v="8"/>
    <s v="photobooks"/>
    <x v="1809"/>
    <d v="2015-03-01T21:47:19"/>
    <n v="35"/>
    <x v="0"/>
  </r>
  <r>
    <n v="1810"/>
    <s v="Film Speed"/>
    <s v="Film Speed is a series of Zines focusing on architecture shot completely on 35 and 120mm film."/>
    <n v="450"/>
    <n v="15"/>
    <n v="7.5"/>
    <x v="2"/>
    <s v="US"/>
    <s v="USD"/>
    <n v="1408657826"/>
    <n v="1407621026"/>
    <b v="0"/>
    <n v="2"/>
    <b v="0"/>
    <x v="8"/>
    <s v="photobooks"/>
    <x v="1810"/>
    <d v="2014-08-21T21:50:26"/>
    <n v="12"/>
    <x v="3"/>
  </r>
  <r>
    <n v="1811"/>
    <s v="The Year of Sunsets"/>
    <s v="A collection of 365 color photographs of sunsets in 2014, beautifully presented in a hardcover book."/>
    <n v="54000"/>
    <n v="40"/>
    <n v="1.5384615384615385"/>
    <x v="2"/>
    <s v="US"/>
    <s v="USD"/>
    <n v="1414123200"/>
    <n v="1408962270"/>
    <b v="0"/>
    <n v="26"/>
    <b v="0"/>
    <x v="8"/>
    <s v="photobooks"/>
    <x v="1811"/>
    <d v="2014-10-24T04:00:00"/>
    <n v="6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37.608695652173914"/>
    <x v="2"/>
    <s v="GB"/>
    <s v="GBP"/>
    <n v="1467531536"/>
    <n v="1464939536"/>
    <b v="0"/>
    <n v="23"/>
    <b v="0"/>
    <x v="8"/>
    <s v="photobooks"/>
    <x v="1812"/>
    <d v="2016-07-03T07:38:56"/>
    <n v="30"/>
    <x v="2"/>
  </r>
  <r>
    <n v="1813"/>
    <s v="Libya : The Lost Days"/>
    <s v="This project aims to document, Libyan photographic history; through both print and artisan mediums ."/>
    <n v="8750"/>
    <n v="0"/>
    <e v="#DIV/0!"/>
    <x v="2"/>
    <s v="GB"/>
    <s v="GBP"/>
    <n v="1407532812"/>
    <n v="1404940812"/>
    <b v="0"/>
    <n v="0"/>
    <b v="0"/>
    <x v="8"/>
    <s v="photobooks"/>
    <x v="1813"/>
    <d v="2014-08-08T21:20:12"/>
    <n v="30"/>
    <x v="3"/>
  </r>
  <r>
    <n v="1814"/>
    <s v="My Favourite Colour Was Yellow"/>
    <s v="A self published photo book documenting the overwhelming presence of the colour pink, in young girls lives here in the UK."/>
    <n v="12000"/>
    <n v="5902"/>
    <n v="42.157142857142858"/>
    <x v="2"/>
    <s v="GB"/>
    <s v="GBP"/>
    <n v="1425108736"/>
    <n v="1422516736"/>
    <b v="0"/>
    <n v="140"/>
    <b v="0"/>
    <x v="8"/>
    <s v="photobooks"/>
    <x v="1814"/>
    <d v="2015-02-28T07:32:16"/>
    <n v="30"/>
    <x v="0"/>
  </r>
  <r>
    <n v="1815"/>
    <s v="Texas to Florida"/>
    <s v="Photographic roadtrip from Dallas/Ft Worth, Texas to Florida's beaches. A summer photography roadtrip project to include 5 states."/>
    <n v="3000"/>
    <n v="0"/>
    <e v="#DIV/0!"/>
    <x v="2"/>
    <s v="US"/>
    <s v="USD"/>
    <n v="1435787137"/>
    <n v="1434577537"/>
    <b v="0"/>
    <n v="0"/>
    <b v="0"/>
    <x v="8"/>
    <s v="photobooks"/>
    <x v="1815"/>
    <d v="2015-07-01T21:45:37"/>
    <n v="14"/>
    <x v="0"/>
  </r>
  <r>
    <n v="1816"/>
    <s v="Moments of Passion"/>
    <s v="A unique Photographic Book Project about the Passionate Moments and Strong Emotions that lie within Karate"/>
    <n v="25000"/>
    <n v="509"/>
    <n v="84.833333333333329"/>
    <x v="2"/>
    <s v="CH"/>
    <s v="CHF"/>
    <n v="1469473200"/>
    <n v="1467061303"/>
    <b v="0"/>
    <n v="6"/>
    <b v="0"/>
    <x v="8"/>
    <s v="photobooks"/>
    <x v="1816"/>
    <d v="2016-07-25T19:00:00"/>
    <n v="28"/>
    <x v="2"/>
  </r>
  <r>
    <n v="1817"/>
    <s v="Through the Lens of Jerry Gustafson"/>
    <s v="Hundreds of breathtaking rodeo photographs collected in a beautiful coffee table book."/>
    <n v="18000"/>
    <n v="9419"/>
    <n v="94.19"/>
    <x v="2"/>
    <s v="US"/>
    <s v="USD"/>
    <n v="1485759540"/>
    <n v="1480607607"/>
    <b v="0"/>
    <n v="100"/>
    <b v="0"/>
    <x v="8"/>
    <s v="photobooks"/>
    <x v="1817"/>
    <d v="2017-01-30T06:59:00"/>
    <n v="60"/>
    <x v="2"/>
  </r>
  <r>
    <n v="1818"/>
    <s v="Give Me Your Goofy-ist"/>
    <s v="We are all different, this is a way to honor and celebrate the authenticity in being different."/>
    <n v="15000"/>
    <n v="0"/>
    <e v="#DIV/0!"/>
    <x v="2"/>
    <s v="US"/>
    <s v="USD"/>
    <n v="1428035850"/>
    <n v="1425447450"/>
    <b v="0"/>
    <n v="0"/>
    <b v="0"/>
    <x v="8"/>
    <s v="photobooks"/>
    <x v="1818"/>
    <d v="2015-04-03T04:37:30"/>
    <n v="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6.25"/>
    <x v="2"/>
    <s v="US"/>
    <s v="USD"/>
    <n v="1406743396"/>
    <n v="1404151396"/>
    <b v="0"/>
    <n v="4"/>
    <b v="0"/>
    <x v="8"/>
    <s v="photobooks"/>
    <x v="1819"/>
    <d v="2014-07-30T18:03:16"/>
    <n v="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213.375"/>
    <x v="2"/>
    <s v="US"/>
    <s v="USD"/>
    <n v="1427850090"/>
    <n v="1425261690"/>
    <b v="0"/>
    <n v="8"/>
    <b v="0"/>
    <x v="8"/>
    <s v="photobooks"/>
    <x v="1820"/>
    <d v="2015-04-01T01:01:30"/>
    <n v="30"/>
    <x v="0"/>
  </r>
  <r>
    <n v="1821"/>
    <s v="Glass Cloud on the road!"/>
    <s v="Glass Cloud tour dates are already beginning to pile up. They are turning to YOU to help get them from town to town."/>
    <n v="2500"/>
    <n v="3372.25"/>
    <n v="59.162280701754383"/>
    <x v="0"/>
    <s v="US"/>
    <s v="USD"/>
    <n v="1330760367"/>
    <n v="1326872367"/>
    <b v="0"/>
    <n v="57"/>
    <b v="1"/>
    <x v="4"/>
    <s v="rock"/>
    <x v="1821"/>
    <d v="2012-03-03T07:39:27"/>
    <n v="45"/>
    <x v="5"/>
  </r>
  <r>
    <n v="1822"/>
    <s v="Wood Butcher's new music video- I Don't Wanna Party"/>
    <s v="Wood Butcher needs your help to make this happen. Buy a CD, support local music!"/>
    <n v="300"/>
    <n v="300"/>
    <n v="27.272727272727273"/>
    <x v="0"/>
    <s v="CA"/>
    <s v="CAD"/>
    <n v="1391194860"/>
    <n v="1388084862"/>
    <b v="0"/>
    <n v="11"/>
    <b v="1"/>
    <x v="4"/>
    <s v="rock"/>
    <x v="1822"/>
    <d v="2014-01-31T19:01:00"/>
    <n v="36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24.575757575757574"/>
    <x v="0"/>
    <s v="US"/>
    <s v="USD"/>
    <n v="1351095976"/>
    <n v="1348503976"/>
    <b v="0"/>
    <n v="33"/>
    <b v="1"/>
    <x v="4"/>
    <s v="rock"/>
    <x v="1823"/>
    <d v="2012-10-24T16:26:16"/>
    <n v="30"/>
    <x v="5"/>
  </r>
  <r>
    <n v="1824"/>
    <s v="Tin Man's Broken Wisdom Fund"/>
    <s v="cd fund raiser"/>
    <n v="3000"/>
    <n v="3002"/>
    <n v="75.05"/>
    <x v="0"/>
    <s v="US"/>
    <s v="USD"/>
    <n v="1389146880"/>
    <n v="1387403967"/>
    <b v="0"/>
    <n v="40"/>
    <b v="1"/>
    <x v="4"/>
    <s v="rock"/>
    <x v="1824"/>
    <d v="2014-01-08T02:08:00"/>
    <n v="2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42.02"/>
    <x v="0"/>
    <s v="US"/>
    <s v="USD"/>
    <n v="1373572903"/>
    <n v="1371585703"/>
    <b v="0"/>
    <n v="50"/>
    <b v="1"/>
    <x v="4"/>
    <s v="rock"/>
    <x v="1825"/>
    <d v="2013-07-11T20:01:43"/>
    <n v="23"/>
    <x v="4"/>
  </r>
  <r>
    <n v="1826"/>
    <s v="BEAR GHOST! Professional Recording! Yay!"/>
    <s v="Hear your favorite Bear Ghost in eargasmic quality!"/>
    <n v="2000"/>
    <n v="2020"/>
    <n v="53.157894736842103"/>
    <x v="0"/>
    <s v="US"/>
    <s v="USD"/>
    <n v="1392675017"/>
    <n v="1390083017"/>
    <b v="0"/>
    <n v="38"/>
    <b v="1"/>
    <x v="4"/>
    <s v="rock"/>
    <x v="1826"/>
    <d v="2014-02-17T22:10:17"/>
    <n v="3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83.885416666666671"/>
    <x v="0"/>
    <s v="US"/>
    <s v="USD"/>
    <n v="1299138561"/>
    <n v="1294818561"/>
    <b v="0"/>
    <n v="96"/>
    <b v="1"/>
    <x v="4"/>
    <s v="rock"/>
    <x v="1827"/>
    <d v="2011-03-03T07:49:21"/>
    <n v="5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417.33333333333331"/>
    <x v="0"/>
    <s v="US"/>
    <s v="USD"/>
    <n v="1399672800"/>
    <n v="1396906530"/>
    <b v="0"/>
    <n v="48"/>
    <b v="1"/>
    <x v="4"/>
    <s v="rock"/>
    <x v="1828"/>
    <d v="2014-05-09T22:00:00"/>
    <n v="3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75.765151515151516"/>
    <x v="0"/>
    <s v="US"/>
    <s v="USD"/>
    <n v="1295647200"/>
    <n v="1291428371"/>
    <b v="0"/>
    <n v="33"/>
    <b v="1"/>
    <x v="4"/>
    <s v="rock"/>
    <x v="1829"/>
    <d v="2011-01-21T22:00:00"/>
    <n v="4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67.389380530973455"/>
    <x v="0"/>
    <s v="US"/>
    <s v="USD"/>
    <n v="1393259107"/>
    <n v="1390667107"/>
    <b v="0"/>
    <n v="226"/>
    <b v="1"/>
    <x v="4"/>
    <s v="rock"/>
    <x v="1830"/>
    <d v="2014-02-24T16:25:07"/>
    <n v="30"/>
    <x v="3"/>
  </r>
  <r>
    <n v="1831"/>
    <s v="Darling Waste Trailer Bail Out!"/>
    <s v="After a 2 year Odyssey, Darling Waste's trailer is still not home! We need $3,500 to get it through U.S. Customs!"/>
    <n v="1000"/>
    <n v="1030"/>
    <n v="73.571428571428569"/>
    <x v="0"/>
    <s v="US"/>
    <s v="USD"/>
    <n v="1336866863"/>
    <n v="1335570863"/>
    <b v="0"/>
    <n v="14"/>
    <b v="1"/>
    <x v="4"/>
    <s v="rock"/>
    <x v="1831"/>
    <d v="2012-05-12T23:54:23"/>
    <n v="15"/>
    <x v="5"/>
  </r>
  <r>
    <n v="1832"/>
    <s v="Black Swan Theories Debut CD"/>
    <s v="Hi! We're the music duo Black Swan Theories and our project is to manufacture our debut CD of 10 already-completed songs.  "/>
    <n v="350"/>
    <n v="500"/>
    <n v="25"/>
    <x v="0"/>
    <s v="US"/>
    <s v="USD"/>
    <n v="1299243427"/>
    <n v="1296651427"/>
    <b v="0"/>
    <n v="20"/>
    <b v="1"/>
    <x v="4"/>
    <s v="rock"/>
    <x v="1832"/>
    <d v="2011-03-04T12:57:07"/>
    <n v="3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42"/>
    <x v="0"/>
    <s v="US"/>
    <s v="USD"/>
    <n v="1362211140"/>
    <n v="1359421403"/>
    <b v="0"/>
    <n v="25"/>
    <b v="1"/>
    <x v="4"/>
    <s v="rock"/>
    <x v="1833"/>
    <d v="2013-03-02T07:59:00"/>
    <n v="32"/>
    <x v="4"/>
  </r>
  <r>
    <n v="1834"/>
    <s v="TDJ - All Part of the Plan EP/Tour"/>
    <s v="Help us fund our first tour and promote our new EP!"/>
    <n v="10000"/>
    <n v="11805"/>
    <n v="131.16666666666666"/>
    <x v="0"/>
    <s v="US"/>
    <s v="USD"/>
    <n v="1422140895"/>
    <n v="1418684895"/>
    <b v="0"/>
    <n v="90"/>
    <b v="1"/>
    <x v="4"/>
    <s v="rock"/>
    <x v="1834"/>
    <d v="2015-01-24T23:08:15"/>
    <n v="40"/>
    <x v="3"/>
  </r>
  <r>
    <n v="1835"/>
    <s v="DIRTY LITTLE REBEL EP"/>
    <s v="WE ARE A HARD ROCK/PUNK BAND SEEKING FUNDS TO RECORD A NEW EP. _x000a__x000a_https://www.reverbnation.com/dirtylittlerebel"/>
    <n v="500"/>
    <n v="520"/>
    <n v="47.272727272727273"/>
    <x v="0"/>
    <s v="GB"/>
    <s v="GBP"/>
    <n v="1459439471"/>
    <n v="1456851071"/>
    <b v="0"/>
    <n v="11"/>
    <b v="1"/>
    <x v="4"/>
    <s v="rock"/>
    <x v="1835"/>
    <d v="2016-03-31T15:51:11"/>
    <n v="30"/>
    <x v="2"/>
  </r>
  <r>
    <n v="1836"/>
    <s v="KICKSTART OUR &lt;+3"/>
    <s v="Help fund our 2013 Sound &amp; Lighting Touring rig!"/>
    <n v="5000"/>
    <n v="10017"/>
    <n v="182.12727272727273"/>
    <x v="0"/>
    <s v="US"/>
    <s v="USD"/>
    <n v="1361129129"/>
    <n v="1359660329"/>
    <b v="0"/>
    <n v="55"/>
    <b v="1"/>
    <x v="4"/>
    <s v="rock"/>
    <x v="1836"/>
    <d v="2013-02-17T19:25:29"/>
    <n v="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61.366666666666667"/>
    <x v="0"/>
    <s v="US"/>
    <s v="USD"/>
    <n v="1332029335"/>
    <n v="1326848935"/>
    <b v="0"/>
    <n v="30"/>
    <b v="1"/>
    <x v="4"/>
    <s v="rock"/>
    <x v="1837"/>
    <d v="2012-03-18T00:08:55"/>
    <n v="6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35.767499999999998"/>
    <x v="0"/>
    <s v="US"/>
    <s v="USD"/>
    <n v="1317438000"/>
    <n v="1314989557"/>
    <b v="0"/>
    <n v="28"/>
    <b v="1"/>
    <x v="4"/>
    <s v="rock"/>
    <x v="1838"/>
    <d v="2011-10-01T03:00:00"/>
    <n v="2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45.62222222222222"/>
    <x v="0"/>
    <s v="US"/>
    <s v="USD"/>
    <n v="1475342382"/>
    <n v="1472750382"/>
    <b v="0"/>
    <n v="45"/>
    <b v="1"/>
    <x v="4"/>
    <s v="rock"/>
    <x v="1839"/>
    <d v="2016-10-01T17:19:42"/>
    <n v="30"/>
    <x v="2"/>
  </r>
  <r>
    <n v="1840"/>
    <s v="City of the Weak on Tour!"/>
    <s v="St. Paul five-piece band City of the Weak hits the road May 9th, heading for Ft. Lauderdale to attend the Driven Music Conference!"/>
    <n v="900"/>
    <n v="980"/>
    <n v="75.384615384615387"/>
    <x v="0"/>
    <s v="US"/>
    <s v="USD"/>
    <n v="1367902740"/>
    <n v="1366251510"/>
    <b v="0"/>
    <n v="13"/>
    <b v="1"/>
    <x v="4"/>
    <s v="rock"/>
    <x v="1840"/>
    <d v="2013-05-07T04:59:00"/>
    <n v="19"/>
    <x v="4"/>
  </r>
  <r>
    <n v="1841"/>
    <s v="Hydra Effect Debut EP"/>
    <s v="Hard Rock with a Positive Message. Help us fund, release and promote our debut EP!"/>
    <n v="2000"/>
    <n v="2035"/>
    <n v="50.875"/>
    <x v="0"/>
    <s v="US"/>
    <s v="USD"/>
    <n v="1400561940"/>
    <n v="1397679445"/>
    <b v="0"/>
    <n v="40"/>
    <b v="1"/>
    <x v="4"/>
    <s v="rock"/>
    <x v="1841"/>
    <d v="2014-05-20T04:59:00"/>
    <n v="33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19.28571428571429"/>
    <x v="0"/>
    <s v="US"/>
    <s v="USD"/>
    <n v="1425275940"/>
    <n v="1422371381"/>
    <b v="0"/>
    <n v="21"/>
    <b v="1"/>
    <x v="4"/>
    <s v="rock"/>
    <x v="1842"/>
    <d v="2015-03-02T05:59:00"/>
    <n v="3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92.541865671641801"/>
    <x v="0"/>
    <s v="US"/>
    <s v="USD"/>
    <n v="1298245954"/>
    <n v="1295653954"/>
    <b v="0"/>
    <n v="134"/>
    <b v="1"/>
    <x v="4"/>
    <s v="rock"/>
    <x v="1843"/>
    <d v="2011-02-20T23:52:34"/>
    <n v="3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76.05"/>
    <x v="0"/>
    <s v="US"/>
    <s v="USD"/>
    <n v="1307761200"/>
    <n v="1304464914"/>
    <b v="0"/>
    <n v="20"/>
    <b v="1"/>
    <x v="4"/>
    <s v="rock"/>
    <x v="1844"/>
    <d v="2011-06-11T03:00:00"/>
    <n v="38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52.631578947368418"/>
    <x v="0"/>
    <s v="US"/>
    <s v="USD"/>
    <n v="1466139300"/>
    <n v="1464854398"/>
    <b v="0"/>
    <n v="19"/>
    <b v="1"/>
    <x v="4"/>
    <s v="rock"/>
    <x v="1845"/>
    <d v="2016-06-17T04:55:00"/>
    <n v="1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98.990430622009569"/>
    <x v="0"/>
    <s v="US"/>
    <s v="USD"/>
    <n v="1355585777"/>
    <n v="1352993777"/>
    <b v="0"/>
    <n v="209"/>
    <b v="1"/>
    <x v="4"/>
    <s v="rock"/>
    <x v="1846"/>
    <d v="2012-12-15T15:36:17"/>
    <n v="3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79.526315789473685"/>
    <x v="0"/>
    <s v="US"/>
    <s v="USD"/>
    <n v="1429594832"/>
    <n v="1427780432"/>
    <b v="0"/>
    <n v="38"/>
    <b v="1"/>
    <x v="4"/>
    <s v="rock"/>
    <x v="1847"/>
    <d v="2015-04-21T05:40:32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34.20833333333334"/>
    <x v="0"/>
    <s v="US"/>
    <s v="USD"/>
    <n v="1312095540"/>
    <n v="1306608888"/>
    <b v="0"/>
    <n v="24"/>
    <b v="1"/>
    <x v="4"/>
    <s v="rock"/>
    <x v="1848"/>
    <d v="2011-07-31T06:59:00"/>
    <n v="64"/>
    <x v="6"/>
  </r>
  <r>
    <n v="1849"/>
    <s v="Release the Skyline Album"/>
    <s v="Release the Skylines is a small, local Cleveland metal band looking to record an album."/>
    <n v="300"/>
    <n v="301"/>
    <n v="37.625"/>
    <x v="0"/>
    <s v="US"/>
    <s v="USD"/>
    <n v="1350505059"/>
    <n v="1347913059"/>
    <b v="0"/>
    <n v="8"/>
    <b v="1"/>
    <x v="4"/>
    <s v="rock"/>
    <x v="1849"/>
    <d v="2012-10-17T20:17:39"/>
    <n v="30"/>
    <x v="5"/>
  </r>
  <r>
    <n v="1850"/>
    <s v="WILKES EP"/>
    <s v="WILKES is the solo venture of HighFlightSociety singer / Disciple bassist, Jason Wilkes. This project is to fund the debut 6 song EP."/>
    <n v="9000"/>
    <n v="9137"/>
    <n v="51.044692737430168"/>
    <x v="0"/>
    <s v="US"/>
    <s v="USD"/>
    <n v="1405033300"/>
    <n v="1402441300"/>
    <b v="0"/>
    <n v="179"/>
    <b v="1"/>
    <x v="4"/>
    <s v="rock"/>
    <x v="1850"/>
    <d v="2014-07-10T23:01:40"/>
    <n v="3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50.03846153846154"/>
    <x v="0"/>
    <s v="US"/>
    <s v="USD"/>
    <n v="1406509200"/>
    <n v="1404769538"/>
    <b v="0"/>
    <n v="26"/>
    <b v="1"/>
    <x v="4"/>
    <s v="rock"/>
    <x v="1851"/>
    <d v="2014-07-28T01:00:00"/>
    <n v="2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33.93129770992365"/>
    <x v="0"/>
    <s v="US"/>
    <s v="USD"/>
    <n v="1429920000"/>
    <n v="1426703452"/>
    <b v="0"/>
    <n v="131"/>
    <b v="1"/>
    <x v="4"/>
    <s v="rock"/>
    <x v="1852"/>
    <d v="2015-04-25T00:00:00"/>
    <n v="3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58.214285714285715"/>
    <x v="0"/>
    <s v="US"/>
    <s v="USD"/>
    <n v="1352860017"/>
    <n v="1348536417"/>
    <b v="0"/>
    <n v="14"/>
    <b v="1"/>
    <x v="4"/>
    <s v="rock"/>
    <x v="1853"/>
    <d v="2012-11-14T02:26:57"/>
    <n v="5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88.037643678160919"/>
    <x v="0"/>
    <s v="US"/>
    <s v="USD"/>
    <n v="1369355437"/>
    <n v="1366763437"/>
    <b v="0"/>
    <n v="174"/>
    <b v="1"/>
    <x v="4"/>
    <s v="rock"/>
    <x v="1854"/>
    <d v="2013-05-24T00:30:37"/>
    <n v="30"/>
    <x v="4"/>
  </r>
  <r>
    <n v="1855"/>
    <s v="Motion Device Debut EP"/>
    <s v="11 year old Sara &amp; Motion Device want rock &amp; metal fans all over the world to unite and join the ROCK REVOLUTION!!!"/>
    <n v="8750"/>
    <n v="13480.16"/>
    <n v="70.576753926701571"/>
    <x v="0"/>
    <s v="CA"/>
    <s v="CAD"/>
    <n v="1389012940"/>
    <n v="1385124940"/>
    <b v="0"/>
    <n v="191"/>
    <b v="1"/>
    <x v="4"/>
    <s v="rock"/>
    <x v="1855"/>
    <d v="2014-01-06T12:55:40"/>
    <n v="45"/>
    <x v="4"/>
  </r>
  <r>
    <n v="1856"/>
    <s v="Lazy Sunday"/>
    <s v="We are an independent band who needs your help for the production of our new album, so we can share our music with you lovely people :)"/>
    <n v="2000"/>
    <n v="2025"/>
    <n v="53.289473684210527"/>
    <x v="0"/>
    <s v="US"/>
    <s v="USD"/>
    <n v="1405715472"/>
    <n v="1403901072"/>
    <b v="0"/>
    <n v="38"/>
    <b v="1"/>
    <x v="4"/>
    <s v="rock"/>
    <x v="1856"/>
    <d v="2014-07-18T20:31:12"/>
    <n v="21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36.36363636363637"/>
    <x v="0"/>
    <s v="US"/>
    <s v="USD"/>
    <n v="1410546413"/>
    <n v="1407954413"/>
    <b v="0"/>
    <n v="22"/>
    <b v="1"/>
    <x v="4"/>
    <s v="rock"/>
    <x v="1857"/>
    <d v="2014-09-12T18:26:53"/>
    <n v="3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40.547315436241611"/>
    <x v="0"/>
    <s v="US"/>
    <s v="USD"/>
    <n v="1324014521"/>
    <n v="1318826921"/>
    <b v="0"/>
    <n v="149"/>
    <b v="1"/>
    <x v="4"/>
    <s v="rock"/>
    <x v="1858"/>
    <d v="2011-12-16T05:48:41"/>
    <n v="60"/>
    <x v="6"/>
  </r>
  <r>
    <n v="1859"/>
    <s v="Queen Kwong Tour to London and Paris"/>
    <s v="Queen Kwong is going ON TOUR to London and Paris!"/>
    <n v="3000"/>
    <n v="3955"/>
    <n v="70.625"/>
    <x v="0"/>
    <s v="US"/>
    <s v="USD"/>
    <n v="1316716129"/>
    <n v="1314124129"/>
    <b v="0"/>
    <n v="56"/>
    <b v="1"/>
    <x v="4"/>
    <s v="rock"/>
    <x v="1859"/>
    <d v="2011-09-22T18:28:49"/>
    <n v="30"/>
    <x v="6"/>
  </r>
  <r>
    <n v="1860"/>
    <s v="A Simple Complex's 2013 CD Release Party DVD"/>
    <s v="ASC had a one-of-a-kind CD release party in 2013, and we want to share it with the world - in DVD format!"/>
    <n v="750"/>
    <n v="1001"/>
    <n v="52.684210526315788"/>
    <x v="0"/>
    <s v="US"/>
    <s v="USD"/>
    <n v="1391706084"/>
    <n v="1389891684"/>
    <b v="0"/>
    <n v="19"/>
    <b v="1"/>
    <x v="4"/>
    <s v="rock"/>
    <x v="1860"/>
    <d v="2014-02-06T17:01:24"/>
    <n v="2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e v="#DIV/0!"/>
    <x v="2"/>
    <s v="GB"/>
    <s v="GBP"/>
    <n v="1422256341"/>
    <n v="1419664341"/>
    <b v="0"/>
    <n v="0"/>
    <b v="0"/>
    <x v="6"/>
    <s v="mobile games"/>
    <x v="1861"/>
    <d v="2015-01-26T07:12:21"/>
    <n v="3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90.9375"/>
    <x v="2"/>
    <s v="US"/>
    <s v="USD"/>
    <n v="1488958200"/>
    <n v="1484912974"/>
    <b v="0"/>
    <n v="16"/>
    <b v="0"/>
    <x v="6"/>
    <s v="mobile games"/>
    <x v="1862"/>
    <d v="2017-03-08T07:30:00"/>
    <n v="47"/>
    <x v="1"/>
  </r>
  <r>
    <n v="1863"/>
    <s v="Project: 20M813"/>
    <s v="This is an Android game where you take control of the zombies and try to eat your way to world domination!"/>
    <n v="2500"/>
    <n v="10"/>
    <n v="5"/>
    <x v="2"/>
    <s v="US"/>
    <s v="USD"/>
    <n v="1402600085"/>
    <n v="1400008085"/>
    <b v="0"/>
    <n v="2"/>
    <b v="0"/>
    <x v="6"/>
    <s v="mobile games"/>
    <x v="1863"/>
    <d v="2014-06-12T19:08:05"/>
    <n v="3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58.083333333333336"/>
    <x v="2"/>
    <s v="US"/>
    <s v="USD"/>
    <n v="1399223500"/>
    <n v="1396631500"/>
    <b v="0"/>
    <n v="48"/>
    <b v="0"/>
    <x v="6"/>
    <s v="mobile games"/>
    <x v="1864"/>
    <d v="2014-05-04T17:11:40"/>
    <n v="30"/>
    <x v="3"/>
  </r>
  <r>
    <n v="1865"/>
    <s v="THE RUNNING GAME"/>
    <s v="This game is an alternative to the boring morning jogs This game will make you excited to workout Following elite footballer movements!"/>
    <n v="110000"/>
    <n v="4"/>
    <n v="2"/>
    <x v="2"/>
    <s v="GB"/>
    <s v="GBP"/>
    <n v="1478425747"/>
    <n v="1475398147"/>
    <b v="0"/>
    <n v="2"/>
    <b v="0"/>
    <x v="6"/>
    <s v="mobile games"/>
    <x v="1865"/>
    <d v="2016-11-06T09:49:07"/>
    <n v="3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62.5"/>
    <x v="2"/>
    <s v="US"/>
    <s v="USD"/>
    <n v="1488340800"/>
    <n v="1483768497"/>
    <b v="0"/>
    <n v="2"/>
    <b v="0"/>
    <x v="6"/>
    <s v="mobile games"/>
    <x v="1866"/>
    <d v="2017-03-01T04:00:00"/>
    <n v="53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10"/>
    <x v="2"/>
    <s v="US"/>
    <s v="USD"/>
    <n v="1478383912"/>
    <n v="1475791912"/>
    <b v="0"/>
    <n v="1"/>
    <b v="0"/>
    <x v="6"/>
    <s v="mobile games"/>
    <x v="1867"/>
    <d v="2016-11-05T22:11:52"/>
    <n v="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71.588235294117652"/>
    <x v="2"/>
    <s v="US"/>
    <s v="USD"/>
    <n v="1450166340"/>
    <n v="1448044925"/>
    <b v="0"/>
    <n v="17"/>
    <b v="0"/>
    <x v="6"/>
    <s v="mobile games"/>
    <x v="1868"/>
    <d v="2015-12-15T07:59:00"/>
    <n v="25"/>
    <x v="0"/>
  </r>
  <r>
    <n v="1869"/>
    <s v="Castle Crawler RPG"/>
    <s v="CCRPG will be a 2D Pixel Art Game based on similar elements to the SNES game &quot;Zelda: A Link to the Past&quot; with RPG elements added in."/>
    <n v="10000"/>
    <n v="0"/>
    <e v="#DIV/0!"/>
    <x v="2"/>
    <s v="US"/>
    <s v="USD"/>
    <n v="1483488249"/>
    <n v="1480896249"/>
    <b v="0"/>
    <n v="0"/>
    <b v="0"/>
    <x v="6"/>
    <s v="mobile games"/>
    <x v="1869"/>
    <d v="2017-01-04T00:04:09"/>
    <n v="3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32.81818181818182"/>
    <x v="2"/>
    <s v="US"/>
    <s v="USD"/>
    <n v="1454213820"/>
    <n v="1451723535"/>
    <b v="0"/>
    <n v="11"/>
    <b v="0"/>
    <x v="6"/>
    <s v="mobile games"/>
    <x v="1870"/>
    <d v="2016-01-31T04:17:00"/>
    <n v="2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49.11578947368421"/>
    <x v="2"/>
    <s v="US"/>
    <s v="USD"/>
    <n v="1416512901"/>
    <n v="1413053301"/>
    <b v="0"/>
    <n v="95"/>
    <b v="0"/>
    <x v="6"/>
    <s v="mobile games"/>
    <x v="1871"/>
    <d v="2014-11-20T19:48:21"/>
    <n v="40"/>
    <x v="3"/>
  </r>
  <r>
    <n v="1872"/>
    <s v="ZombieTime!"/>
    <s v="A Top-View Action game where you play as Bob, the FIRST zombie to rise from the grave. Bring chaos to town, feast and don't die again."/>
    <n v="20000"/>
    <n v="212"/>
    <n v="16.307692307692307"/>
    <x v="2"/>
    <s v="US"/>
    <s v="USD"/>
    <n v="1435633602"/>
    <n v="1433041602"/>
    <b v="0"/>
    <n v="13"/>
    <b v="0"/>
    <x v="6"/>
    <s v="mobile games"/>
    <x v="1872"/>
    <d v="2015-06-30T03:06:42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n v="18"/>
    <x v="2"/>
    <s v="CA"/>
    <s v="CAD"/>
    <n v="1436373900"/>
    <n v="1433861210"/>
    <b v="0"/>
    <n v="2"/>
    <b v="0"/>
    <x v="6"/>
    <s v="mobile games"/>
    <x v="1873"/>
    <d v="2015-07-08T16:45:00"/>
    <n v="2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13"/>
    <x v="2"/>
    <s v="US"/>
    <s v="USD"/>
    <n v="1467155733"/>
    <n v="1465427733"/>
    <b v="0"/>
    <n v="2"/>
    <b v="0"/>
    <x v="6"/>
    <s v="mobile games"/>
    <x v="1874"/>
    <d v="2016-06-28T23:15:33"/>
    <n v="20"/>
    <x v="2"/>
  </r>
  <r>
    <n v="1875"/>
    <s v="Claws &amp; Fins"/>
    <s v="Sea opposition of Crab's family and angry fishes. Who is going to win, and who is going to loose ?!"/>
    <n v="10000"/>
    <n v="51"/>
    <n v="17"/>
    <x v="2"/>
    <s v="US"/>
    <s v="USD"/>
    <n v="1470519308"/>
    <n v="1465335308"/>
    <b v="0"/>
    <n v="3"/>
    <b v="0"/>
    <x v="6"/>
    <s v="mobile games"/>
    <x v="1875"/>
    <d v="2016-08-06T21:35:08"/>
    <n v="60"/>
    <x v="2"/>
  </r>
  <r>
    <n v="1876"/>
    <s v="Migration Madness (Android)"/>
    <s v="An arcade styled side scroller. Help Bob the pilot steer his plane through hordes of migrating birds strapped with explosives."/>
    <n v="280"/>
    <n v="0"/>
    <e v="#DIV/0!"/>
    <x v="2"/>
    <s v="AU"/>
    <s v="AUD"/>
    <n v="1402901405"/>
    <n v="1400309405"/>
    <b v="0"/>
    <n v="0"/>
    <b v="0"/>
    <x v="6"/>
    <s v="mobile games"/>
    <x v="1876"/>
    <d v="2014-06-16T06:50:05"/>
    <n v="30"/>
    <x v="3"/>
  </r>
  <r>
    <n v="1877"/>
    <s v="Chip Dip II: Son of Chip Dip! - A Terrible, Terrible Game"/>
    <s v="It's obvious you won't survive by your wits alone. Unfortunately that's all you've got, Chip. Run!"/>
    <n v="60"/>
    <n v="0"/>
    <e v="#DIV/0!"/>
    <x v="2"/>
    <s v="US"/>
    <s v="USD"/>
    <n v="1425170525"/>
    <n v="1422664925"/>
    <b v="0"/>
    <n v="0"/>
    <b v="0"/>
    <x v="6"/>
    <s v="mobile games"/>
    <x v="1877"/>
    <d v="2015-03-01T00:42:05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e v="#DIV/0!"/>
    <x v="2"/>
    <s v="AU"/>
    <s v="AUD"/>
    <n v="1402618355"/>
    <n v="1400026355"/>
    <b v="0"/>
    <n v="0"/>
    <b v="0"/>
    <x v="6"/>
    <s v="mobile games"/>
    <x v="1878"/>
    <d v="2014-06-13T00:12:35"/>
    <n v="30"/>
    <x v="3"/>
  </r>
  <r>
    <n v="1879"/>
    <s v="Alex and More"/>
    <s v="Juego de plataformas con 20 personajes. Cada personaje tiene cuatro habilidades distintas al resto de personajes y sus propias voces."/>
    <n v="5000"/>
    <n v="6"/>
    <n v="3"/>
    <x v="2"/>
    <s v="ES"/>
    <s v="EUR"/>
    <n v="1457966129"/>
    <n v="1455377729"/>
    <b v="0"/>
    <n v="2"/>
    <b v="0"/>
    <x v="6"/>
    <s v="mobile games"/>
    <x v="1879"/>
    <d v="2016-03-14T14:35:29"/>
    <n v="30"/>
    <x v="2"/>
  </r>
  <r>
    <n v="1880"/>
    <s v="Sim Betting Football"/>
    <s v="Sim Betting Football is the only football (soccer) betting simulation  game."/>
    <n v="5000"/>
    <n v="1004"/>
    <n v="41.833333333333336"/>
    <x v="2"/>
    <s v="GB"/>
    <s v="GBP"/>
    <n v="1459341380"/>
    <n v="1456839380"/>
    <b v="0"/>
    <n v="24"/>
    <b v="0"/>
    <x v="6"/>
    <s v="mobile games"/>
    <x v="1880"/>
    <d v="2016-03-30T12:36:20"/>
    <n v="29"/>
    <x v="2"/>
  </r>
  <r>
    <n v="1881"/>
    <s v="Story Rock by The Jolly Llamas -- Our First Album!"/>
    <s v="We're now raising money to produce a music video. Those who donate get a vote in deciding which song!"/>
    <n v="2000"/>
    <n v="3453.69"/>
    <n v="49.338428571428572"/>
    <x v="0"/>
    <s v="US"/>
    <s v="USD"/>
    <n v="1425955189"/>
    <n v="1423366789"/>
    <b v="0"/>
    <n v="70"/>
    <b v="1"/>
    <x v="4"/>
    <s v="indie rock"/>
    <x v="1881"/>
    <d v="2015-03-10T02:39:49"/>
    <n v="3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41.728395061728392"/>
    <x v="0"/>
    <s v="US"/>
    <s v="USD"/>
    <n v="1341964080"/>
    <n v="1339109212"/>
    <b v="0"/>
    <n v="81"/>
    <b v="1"/>
    <x v="4"/>
    <s v="indie rock"/>
    <x v="1882"/>
    <d v="2012-07-10T23:48:00"/>
    <n v="3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32.71875"/>
    <x v="0"/>
    <s v="US"/>
    <s v="USD"/>
    <n v="1333921508"/>
    <n v="1331333108"/>
    <b v="0"/>
    <n v="32"/>
    <b v="1"/>
    <x v="4"/>
    <s v="indie rock"/>
    <x v="1883"/>
    <d v="2012-04-08T21:45:08"/>
    <n v="3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51.96153846153846"/>
    <x v="0"/>
    <s v="US"/>
    <s v="USD"/>
    <n v="1354017600"/>
    <n v="1350967535"/>
    <b v="0"/>
    <n v="26"/>
    <b v="1"/>
    <x v="4"/>
    <s v="indie rock"/>
    <x v="1884"/>
    <d v="2012-11-27T12:00:00"/>
    <n v="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50.685714285714283"/>
    <x v="0"/>
    <s v="US"/>
    <s v="USD"/>
    <n v="1344636000"/>
    <n v="1341800110"/>
    <b v="0"/>
    <n v="105"/>
    <b v="1"/>
    <x v="4"/>
    <s v="indie rock"/>
    <x v="1885"/>
    <d v="2012-08-10T22:00:00"/>
    <n v="3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42.241379310344826"/>
    <x v="0"/>
    <s v="US"/>
    <s v="USD"/>
    <n v="1415832338"/>
    <n v="1413236738"/>
    <b v="0"/>
    <n v="29"/>
    <b v="1"/>
    <x v="4"/>
    <s v="indie rock"/>
    <x v="1886"/>
    <d v="2014-11-12T22:45:38"/>
    <n v="3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416.875"/>
    <x v="0"/>
    <s v="ES"/>
    <s v="EUR"/>
    <n v="1449178200"/>
    <n v="1447614732"/>
    <b v="0"/>
    <n v="8"/>
    <b v="1"/>
    <x v="4"/>
    <s v="indie rock"/>
    <x v="1887"/>
    <d v="2015-12-03T21:30:00"/>
    <n v="1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46.651685393258425"/>
    <x v="0"/>
    <s v="US"/>
    <s v="USD"/>
    <n v="1275368340"/>
    <n v="1272692732"/>
    <b v="0"/>
    <n v="89"/>
    <b v="1"/>
    <x v="4"/>
    <s v="indie rock"/>
    <x v="1888"/>
    <d v="2010-06-01T04:59:00"/>
    <n v="31"/>
    <x v="7"/>
  </r>
  <r>
    <n v="1889"/>
    <s v="LittleBear"/>
    <s v="Sweeping epic melodies. I want to incorporate all my influences into one album I have been writing for 90 days now and ready to record!"/>
    <n v="2000"/>
    <n v="2132"/>
    <n v="48.454545454545453"/>
    <x v="0"/>
    <s v="US"/>
    <s v="USD"/>
    <n v="1363024946"/>
    <n v="1359140546"/>
    <b v="0"/>
    <n v="44"/>
    <b v="1"/>
    <x v="4"/>
    <s v="indie rock"/>
    <x v="1889"/>
    <d v="2013-03-11T18:02:26"/>
    <n v="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70.5289837398374"/>
    <x v="0"/>
    <s v="US"/>
    <s v="USD"/>
    <n v="1355597528"/>
    <n v="1353005528"/>
    <b v="0"/>
    <n v="246"/>
    <b v="1"/>
    <x v="4"/>
    <s v="indie rock"/>
    <x v="1890"/>
    <d v="2012-12-15T18:52:08"/>
    <n v="3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87.958333333333329"/>
    <x v="0"/>
    <s v="US"/>
    <s v="USD"/>
    <n v="1279778400"/>
    <n v="1275851354"/>
    <b v="0"/>
    <n v="120"/>
    <b v="1"/>
    <x v="4"/>
    <s v="indie rock"/>
    <x v="1891"/>
    <d v="2010-07-22T06:00:00"/>
    <n v="45"/>
    <x v="7"/>
  </r>
  <r>
    <n v="1892"/>
    <s v="Nemes wants you to be able to hear their new songs!"/>
    <s v="Nemes has just recorded a new album and is raising $500 to get it mixed and mastered professionally."/>
    <n v="500"/>
    <n v="683"/>
    <n v="26.26923076923077"/>
    <x v="0"/>
    <s v="US"/>
    <s v="USD"/>
    <n v="1307459881"/>
    <n v="1304867881"/>
    <b v="0"/>
    <n v="26"/>
    <b v="1"/>
    <x v="4"/>
    <s v="indie rock"/>
    <x v="1892"/>
    <d v="2011-06-07T15:18:01"/>
    <n v="3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57.777777777777779"/>
    <x v="0"/>
    <s v="US"/>
    <s v="USD"/>
    <n v="1302926340"/>
    <n v="1301524585"/>
    <b v="0"/>
    <n v="45"/>
    <b v="1"/>
    <x v="4"/>
    <s v="indie rock"/>
    <x v="1893"/>
    <d v="2011-04-16T03:59:00"/>
    <n v="16"/>
    <x v="6"/>
  </r>
  <r>
    <n v="1894"/>
    <s v="Help me release my first 3 song EP!!"/>
    <s v="Im trying to raise $1000 for a 3 song EP in a studio!"/>
    <n v="1000"/>
    <n v="1145"/>
    <n v="57.25"/>
    <x v="0"/>
    <s v="US"/>
    <s v="USD"/>
    <n v="1329082983"/>
    <n v="1326404583"/>
    <b v="0"/>
    <n v="20"/>
    <b v="1"/>
    <x v="4"/>
    <s v="indie rock"/>
    <x v="1894"/>
    <d v="2012-02-12T21:43:03"/>
    <n v="3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96.34042553191489"/>
    <x v="0"/>
    <s v="US"/>
    <s v="USD"/>
    <n v="1445363722"/>
    <n v="1442771722"/>
    <b v="0"/>
    <n v="47"/>
    <b v="1"/>
    <x v="4"/>
    <s v="indie rock"/>
    <x v="1895"/>
    <d v="2015-10-20T17:55:22"/>
    <n v="30"/>
    <x v="0"/>
  </r>
  <r>
    <n v="1896"/>
    <s v="the bridge"/>
    <s v="My barely anticipated second album of self produced songs is ready to go.  Just need a little help to cover mastering, artwork etc."/>
    <n v="451"/>
    <n v="559"/>
    <n v="43"/>
    <x v="0"/>
    <s v="US"/>
    <s v="USD"/>
    <n v="1334250165"/>
    <n v="1331658165"/>
    <b v="0"/>
    <n v="13"/>
    <b v="1"/>
    <x v="4"/>
    <s v="indie rock"/>
    <x v="1896"/>
    <d v="2012-04-12T17:02:45"/>
    <n v="3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35.551912568306008"/>
    <x v="0"/>
    <s v="US"/>
    <s v="USD"/>
    <n v="1393966800"/>
    <n v="1392040806"/>
    <b v="0"/>
    <n v="183"/>
    <b v="1"/>
    <x v="4"/>
    <s v="indie rock"/>
    <x v="1897"/>
    <d v="2014-03-04T21:00:00"/>
    <n v="2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68.80952380952381"/>
    <x v="0"/>
    <s v="US"/>
    <s v="USD"/>
    <n v="1454349600"/>
    <n v="1451277473"/>
    <b v="0"/>
    <n v="21"/>
    <b v="1"/>
    <x v="4"/>
    <s v="indie rock"/>
    <x v="1898"/>
    <d v="2016-02-01T18:00:00"/>
    <n v="3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28.571428571428573"/>
    <x v="0"/>
    <s v="US"/>
    <s v="USD"/>
    <n v="1427319366"/>
    <n v="1424730966"/>
    <b v="0"/>
    <n v="42"/>
    <b v="1"/>
    <x v="4"/>
    <s v="indie rock"/>
    <x v="1899"/>
    <d v="2015-03-25T21:36:06"/>
    <n v="3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50.631666666666668"/>
    <x v="0"/>
    <s v="US"/>
    <s v="USD"/>
    <n v="1349517540"/>
    <n v="1347137731"/>
    <b v="0"/>
    <n v="54"/>
    <b v="1"/>
    <x v="4"/>
    <s v="indie rock"/>
    <x v="1900"/>
    <d v="2012-10-06T09:59:00"/>
    <n v="2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106.8"/>
    <x v="2"/>
    <s v="GB"/>
    <s v="GBP"/>
    <n v="1432299600"/>
    <n v="1429707729"/>
    <b v="0"/>
    <n v="25"/>
    <b v="0"/>
    <x v="2"/>
    <s v="gadgets"/>
    <x v="1901"/>
    <d v="2015-05-22T13:00:00"/>
    <n v="30"/>
    <x v="0"/>
  </r>
  <r>
    <n v="1902"/>
    <s v="Cardboard reality"/>
    <s v="Virtual reality is expensive, here is the solution. I've created a VR device out of cardboard. I present: World's cheapest VR Device."/>
    <n v="1000"/>
    <n v="12"/>
    <n v="4"/>
    <x v="2"/>
    <s v="NL"/>
    <s v="EUR"/>
    <n v="1425495447"/>
    <n v="1422903447"/>
    <b v="0"/>
    <n v="3"/>
    <b v="0"/>
    <x v="2"/>
    <s v="gadgets"/>
    <x v="1902"/>
    <d v="2015-03-04T18:57:27"/>
    <n v="30"/>
    <x v="0"/>
  </r>
  <r>
    <n v="1903"/>
    <s v="MiPointer"/>
    <s v="A cool smart laser pointer for presenting professionals. Unique by design, widest functional coverage for both IOS and Android."/>
    <n v="3000"/>
    <n v="1398"/>
    <n v="34.097560975609753"/>
    <x v="2"/>
    <s v="US"/>
    <s v="USD"/>
    <n v="1485541791"/>
    <n v="1480357791"/>
    <b v="0"/>
    <n v="41"/>
    <b v="0"/>
    <x v="2"/>
    <s v="gadgets"/>
    <x v="1903"/>
    <d v="2017-01-27T18:29:51"/>
    <n v="60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25"/>
    <x v="2"/>
    <s v="US"/>
    <s v="USD"/>
    <n v="1451752021"/>
    <n v="1447864021"/>
    <b v="0"/>
    <n v="2"/>
    <b v="0"/>
    <x v="2"/>
    <s v="gadgets"/>
    <x v="1904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0.5"/>
    <x v="2"/>
    <s v="US"/>
    <s v="USD"/>
    <n v="1410127994"/>
    <n v="1407535994"/>
    <b v="0"/>
    <n v="4"/>
    <b v="0"/>
    <x v="2"/>
    <s v="gadgets"/>
    <x v="1905"/>
    <d v="2014-09-07T22:13:14"/>
    <n v="3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215.95959595959596"/>
    <x v="2"/>
    <s v="US"/>
    <s v="USD"/>
    <n v="1466697983"/>
    <n v="1464105983"/>
    <b v="0"/>
    <n v="99"/>
    <b v="0"/>
    <x v="2"/>
    <s v="gadgets"/>
    <x v="1906"/>
    <d v="2016-06-23T16:06:23"/>
    <n v="30"/>
    <x v="2"/>
  </r>
  <r>
    <n v="1907"/>
    <s v="Litter-Buddy"/>
    <s v="Litter-Buddy is great economical alternative to leading pet waste disposal systems with cartridge bag elements."/>
    <n v="30000"/>
    <n v="85"/>
    <n v="21.25"/>
    <x v="2"/>
    <s v="US"/>
    <s v="USD"/>
    <n v="1400853925"/>
    <n v="1399557925"/>
    <b v="0"/>
    <n v="4"/>
    <b v="0"/>
    <x v="2"/>
    <s v="gadgets"/>
    <x v="1907"/>
    <d v="2014-05-23T14:05:25"/>
    <n v="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08.25"/>
    <x v="2"/>
    <s v="US"/>
    <s v="USD"/>
    <n v="1483048900"/>
    <n v="1480456900"/>
    <b v="0"/>
    <n v="4"/>
    <b v="0"/>
    <x v="2"/>
    <s v="gadgets"/>
    <x v="1908"/>
    <d v="2016-12-29T22:01:40"/>
    <n v="3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29.97368421052633"/>
    <x v="2"/>
    <s v="US"/>
    <s v="USD"/>
    <n v="1414059479"/>
    <n v="1411467479"/>
    <b v="0"/>
    <n v="38"/>
    <b v="0"/>
    <x v="2"/>
    <s v="gadgets"/>
    <x v="1909"/>
    <d v="2014-10-23T10:17:59"/>
    <n v="3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117.49473684210527"/>
    <x v="2"/>
    <s v="NL"/>
    <s v="EUR"/>
    <n v="1446331500"/>
    <n v="1442531217"/>
    <b v="0"/>
    <n v="285"/>
    <b v="0"/>
    <x v="2"/>
    <s v="gadgets"/>
    <x v="1910"/>
    <d v="2015-10-31T22:45:00"/>
    <n v="44"/>
    <x v="0"/>
  </r>
  <r>
    <n v="1911"/>
    <s v="Charge Furniture"/>
    <s v="Charge furniture, making it simple and comfortable to charge your USB devices without leaving the comfort of your couch or armchair"/>
    <n v="42500"/>
    <n v="10"/>
    <n v="10"/>
    <x v="2"/>
    <s v="NZ"/>
    <s v="NZD"/>
    <n v="1407545334"/>
    <n v="1404953334"/>
    <b v="0"/>
    <n v="1"/>
    <b v="0"/>
    <x v="2"/>
    <s v="gadgets"/>
    <x v="1911"/>
    <d v="2014-08-09T00:48:54"/>
    <n v="3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70.595238095238102"/>
    <x v="2"/>
    <s v="US"/>
    <s v="USD"/>
    <n v="1433395560"/>
    <n v="1430803560"/>
    <b v="0"/>
    <n v="42"/>
    <b v="0"/>
    <x v="2"/>
    <s v="gadgets"/>
    <x v="1912"/>
    <d v="2015-06-04T05:26:00"/>
    <n v="30"/>
    <x v="0"/>
  </r>
  <r>
    <n v="1913"/>
    <s v="Tibio - Spreading warmth in everyones home"/>
    <s v="Tibio is a revolutionary new product designed to solve an age old problem."/>
    <n v="48000"/>
    <n v="637"/>
    <n v="24.5"/>
    <x v="2"/>
    <s v="GB"/>
    <s v="GBP"/>
    <n v="1412770578"/>
    <n v="1410178578"/>
    <b v="0"/>
    <n v="26"/>
    <b v="0"/>
    <x v="2"/>
    <s v="gadgets"/>
    <x v="1913"/>
    <d v="2014-10-08T12:16:18"/>
    <n v="3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30"/>
    <x v="2"/>
    <s v="US"/>
    <s v="USD"/>
    <n v="1414814340"/>
    <n v="1413519073"/>
    <b v="0"/>
    <n v="2"/>
    <b v="0"/>
    <x v="2"/>
    <s v="gadgets"/>
    <x v="1914"/>
    <d v="2014-11-01T03:59:00"/>
    <n v="15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x v="2"/>
    <s v="gadgets"/>
    <x v="1915"/>
    <d v="2014-09-02T01:10:22"/>
    <n v="20"/>
    <x v="3"/>
  </r>
  <r>
    <n v="1916"/>
    <s v="The Paint Can Holder by U.S. Green Products"/>
    <s v="The Paint Can Holder Makes Painting Easier and Safer on Extension Ladders."/>
    <n v="20000"/>
    <n v="102"/>
    <n v="17"/>
    <x v="2"/>
    <s v="US"/>
    <s v="USD"/>
    <n v="1478542375"/>
    <n v="1476378775"/>
    <b v="0"/>
    <n v="6"/>
    <b v="0"/>
    <x v="2"/>
    <s v="gadgets"/>
    <x v="1916"/>
    <d v="2016-11-07T18:12:55"/>
    <n v="25"/>
    <x v="2"/>
  </r>
  <r>
    <n v="1917"/>
    <s v="Chronovisor:The MOST innovative watch for night time reading"/>
    <s v="Let's build a legendary brand altogether"/>
    <n v="390000"/>
    <n v="205025"/>
    <n v="2928.9285714285716"/>
    <x v="2"/>
    <s v="HK"/>
    <s v="HKD"/>
    <n v="1486708133"/>
    <n v="1484116133"/>
    <b v="0"/>
    <n v="70"/>
    <b v="0"/>
    <x v="2"/>
    <s v="gadgets"/>
    <x v="1917"/>
    <d v="2017-02-10T06:28:53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28.888888888888889"/>
    <x v="2"/>
    <s v="US"/>
    <s v="USD"/>
    <n v="1407869851"/>
    <n v="1404845851"/>
    <b v="0"/>
    <n v="9"/>
    <b v="0"/>
    <x v="2"/>
    <s v="gadgets"/>
    <x v="1918"/>
    <d v="2014-08-12T18:57:31"/>
    <n v="35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29.625"/>
    <x v="2"/>
    <s v="US"/>
    <s v="USD"/>
    <n v="1432069249"/>
    <n v="1429477249"/>
    <b v="0"/>
    <n v="8"/>
    <b v="0"/>
    <x v="2"/>
    <s v="gadgets"/>
    <x v="1919"/>
    <d v="2015-05-19T21:00:49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n v="40.980952380952381"/>
    <x v="2"/>
    <s v="GB"/>
    <s v="GBP"/>
    <n v="1445468400"/>
    <n v="1443042061"/>
    <b v="0"/>
    <n v="105"/>
    <b v="0"/>
    <x v="2"/>
    <s v="gadgets"/>
    <x v="1920"/>
    <d v="2015-10-21T23:00:00"/>
    <n v="28"/>
    <x v="0"/>
  </r>
  <r>
    <n v="1921"/>
    <s v="The Fine Spirits are making an album!"/>
    <s v="The Fine Spirits are making an album, but we need your help!"/>
    <n v="1500"/>
    <n v="2052"/>
    <n v="54"/>
    <x v="0"/>
    <s v="US"/>
    <s v="USD"/>
    <n v="1342243143"/>
    <n v="1339651143"/>
    <b v="0"/>
    <n v="38"/>
    <b v="1"/>
    <x v="4"/>
    <s v="indie rock"/>
    <x v="1921"/>
    <d v="2012-07-14T05:19:03"/>
    <n v="30"/>
    <x v="5"/>
  </r>
  <r>
    <n v="1922"/>
    <s v="Low Weather // Debut Album"/>
    <s v="Low Weather's debut album is halfway finished.  With your help and your help alone we can record the rest!"/>
    <n v="2000"/>
    <n v="2311"/>
    <n v="36.109375"/>
    <x v="0"/>
    <s v="US"/>
    <s v="USD"/>
    <n v="1386828507"/>
    <n v="1384236507"/>
    <b v="0"/>
    <n v="64"/>
    <b v="1"/>
    <x v="4"/>
    <s v="indie rock"/>
    <x v="1922"/>
    <d v="2013-12-12T06:08:27"/>
    <n v="30"/>
    <x v="4"/>
  </r>
  <r>
    <n v="1923"/>
    <s v="Help Lions&amp;Creators print their album!"/>
    <s v="We just finished recording our first album! All we need is a little extra help to be able to get it printed!"/>
    <n v="125"/>
    <n v="301"/>
    <n v="23.153846153846153"/>
    <x v="0"/>
    <s v="US"/>
    <s v="USD"/>
    <n v="1317099540"/>
    <n v="1313612532"/>
    <b v="0"/>
    <n v="13"/>
    <b v="1"/>
    <x v="4"/>
    <s v="indie rock"/>
    <x v="1923"/>
    <d v="2011-09-27T04:59:00"/>
    <n v="4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04"/>
    <x v="0"/>
    <s v="US"/>
    <s v="USD"/>
    <n v="1389814380"/>
    <n v="1387390555"/>
    <b v="0"/>
    <n v="33"/>
    <b v="1"/>
    <x v="4"/>
    <s v="indie rock"/>
    <x v="1924"/>
    <d v="2014-01-15T19:33:00"/>
    <n v="28"/>
    <x v="4"/>
  </r>
  <r>
    <n v="1925"/>
    <s v="The Freakniks Debut Album: Infinite Love"/>
    <s v="The Freakniks are making their psychedelic freak-folk debut studio album and they need your help."/>
    <n v="1500"/>
    <n v="1655"/>
    <n v="31.826923076923077"/>
    <x v="0"/>
    <s v="US"/>
    <s v="USD"/>
    <n v="1381449600"/>
    <n v="1379540288"/>
    <b v="0"/>
    <n v="52"/>
    <b v="1"/>
    <x v="4"/>
    <s v="indie rock"/>
    <x v="1925"/>
    <d v="2013-10-11T00:00:00"/>
    <n v="22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7.3896261682243"/>
    <x v="0"/>
    <s v="US"/>
    <s v="USD"/>
    <n v="1288657560"/>
    <n v="1286319256"/>
    <b v="0"/>
    <n v="107"/>
    <b v="1"/>
    <x v="4"/>
    <s v="indie rock"/>
    <x v="1926"/>
    <d v="2010-11-02T00:26:00"/>
    <n v="27"/>
    <x v="7"/>
  </r>
  <r>
    <n v="1927"/>
    <s v="GBS Detroit Presents Hampshire"/>
    <s v="Hampshire is headed to GBS Detroit."/>
    <n v="600"/>
    <n v="620"/>
    <n v="56.363636363636367"/>
    <x v="0"/>
    <s v="US"/>
    <s v="USD"/>
    <n v="1331182740"/>
    <n v="1329856839"/>
    <b v="0"/>
    <n v="11"/>
    <b v="1"/>
    <x v="4"/>
    <s v="indie rock"/>
    <x v="1927"/>
    <d v="2012-03-08T04:59:00"/>
    <n v="15"/>
    <x v="5"/>
  </r>
  <r>
    <n v="1928"/>
    <s v="Jollyheads Circus Debut Album &quot;The Kaleidoscope Dawn&quot;"/>
    <s v="Help us master and release our debut album &quot;The Kaleidoscope Dawn&quot;"/>
    <n v="2550"/>
    <n v="2630"/>
    <n v="77.352941176470594"/>
    <x v="0"/>
    <s v="US"/>
    <s v="USD"/>
    <n v="1367940794"/>
    <n v="1365348794"/>
    <b v="0"/>
    <n v="34"/>
    <b v="1"/>
    <x v="4"/>
    <s v="indie rock"/>
    <x v="1928"/>
    <d v="2013-05-07T15:33:14"/>
    <n v="30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42.8"/>
    <x v="0"/>
    <s v="US"/>
    <s v="USD"/>
    <n v="1309825866"/>
    <n v="1306197066"/>
    <b v="0"/>
    <n v="75"/>
    <b v="1"/>
    <x v="4"/>
    <s v="indie rock"/>
    <x v="1929"/>
    <d v="2011-07-05T00:31:06"/>
    <n v="42"/>
    <x v="6"/>
  </r>
  <r>
    <n v="1930"/>
    <s v="Magnetic Flowers Presents: Old, Cold. Losing It."/>
    <s v="We're nearly done recording, but we're out of money! Help us release the record!!!"/>
    <n v="1000"/>
    <n v="1270"/>
    <n v="48.846153846153847"/>
    <x v="0"/>
    <s v="US"/>
    <s v="USD"/>
    <n v="1373203482"/>
    <n v="1368019482"/>
    <b v="0"/>
    <n v="26"/>
    <b v="1"/>
    <x v="4"/>
    <s v="indie rock"/>
    <x v="1930"/>
    <d v="2013-07-07T13:24:42"/>
    <n v="60"/>
    <x v="4"/>
  </r>
  <r>
    <n v="1931"/>
    <s v="New Lions After Dark EP!"/>
    <s v="We're an indie rock band from Clearwater, FL headed back into the studio to finish our latest EP."/>
    <n v="2000"/>
    <n v="2412.02"/>
    <n v="48.240400000000001"/>
    <x v="0"/>
    <s v="US"/>
    <s v="USD"/>
    <n v="1337657400"/>
    <n v="1336512309"/>
    <b v="0"/>
    <n v="50"/>
    <b v="1"/>
    <x v="4"/>
    <s v="indie rock"/>
    <x v="1931"/>
    <d v="2012-05-22T03:30:00"/>
    <n v="13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70.212500000000006"/>
    <x v="0"/>
    <s v="US"/>
    <s v="USD"/>
    <n v="1327433173"/>
    <n v="1325618773"/>
    <b v="0"/>
    <n v="80"/>
    <b v="1"/>
    <x v="4"/>
    <s v="indie rock"/>
    <x v="1932"/>
    <d v="2012-01-24T19:26:13"/>
    <n v="2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94.054545454545448"/>
    <x v="0"/>
    <s v="US"/>
    <s v="USD"/>
    <n v="1411787307"/>
    <n v="1409195307"/>
    <b v="0"/>
    <n v="110"/>
    <b v="1"/>
    <x v="4"/>
    <s v="indie rock"/>
    <x v="1933"/>
    <d v="2014-09-27T03:08:27"/>
    <n v="3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80.272727272727266"/>
    <x v="0"/>
    <s v="US"/>
    <s v="USD"/>
    <n v="1324789200"/>
    <n v="1321649321"/>
    <b v="0"/>
    <n v="77"/>
    <b v="1"/>
    <x v="4"/>
    <s v="indie rock"/>
    <x v="1934"/>
    <d v="2011-12-25T05:00:00"/>
    <n v="36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54.2"/>
    <x v="0"/>
    <s v="US"/>
    <s v="USD"/>
    <n v="1403326740"/>
    <n v="1400106171"/>
    <b v="0"/>
    <n v="50"/>
    <b v="1"/>
    <x v="4"/>
    <s v="indie rock"/>
    <x v="1935"/>
    <d v="2014-06-21T04:59:00"/>
    <n v="37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60.26903448275862"/>
    <x v="0"/>
    <s v="US"/>
    <s v="USD"/>
    <n v="1323151140"/>
    <n v="1320528070"/>
    <b v="0"/>
    <n v="145"/>
    <b v="1"/>
    <x v="4"/>
    <s v="indie rock"/>
    <x v="1936"/>
    <d v="2011-12-06T05:59:00"/>
    <n v="30"/>
    <x v="6"/>
  </r>
  <r>
    <n v="1937"/>
    <s v="GBS Detroit Presents My Pal Val"/>
    <s v="My Pal Val is headed to Groovebox Studios in Detroit, Michigan on June 15th to record and film a live GBS Detroit EP."/>
    <n v="600"/>
    <n v="1123.47"/>
    <n v="38.740344827586206"/>
    <x v="0"/>
    <s v="US"/>
    <s v="USD"/>
    <n v="1339732740"/>
    <n v="1338346281"/>
    <b v="0"/>
    <n v="29"/>
    <b v="1"/>
    <x v="4"/>
    <s v="indie rock"/>
    <x v="1937"/>
    <d v="2012-06-15T03:59:00"/>
    <n v="1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52.54385964912279"/>
    <x v="0"/>
    <s v="US"/>
    <s v="USD"/>
    <n v="1372741200"/>
    <n v="1370067231"/>
    <b v="0"/>
    <n v="114"/>
    <b v="1"/>
    <x v="4"/>
    <s v="indie rock"/>
    <x v="1938"/>
    <d v="2013-07-02T05:00:00"/>
    <n v="3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5.3125"/>
    <x v="0"/>
    <s v="US"/>
    <s v="USD"/>
    <n v="1362955108"/>
    <n v="1360366708"/>
    <b v="0"/>
    <n v="96"/>
    <b v="1"/>
    <x v="4"/>
    <s v="indie rock"/>
    <x v="1939"/>
    <d v="2013-03-10T22:38:28"/>
    <n v="30"/>
    <x v="4"/>
  </r>
  <r>
    <n v="1940"/>
    <s v="History Grows: New K. Record"/>
    <s v="K. is about *this* close to finishing up our third record, History Grows.  Now we just need to master it and release it!"/>
    <n v="650"/>
    <n v="1111"/>
    <n v="35.838709677419352"/>
    <x v="0"/>
    <s v="US"/>
    <s v="USD"/>
    <n v="1308110340"/>
    <n v="1304770233"/>
    <b v="0"/>
    <n v="31"/>
    <b v="1"/>
    <x v="4"/>
    <s v="indie rock"/>
    <x v="1940"/>
    <d v="2011-06-15T03:59:00"/>
    <n v="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64.570118779438872"/>
    <x v="0"/>
    <s v="US"/>
    <s v="USD"/>
    <n v="1400137131"/>
    <n v="1397545131"/>
    <b v="1"/>
    <n v="4883"/>
    <b v="1"/>
    <x v="2"/>
    <s v="hardware"/>
    <x v="1941"/>
    <d v="2014-05-15T06:58:51"/>
    <n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87.436000000000007"/>
    <x v="0"/>
    <s v="US"/>
    <s v="USD"/>
    <n v="1309809140"/>
    <n v="1302033140"/>
    <b v="1"/>
    <n v="95"/>
    <b v="1"/>
    <x v="2"/>
    <s v="hardware"/>
    <x v="1942"/>
    <d v="2011-07-04T19:52:20"/>
    <n v="9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68.815577078288939"/>
    <x v="0"/>
    <s v="US"/>
    <s v="USD"/>
    <n v="1470896916"/>
    <n v="1467008916"/>
    <b v="1"/>
    <n v="2478"/>
    <b v="1"/>
    <x v="2"/>
    <s v="hardware"/>
    <x v="1943"/>
    <d v="2016-08-11T06:28:36"/>
    <n v="4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176.200223588597"/>
    <x v="0"/>
    <s v="US"/>
    <s v="USD"/>
    <n v="1398952890"/>
    <n v="1396360890"/>
    <b v="1"/>
    <n v="1789"/>
    <b v="1"/>
    <x v="2"/>
    <s v="hardware"/>
    <x v="1944"/>
    <d v="2014-05-01T14:01:30"/>
    <n v="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511.79117647058825"/>
    <x v="0"/>
    <s v="ES"/>
    <s v="EUR"/>
    <n v="1436680958"/>
    <n v="1433224958"/>
    <b v="1"/>
    <n v="680"/>
    <b v="1"/>
    <x v="2"/>
    <s v="hardware"/>
    <x v="1945"/>
    <d v="2015-07-12T06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60.44285714285715"/>
    <x v="0"/>
    <s v="US"/>
    <s v="USD"/>
    <n v="1397961361"/>
    <n v="1392780961"/>
    <b v="1"/>
    <n v="70"/>
    <b v="1"/>
    <x v="2"/>
    <s v="hardware"/>
    <x v="1946"/>
    <d v="2014-04-20T02:36:01"/>
    <n v="6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35.003043478260871"/>
    <x v="0"/>
    <s v="US"/>
    <s v="USD"/>
    <n v="1258955940"/>
    <n v="1255730520"/>
    <b v="1"/>
    <n v="23"/>
    <b v="1"/>
    <x v="2"/>
    <s v="hardware"/>
    <x v="1947"/>
    <d v="2009-11-23T05:59:00"/>
    <n v="37"/>
    <x v="8"/>
  </r>
  <r>
    <n v="1948"/>
    <s v="UDOO X86: The Most Powerful Maker Board Ever"/>
    <s v="10 times more powerful than Raspberry Pi 3, x86 64-bit architecture"/>
    <n v="100000"/>
    <n v="800211"/>
    <n v="188.50671378091872"/>
    <x v="0"/>
    <s v="US"/>
    <s v="USD"/>
    <n v="1465232520"/>
    <n v="1460557809"/>
    <b v="1"/>
    <n v="4245"/>
    <b v="1"/>
    <x v="2"/>
    <s v="hardware"/>
    <x v="1948"/>
    <d v="2016-06-06T17:02:00"/>
    <n v="54"/>
    <x v="2"/>
  </r>
  <r>
    <n v="1949"/>
    <s v="Shake Your Power"/>
    <s v="#ShakeYourPower brings clean energy to places in the world without electricity through the power of music."/>
    <n v="50000"/>
    <n v="53001.3"/>
    <n v="56.204984093319197"/>
    <x v="0"/>
    <s v="GB"/>
    <s v="GBP"/>
    <n v="1404986951"/>
    <n v="1402394951"/>
    <b v="1"/>
    <n v="943"/>
    <b v="1"/>
    <x v="2"/>
    <s v="hardware"/>
    <x v="1949"/>
    <d v="2014-07-10T10:09:11"/>
    <n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51.3054157782516"/>
    <x v="0"/>
    <s v="US"/>
    <s v="USD"/>
    <n v="1303446073"/>
    <n v="1300767673"/>
    <b v="1"/>
    <n v="1876"/>
    <b v="1"/>
    <x v="2"/>
    <s v="hardware"/>
    <x v="1950"/>
    <d v="2011-04-22T04:21:13"/>
    <n v="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27.36450839328538"/>
    <x v="0"/>
    <s v="US"/>
    <s v="USD"/>
    <n v="1478516737"/>
    <n v="1475921137"/>
    <b v="1"/>
    <n v="834"/>
    <b v="1"/>
    <x v="2"/>
    <s v="hardware"/>
    <x v="1951"/>
    <d v="2016-11-07T11:05:37"/>
    <n v="30"/>
    <x v="2"/>
  </r>
  <r>
    <n v="1952"/>
    <s v="Nix Color Sensor"/>
    <s v="Nix is a breakthrough smartphone accessory. Just scan an object and instantly view the color on your iPhone, Android, PC, or Mac."/>
    <n v="35000"/>
    <n v="69465.33"/>
    <n v="101.85532258064516"/>
    <x v="0"/>
    <s v="CA"/>
    <s v="CAD"/>
    <n v="1381934015"/>
    <n v="1378737215"/>
    <b v="1"/>
    <n v="682"/>
    <b v="1"/>
    <x v="2"/>
    <s v="hardware"/>
    <x v="1952"/>
    <d v="2013-10-16T14:33:35"/>
    <n v="37"/>
    <x v="4"/>
  </r>
  <r>
    <n v="1953"/>
    <s v="NTH Music Synthesizer"/>
    <s v="The NTH is an open source music synthesizer featuring instant fun, awesome sound, and a hackable design."/>
    <n v="15000"/>
    <n v="33892"/>
    <n v="230.55782312925169"/>
    <x v="0"/>
    <s v="US"/>
    <s v="USD"/>
    <n v="1330657200"/>
    <n v="1328158065"/>
    <b v="1"/>
    <n v="147"/>
    <b v="1"/>
    <x v="2"/>
    <s v="hardware"/>
    <x v="1953"/>
    <d v="2012-03-02T03:00:00"/>
    <n v="29"/>
    <x v="5"/>
  </r>
  <r>
    <n v="1954"/>
    <s v="Orison â€“ Rethink the Power of Energy"/>
    <s v="The First Home Battery System You Simply Plug in to Install"/>
    <n v="50000"/>
    <n v="349474"/>
    <n v="842.10602409638557"/>
    <x v="0"/>
    <s v="US"/>
    <s v="USD"/>
    <n v="1457758800"/>
    <n v="1453730176"/>
    <b v="1"/>
    <n v="415"/>
    <b v="1"/>
    <x v="2"/>
    <s v="hardware"/>
    <x v="1954"/>
    <d v="2016-03-12T05:00:00"/>
    <n v="4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577.27593103448271"/>
    <x v="0"/>
    <s v="US"/>
    <s v="USD"/>
    <n v="1337799600"/>
    <n v="1334989881"/>
    <b v="1"/>
    <n v="290"/>
    <b v="1"/>
    <x v="2"/>
    <s v="hardware"/>
    <x v="1955"/>
    <d v="2012-05-23T19:00:00"/>
    <n v="3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483.34246575342468"/>
    <x v="0"/>
    <s v="US"/>
    <s v="USD"/>
    <n v="1429391405"/>
    <n v="1425507005"/>
    <b v="1"/>
    <n v="365"/>
    <b v="1"/>
    <x v="2"/>
    <s v="hardware"/>
    <x v="1956"/>
    <d v="2015-04-18T21:10:05"/>
    <n v="45"/>
    <x v="0"/>
  </r>
  <r>
    <n v="1957"/>
    <s v="freeSoC and freeSoC Mini"/>
    <s v="An open hardware platform for the best microcontroller in the world."/>
    <n v="30000"/>
    <n v="50251.41"/>
    <n v="76.138500000000008"/>
    <x v="0"/>
    <s v="US"/>
    <s v="USD"/>
    <n v="1351304513"/>
    <n v="1348712513"/>
    <b v="1"/>
    <n v="660"/>
    <b v="1"/>
    <x v="2"/>
    <s v="hardware"/>
    <x v="1957"/>
    <d v="2012-10-27T02:21:53"/>
    <n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74.107684365781708"/>
    <x v="0"/>
    <s v="US"/>
    <s v="USD"/>
    <n v="1364078561"/>
    <n v="1361490161"/>
    <b v="1"/>
    <n v="1356"/>
    <b v="1"/>
    <x v="2"/>
    <s v="hardware"/>
    <x v="1958"/>
    <d v="2013-03-23T22:42:41"/>
    <n v="30"/>
    <x v="4"/>
  </r>
  <r>
    <n v="1959"/>
    <s v="Heat Seek NYC"/>
    <s v="A thermometer that connects to the internet to help New York City turn the heat on for thousands of tenants with no heat in the winter."/>
    <n v="10000"/>
    <n v="15673.44"/>
    <n v="36.965660377358489"/>
    <x v="0"/>
    <s v="US"/>
    <s v="USD"/>
    <n v="1412121600"/>
    <n v="1408565860"/>
    <b v="1"/>
    <n v="424"/>
    <b v="1"/>
    <x v="2"/>
    <s v="hardware"/>
    <x v="1959"/>
    <d v="2014-10-01T00:00:00"/>
    <n v="41"/>
    <x v="3"/>
  </r>
  <r>
    <n v="1960"/>
    <s v="TREKKAYAK"/>
    <s v="Trekkayak is an ultralight, durable and inflatable boat to be carried in your backpack to cross a lake or paddle down a river."/>
    <n v="70000"/>
    <n v="82532"/>
    <n v="2500.969696969697"/>
    <x v="0"/>
    <s v="SE"/>
    <s v="SEK"/>
    <n v="1419151341"/>
    <n v="1416559341"/>
    <b v="1"/>
    <n v="33"/>
    <b v="1"/>
    <x v="2"/>
    <s v="hardware"/>
    <x v="1960"/>
    <d v="2014-12-21T08:42:21"/>
    <n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67.690214329454989"/>
    <x v="0"/>
    <s v="US"/>
    <s v="USD"/>
    <n v="1349495940"/>
    <n v="1346042417"/>
    <b v="1"/>
    <n v="1633"/>
    <b v="1"/>
    <x v="2"/>
    <s v="hardware"/>
    <x v="1961"/>
    <d v="2012-10-06T03:59:00"/>
    <n v="4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63.04738562091503"/>
    <x v="0"/>
    <s v="US"/>
    <s v="USD"/>
    <n v="1400006636"/>
    <n v="1397414636"/>
    <b v="1"/>
    <n v="306"/>
    <b v="1"/>
    <x v="2"/>
    <s v="hardware"/>
    <x v="1962"/>
    <d v="2014-05-13T18:43:56"/>
    <n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17.6"/>
    <x v="0"/>
    <s v="GB"/>
    <s v="GBP"/>
    <n v="1410862734"/>
    <n v="1407838734"/>
    <b v="1"/>
    <n v="205"/>
    <b v="1"/>
    <x v="2"/>
    <s v="hardware"/>
    <x v="1963"/>
    <d v="2014-09-16T10:18:54"/>
    <n v="35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80.75185011709601"/>
    <x v="0"/>
    <s v="IT"/>
    <s v="EUR"/>
    <n v="1461306772"/>
    <n v="1458714772"/>
    <b v="1"/>
    <n v="1281"/>
    <b v="1"/>
    <x v="2"/>
    <s v="hardware"/>
    <x v="1964"/>
    <d v="2016-04-22T06:32:52"/>
    <n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27.32038834951456"/>
    <x v="0"/>
    <s v="US"/>
    <s v="USD"/>
    <n v="1326330000"/>
    <n v="1324433310"/>
    <b v="1"/>
    <n v="103"/>
    <b v="1"/>
    <x v="2"/>
    <s v="hardware"/>
    <x v="1965"/>
    <d v="2012-01-12T01:00:00"/>
    <n v="2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36.6444745538665"/>
    <x v="0"/>
    <s v="US"/>
    <s v="USD"/>
    <n v="1408021098"/>
    <n v="1405429098"/>
    <b v="1"/>
    <n v="1513"/>
    <b v="1"/>
    <x v="2"/>
    <s v="hardware"/>
    <x v="1966"/>
    <d v="2014-08-14T12:58:18"/>
    <n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182.78024691358024"/>
    <x v="0"/>
    <s v="US"/>
    <s v="USD"/>
    <n v="1398959729"/>
    <n v="1396367729"/>
    <b v="1"/>
    <n v="405"/>
    <b v="1"/>
    <x v="2"/>
    <s v="hardware"/>
    <x v="1967"/>
    <d v="2014-05-01T15:55:29"/>
    <n v="30"/>
    <x v="3"/>
  </r>
  <r>
    <n v="1968"/>
    <s v="XSHIFTER: World's First Affordable Wireless Shifting System"/>
    <s v="Bringing the advantages of wireless smart shifting to every cyclist. FITS ANY BIKE"/>
    <n v="50000"/>
    <n v="142483"/>
    <n v="279.37843137254902"/>
    <x v="0"/>
    <s v="US"/>
    <s v="USD"/>
    <n v="1480777515"/>
    <n v="1478095515"/>
    <b v="1"/>
    <n v="510"/>
    <b v="1"/>
    <x v="2"/>
    <s v="hardware"/>
    <x v="1968"/>
    <d v="2016-12-03T15:05:15"/>
    <n v="3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1.375728669846318"/>
    <x v="0"/>
    <s v="GB"/>
    <s v="GBP"/>
    <n v="1470423668"/>
    <n v="1467831668"/>
    <b v="1"/>
    <n v="1887"/>
    <b v="1"/>
    <x v="2"/>
    <s v="hardware"/>
    <x v="1969"/>
    <d v="2016-08-05T19:01:08"/>
    <n v="30"/>
    <x v="2"/>
  </r>
  <r>
    <n v="1970"/>
    <s v="APOC: Mini Radiation Detector"/>
    <s v="The APOC is a gamma particle detector that will help you learn about radiation and find radioactive things!"/>
    <n v="5000"/>
    <n v="56590"/>
    <n v="80.727532097004286"/>
    <x v="0"/>
    <s v="US"/>
    <s v="USD"/>
    <n v="1366429101"/>
    <n v="1361248701"/>
    <b v="1"/>
    <n v="701"/>
    <b v="1"/>
    <x v="2"/>
    <s v="hardware"/>
    <x v="1970"/>
    <d v="2013-04-20T03:38:21"/>
    <n v="6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72.35590732591254"/>
    <x v="0"/>
    <s v="US"/>
    <s v="USD"/>
    <n v="1384488000"/>
    <n v="1381752061"/>
    <b v="1"/>
    <n v="3863"/>
    <b v="1"/>
    <x v="2"/>
    <s v="hardware"/>
    <x v="1971"/>
    <d v="2013-11-15T04:00:00"/>
    <n v="3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0.848739495798313"/>
    <x v="0"/>
    <s v="US"/>
    <s v="USD"/>
    <n v="1353201444"/>
    <n v="1350605844"/>
    <b v="1"/>
    <n v="238"/>
    <b v="1"/>
    <x v="2"/>
    <s v="hardware"/>
    <x v="1972"/>
    <d v="2012-11-18T01:17:24"/>
    <n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47.94003412969283"/>
    <x v="0"/>
    <s v="US"/>
    <s v="USD"/>
    <n v="1470466800"/>
    <n v="1467134464"/>
    <b v="1"/>
    <n v="2051"/>
    <b v="1"/>
    <x v="2"/>
    <s v="hardware"/>
    <x v="1973"/>
    <d v="2016-08-06T07:00:00"/>
    <n v="3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186.81393034825871"/>
    <x v="0"/>
    <s v="GB"/>
    <s v="GBP"/>
    <n v="1376899269"/>
    <n v="1371715269"/>
    <b v="1"/>
    <n v="402"/>
    <b v="1"/>
    <x v="2"/>
    <s v="hardware"/>
    <x v="1974"/>
    <d v="2013-08-19T08:01:09"/>
    <n v="60"/>
    <x v="4"/>
  </r>
  <r>
    <n v="1975"/>
    <s v="Bugle2: A DIY Phono Preamp"/>
    <s v="The Bugle2 is a second generation DIY kit phono preamplifier for vinyl playback."/>
    <n v="16000"/>
    <n v="33393.339999999997"/>
    <n v="131.98948616600788"/>
    <x v="0"/>
    <s v="US"/>
    <s v="USD"/>
    <n v="1362938851"/>
    <n v="1360346851"/>
    <b v="1"/>
    <n v="253"/>
    <b v="1"/>
    <x v="2"/>
    <s v="hardware"/>
    <x v="1975"/>
    <d v="2013-03-10T18:07:31"/>
    <n v="30"/>
    <x v="4"/>
  </r>
  <r>
    <n v="1976"/>
    <s v="Pi Lite white - Bright white LED display for Raspberry Pi"/>
    <s v="Can you help us make an ultra bright white one a reality?"/>
    <n v="4000"/>
    <n v="13864"/>
    <n v="29.310782241014799"/>
    <x v="0"/>
    <s v="GB"/>
    <s v="GBP"/>
    <n v="1373751325"/>
    <n v="1371159325"/>
    <b v="1"/>
    <n v="473"/>
    <b v="1"/>
    <x v="2"/>
    <s v="hardware"/>
    <x v="1976"/>
    <d v="2013-07-13T21:35:25"/>
    <n v="30"/>
    <x v="4"/>
  </r>
  <r>
    <n v="1977"/>
    <s v="Ario: Smart Lighting. Better Health."/>
    <s v="Ario learns about you, syncs your body clock, and keeps you healthy through natural lighting patterns."/>
    <n v="50000"/>
    <n v="201165"/>
    <n v="245.02436053593178"/>
    <x v="0"/>
    <s v="US"/>
    <s v="USD"/>
    <n v="1450511940"/>
    <n v="1446527540"/>
    <b v="1"/>
    <n v="821"/>
    <b v="1"/>
    <x v="2"/>
    <s v="hardware"/>
    <x v="1977"/>
    <d v="2015-12-19T07:59:00"/>
    <n v="4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323.2540463917526"/>
    <x v="0"/>
    <s v="US"/>
    <s v="USD"/>
    <n v="1339484400"/>
    <n v="1336627492"/>
    <b v="1"/>
    <n v="388"/>
    <b v="1"/>
    <x v="2"/>
    <s v="hardware"/>
    <x v="1978"/>
    <d v="2012-06-12T07:00:00"/>
    <n v="33"/>
    <x v="5"/>
  </r>
  <r>
    <n v="1979"/>
    <s v="Skybuds - truly wireless earbuds and smartphone case"/>
    <s v="Truly wireless premium earbuds with a battery-boosting smartphone case for charging and storage"/>
    <n v="200000"/>
    <n v="229802.31"/>
    <n v="282.65966789667897"/>
    <x v="0"/>
    <s v="US"/>
    <s v="USD"/>
    <n v="1447909140"/>
    <n v="1444734146"/>
    <b v="1"/>
    <n v="813"/>
    <b v="1"/>
    <x v="2"/>
    <s v="hardware"/>
    <x v="1979"/>
    <d v="2015-11-19T04:59:00"/>
    <n v="37"/>
    <x v="0"/>
  </r>
  <r>
    <n v="1980"/>
    <s v="YOUMO - Your Smart Modular Power Strip"/>
    <s v="Multi-power charging that is smarter, stylish and designed for you."/>
    <n v="50000"/>
    <n v="177412.01"/>
    <n v="91.214401028277635"/>
    <x v="0"/>
    <s v="DE"/>
    <s v="EUR"/>
    <n v="1459684862"/>
    <n v="1456232462"/>
    <b v="1"/>
    <n v="1945"/>
    <b v="1"/>
    <x v="2"/>
    <s v="hardware"/>
    <x v="1980"/>
    <d v="2016-04-03T12:01:02"/>
    <n v="4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31.75"/>
    <x v="2"/>
    <s v="CA"/>
    <s v="CAD"/>
    <n v="1404926665"/>
    <n v="1402334665"/>
    <b v="0"/>
    <n v="12"/>
    <b v="0"/>
    <x v="8"/>
    <s v="people"/>
    <x v="1981"/>
    <d v="2014-07-09T17:24:25"/>
    <n v="30"/>
    <x v="3"/>
  </r>
  <r>
    <n v="1982"/>
    <s v="Lonely Boy: 55 male models 200s sensual expression"/>
    <s v="Express a very dark place in my childhood. Release my emotions through photography in a form of Art."/>
    <n v="180000"/>
    <n v="0"/>
    <e v="#DIV/0!"/>
    <x v="2"/>
    <s v="HK"/>
    <s v="HKD"/>
    <n v="1480863887"/>
    <n v="1478268287"/>
    <b v="0"/>
    <n v="0"/>
    <b v="0"/>
    <x v="8"/>
    <s v="people"/>
    <x v="1982"/>
    <d v="2016-12-04T15:04:47"/>
    <n v="3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88.6875"/>
    <x v="2"/>
    <s v="US"/>
    <s v="USD"/>
    <n v="1472799600"/>
    <n v="1470874618"/>
    <b v="0"/>
    <n v="16"/>
    <b v="0"/>
    <x v="8"/>
    <s v="people"/>
    <x v="1983"/>
    <d v="2016-09-02T07:00:00"/>
    <n v="2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453.14285714285717"/>
    <x v="2"/>
    <s v="US"/>
    <s v="USD"/>
    <n v="1417377481"/>
    <n v="1412189881"/>
    <b v="0"/>
    <n v="7"/>
    <b v="0"/>
    <x v="8"/>
    <s v="people"/>
    <x v="1984"/>
    <d v="2014-11-30T19:58:01"/>
    <n v="6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12.75"/>
    <x v="2"/>
    <s v="GB"/>
    <s v="GBP"/>
    <n v="1470178800"/>
    <n v="1467650771"/>
    <b v="0"/>
    <n v="4"/>
    <b v="0"/>
    <x v="8"/>
    <s v="people"/>
    <x v="1985"/>
    <d v="2016-08-02T23:00:00"/>
    <n v="2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1"/>
    <x v="2"/>
    <s v="GB"/>
    <s v="GBP"/>
    <n v="1457947483"/>
    <n v="1455359083"/>
    <b v="0"/>
    <n v="1"/>
    <b v="0"/>
    <x v="8"/>
    <s v="people"/>
    <x v="1986"/>
    <d v="2016-03-14T09:24:43"/>
    <n v="30"/>
    <x v="2"/>
  </r>
  <r>
    <n v="1987"/>
    <s v="Ethiopia: Beheld"/>
    <s v="A collection of images that depicts the beauty and diversity within Ethiopia"/>
    <n v="5500"/>
    <n v="2336"/>
    <n v="83.428571428571431"/>
    <x v="2"/>
    <s v="GB"/>
    <s v="GBP"/>
    <n v="1425223276"/>
    <n v="1422631276"/>
    <b v="0"/>
    <n v="28"/>
    <b v="0"/>
    <x v="8"/>
    <s v="people"/>
    <x v="1987"/>
    <d v="2015-03-01T15:21:16"/>
    <n v="30"/>
    <x v="0"/>
  </r>
  <r>
    <n v="1988"/>
    <s v="Phillip Michael Photography"/>
    <s v="Expressing art in an image!"/>
    <n v="6000"/>
    <n v="25"/>
    <n v="25"/>
    <x v="2"/>
    <s v="US"/>
    <s v="USD"/>
    <n v="1440094742"/>
    <n v="1437502742"/>
    <b v="0"/>
    <n v="1"/>
    <b v="0"/>
    <x v="8"/>
    <s v="people"/>
    <x v="1988"/>
    <d v="2015-08-20T18:19:02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50"/>
    <x v="2"/>
    <s v="US"/>
    <s v="USD"/>
    <n v="1481473208"/>
    <n v="1478881208"/>
    <b v="0"/>
    <n v="1"/>
    <b v="0"/>
    <x v="8"/>
    <s v="people"/>
    <x v="1989"/>
    <d v="2016-12-11T16:20:08"/>
    <n v="30"/>
    <x v="2"/>
  </r>
  <r>
    <n v="1990"/>
    <s v="The Virgin of the Path"/>
    <s v="An art nude photography book that includes traditional black and white sepia nudes as well as experimiental color nudes."/>
    <n v="3000"/>
    <n v="509"/>
    <n v="101.8"/>
    <x v="2"/>
    <s v="US"/>
    <s v="USD"/>
    <n v="1455338532"/>
    <n v="1454042532"/>
    <b v="0"/>
    <n v="5"/>
    <b v="0"/>
    <x v="8"/>
    <s v="people"/>
    <x v="1990"/>
    <d v="2016-02-13T04:42:12"/>
    <n v="15"/>
    <x v="2"/>
  </r>
  <r>
    <n v="1991"/>
    <s v="Portraits of Resilience"/>
    <s v="Taking (and giving) professional portraits of survivors of human trafficking in Myanmar."/>
    <n v="2000"/>
    <n v="140"/>
    <n v="46.666666666666664"/>
    <x v="2"/>
    <s v="US"/>
    <s v="USD"/>
    <n v="1435958786"/>
    <n v="1434144386"/>
    <b v="0"/>
    <n v="3"/>
    <b v="0"/>
    <x v="8"/>
    <s v="people"/>
    <x v="1991"/>
    <d v="2015-07-03T21:26:26"/>
    <n v="21"/>
    <x v="0"/>
  </r>
  <r>
    <n v="1992"/>
    <s v="The Wonderful World of Princes &amp; Princesses"/>
    <s v="A complete revamp of all the Disney Princes &amp; Princesses!"/>
    <n v="1500"/>
    <n v="2"/>
    <n v="1"/>
    <x v="2"/>
    <s v="US"/>
    <s v="USD"/>
    <n v="1424229991"/>
    <n v="1421637991"/>
    <b v="0"/>
    <n v="2"/>
    <b v="0"/>
    <x v="8"/>
    <s v="people"/>
    <x v="1992"/>
    <d v="2015-02-18T03:26:31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e v="#DIV/0!"/>
    <x v="2"/>
    <s v="GB"/>
    <s v="GBP"/>
    <n v="1450706837"/>
    <n v="1448114837"/>
    <b v="0"/>
    <n v="0"/>
    <b v="0"/>
    <x v="8"/>
    <s v="people"/>
    <x v="1993"/>
    <d v="2015-12-21T14:07:17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e v="#DIV/0!"/>
    <x v="2"/>
    <s v="US"/>
    <s v="USD"/>
    <n v="1481072942"/>
    <n v="1475885342"/>
    <b v="0"/>
    <n v="0"/>
    <b v="0"/>
    <x v="8"/>
    <s v="people"/>
    <x v="1994"/>
    <d v="2016-12-07T01:09:02"/>
    <n v="60"/>
    <x v="2"/>
  </r>
  <r>
    <n v="1995"/>
    <s v="The Girl With(out) The Camera"/>
    <s v="I'm looking to pursue my dream of becoming a full time photographer, using my current creative experience as a graphic designer."/>
    <n v="1000"/>
    <n v="78"/>
    <n v="26"/>
    <x v="2"/>
    <s v="CA"/>
    <s v="CAD"/>
    <n v="1437082736"/>
    <n v="1435354736"/>
    <b v="0"/>
    <n v="3"/>
    <b v="0"/>
    <x v="8"/>
    <s v="people"/>
    <x v="1995"/>
    <d v="2015-07-16T21:38:56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e v="#DIV/0!"/>
    <x v="2"/>
    <s v="US"/>
    <s v="USD"/>
    <n v="1405021211"/>
    <n v="1402429211"/>
    <b v="0"/>
    <n v="0"/>
    <b v="0"/>
    <x v="8"/>
    <s v="people"/>
    <x v="1996"/>
    <d v="2014-07-10T19:40:11"/>
    <n v="3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e v="#DIV/0!"/>
    <x v="2"/>
    <s v="US"/>
    <s v="USD"/>
    <n v="1409091612"/>
    <n v="1406499612"/>
    <b v="0"/>
    <n v="0"/>
    <b v="0"/>
    <x v="8"/>
    <s v="people"/>
    <x v="1997"/>
    <d v="2014-08-26T22:20:12"/>
    <n v="30"/>
    <x v="3"/>
  </r>
  <r>
    <n v="1998"/>
    <s v="Photography from Below"/>
    <s v="I am moving to Guatemala to document and report on the growing community resistance movements across Central America and Mexico"/>
    <n v="2500"/>
    <n v="655"/>
    <n v="218.33333333333334"/>
    <x v="2"/>
    <s v="US"/>
    <s v="USD"/>
    <n v="1406861438"/>
    <n v="1402973438"/>
    <b v="0"/>
    <n v="3"/>
    <b v="0"/>
    <x v="8"/>
    <s v="people"/>
    <x v="1998"/>
    <d v="2014-08-01T02:50:38"/>
    <n v="45"/>
    <x v="3"/>
  </r>
  <r>
    <n v="1999"/>
    <s v="Planet Venus"/>
    <s v="This is a portrait photo project aiming to inspire women to explore themselves and live their passion"/>
    <n v="31000"/>
    <n v="236"/>
    <n v="33.714285714285715"/>
    <x v="2"/>
    <s v="GB"/>
    <s v="GBP"/>
    <n v="1415882108"/>
    <n v="1413286508"/>
    <b v="0"/>
    <n v="7"/>
    <b v="0"/>
    <x v="8"/>
    <s v="people"/>
    <x v="1999"/>
    <d v="2014-11-13T12:35:08"/>
    <n v="30"/>
    <x v="3"/>
  </r>
  <r>
    <n v="2000"/>
    <s v="Jacs+Cam 2016 calendar"/>
    <s v="What do you get when you combine 2 of the hottest alt-models in North America with one Canadian photographer? Make a CALENDAR!!!"/>
    <n v="5000"/>
    <n v="625"/>
    <n v="25"/>
    <x v="2"/>
    <s v="CA"/>
    <s v="CAD"/>
    <n v="1452120613"/>
    <n v="1449528613"/>
    <b v="0"/>
    <n v="25"/>
    <b v="0"/>
    <x v="8"/>
    <s v="people"/>
    <x v="2000"/>
    <d v="2016-01-06T22:50:13"/>
    <n v="30"/>
    <x v="0"/>
  </r>
  <r>
    <n v="2001"/>
    <s v="Nuimo: Seamless Smart Home Interface"/>
    <s v="Nuimo is a universal controller for the internet of things. Control your music, lights, locks and more."/>
    <n v="55000"/>
    <n v="210171"/>
    <n v="128.38790470372632"/>
    <x v="0"/>
    <s v="DE"/>
    <s v="EUR"/>
    <n v="1434139200"/>
    <n v="1431406916"/>
    <b v="1"/>
    <n v="1637"/>
    <b v="1"/>
    <x v="2"/>
    <s v="hardware"/>
    <x v="2001"/>
    <d v="2015-06-12T20:00:00"/>
    <n v="3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78.834261818181815"/>
    <x v="0"/>
    <s v="US"/>
    <s v="USD"/>
    <n v="1485191143"/>
    <n v="1482599143"/>
    <b v="1"/>
    <n v="1375"/>
    <b v="1"/>
    <x v="2"/>
    <s v="hardware"/>
    <x v="2002"/>
    <d v="2017-01-23T17:05:43"/>
    <n v="30"/>
    <x v="2"/>
  </r>
  <r>
    <n v="2003"/>
    <s v="velosynth"/>
    <s v="velosynth is an open-source bicycle interaction synthesizer. it interprets the speed and acceleration of a bicycle into expressive audio feedback."/>
    <n v="500"/>
    <n v="1560"/>
    <n v="91.764705882352942"/>
    <x v="0"/>
    <s v="US"/>
    <s v="USD"/>
    <n v="1278111600"/>
    <n v="1276830052"/>
    <b v="1"/>
    <n v="17"/>
    <b v="1"/>
    <x v="2"/>
    <s v="hardware"/>
    <x v="2003"/>
    <d v="2010-07-02T23:00:00"/>
    <n v="15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331.10237288135596"/>
    <x v="0"/>
    <s v="US"/>
    <s v="USD"/>
    <n v="1405002663"/>
    <n v="1402410663"/>
    <b v="1"/>
    <n v="354"/>
    <b v="1"/>
    <x v="2"/>
    <s v="hardware"/>
    <x v="2004"/>
    <d v="2014-07-10T14:31:03"/>
    <n v="30"/>
    <x v="3"/>
  </r>
  <r>
    <n v="2005"/>
    <s v="bassAware Holster"/>
    <s v="The bassAware Holster is a new type of wearable audio technology that uses vibration to create a massive bass experience."/>
    <n v="30000"/>
    <n v="37104.03"/>
    <n v="194.26193717277485"/>
    <x v="0"/>
    <s v="US"/>
    <s v="USD"/>
    <n v="1381895940"/>
    <n v="1379532618"/>
    <b v="1"/>
    <n v="191"/>
    <b v="1"/>
    <x v="2"/>
    <s v="hardware"/>
    <x v="2005"/>
    <d v="2013-10-16T03:59:00"/>
    <n v="27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408.97689768976898"/>
    <x v="0"/>
    <s v="US"/>
    <s v="USD"/>
    <n v="1417611645"/>
    <n v="1414584045"/>
    <b v="1"/>
    <n v="303"/>
    <b v="1"/>
    <x v="2"/>
    <s v="hardware"/>
    <x v="2006"/>
    <d v="2014-12-03T13:00:45"/>
    <n v="3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84.459270072992695"/>
    <x v="0"/>
    <s v="US"/>
    <s v="USD"/>
    <n v="1282622400"/>
    <n v="1276891586"/>
    <b v="1"/>
    <n v="137"/>
    <b v="1"/>
    <x v="2"/>
    <s v="hardware"/>
    <x v="2007"/>
    <d v="2010-08-24T04:00:00"/>
    <n v="6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44.853658536585364"/>
    <x v="0"/>
    <s v="US"/>
    <s v="USD"/>
    <n v="1316442622"/>
    <n v="1312641022"/>
    <b v="1"/>
    <n v="41"/>
    <b v="1"/>
    <x v="2"/>
    <s v="hardware"/>
    <x v="2008"/>
    <d v="2011-09-19T14:30:22"/>
    <n v="4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83.3643216080402"/>
    <x v="0"/>
    <s v="DE"/>
    <s v="EUR"/>
    <n v="1479890743"/>
    <n v="1476776743"/>
    <b v="1"/>
    <n v="398"/>
    <b v="1"/>
    <x v="2"/>
    <s v="hardware"/>
    <x v="2009"/>
    <d v="2016-11-23T08:45:43"/>
    <n v="36"/>
    <x v="2"/>
  </r>
  <r>
    <n v="2010"/>
    <s v="Weighitz: Weigh Smarter"/>
    <s v="Weighitz are miniature smart scales designed to weigh anything in the home."/>
    <n v="30000"/>
    <n v="96015.9"/>
    <n v="55.276856649395505"/>
    <x v="0"/>
    <s v="US"/>
    <s v="USD"/>
    <n v="1471564491"/>
    <n v="1468972491"/>
    <b v="1"/>
    <n v="1737"/>
    <b v="1"/>
    <x v="2"/>
    <s v="hardware"/>
    <x v="2010"/>
    <d v="2016-08-18T23:54:51"/>
    <n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422.02059732234807"/>
    <x v="0"/>
    <s v="AT"/>
    <s v="EUR"/>
    <n v="1452553200"/>
    <n v="1449650173"/>
    <b v="1"/>
    <n v="971"/>
    <b v="1"/>
    <x v="2"/>
    <s v="hardware"/>
    <x v="2011"/>
    <d v="2016-01-11T23:00:00"/>
    <n v="34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64.180327868852459"/>
    <x v="0"/>
    <s v="US"/>
    <s v="USD"/>
    <n v="1423165441"/>
    <n v="1420573441"/>
    <b v="1"/>
    <n v="183"/>
    <b v="1"/>
    <x v="2"/>
    <s v="hardware"/>
    <x v="2012"/>
    <d v="2015-02-05T19:44:01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173.57781674704077"/>
    <x v="0"/>
    <s v="US"/>
    <s v="USD"/>
    <n v="1468019014"/>
    <n v="1462835014"/>
    <b v="1"/>
    <n v="4562"/>
    <b v="1"/>
    <x v="2"/>
    <s v="hardware"/>
    <x v="2013"/>
    <d v="2016-07-08T23:03:34"/>
    <n v="6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88.601680840609291"/>
    <x v="0"/>
    <s v="US"/>
    <s v="USD"/>
    <n v="1364184539"/>
    <n v="1361250539"/>
    <b v="1"/>
    <n v="26457"/>
    <b v="1"/>
    <x v="2"/>
    <s v="hardware"/>
    <x v="2014"/>
    <d v="2013-03-25T04:08:59"/>
    <n v="34"/>
    <x v="4"/>
  </r>
  <r>
    <n v="2015"/>
    <s v="ExtraCore (Arduino Compatible)"/>
    <s v="ExtraCore is a 1&quot; x 1&quot; 22 I/O pin Arduino Compatible. It's 1.7 grams and 16mhz of tiny Arduino style coolness."/>
    <n v="7200"/>
    <n v="8136.01"/>
    <n v="50.222283950617282"/>
    <x v="0"/>
    <s v="US"/>
    <s v="USD"/>
    <n v="1315602163"/>
    <n v="1313010163"/>
    <b v="1"/>
    <n v="162"/>
    <b v="1"/>
    <x v="2"/>
    <s v="hardware"/>
    <x v="2015"/>
    <d v="2011-09-09T21:02:43"/>
    <n v="30"/>
    <x v="6"/>
  </r>
  <r>
    <n v="2016"/>
    <s v="Hydra: a triple-output power supply for electronics projects"/>
    <s v="A smart, compact power supply designed to power anything, anywhere"/>
    <n v="10000"/>
    <n v="92154.22"/>
    <n v="192.38876826722338"/>
    <x v="0"/>
    <s v="US"/>
    <s v="USD"/>
    <n v="1362863299"/>
    <n v="1360271299"/>
    <b v="1"/>
    <n v="479"/>
    <b v="1"/>
    <x v="2"/>
    <s v="hardware"/>
    <x v="2016"/>
    <d v="2013-03-09T21:08:19"/>
    <n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73.416901408450698"/>
    <x v="0"/>
    <s v="US"/>
    <s v="USD"/>
    <n v="1332561600"/>
    <n v="1329873755"/>
    <b v="1"/>
    <n v="426"/>
    <b v="1"/>
    <x v="2"/>
    <s v="hardware"/>
    <x v="2017"/>
    <d v="2012-03-24T04:00:00"/>
    <n v="31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47.68495555555555"/>
    <x v="0"/>
    <s v="IE"/>
    <s v="EUR"/>
    <n v="1439455609"/>
    <n v="1436863609"/>
    <b v="1"/>
    <n v="450"/>
    <b v="1"/>
    <x v="2"/>
    <s v="hardware"/>
    <x v="2018"/>
    <d v="2015-08-13T08:46:49"/>
    <n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108.96848314606741"/>
    <x v="0"/>
    <s v="US"/>
    <s v="USD"/>
    <n v="1474563621"/>
    <n v="1471971621"/>
    <b v="1"/>
    <n v="1780"/>
    <b v="1"/>
    <x v="2"/>
    <s v="hardware"/>
    <x v="2019"/>
    <d v="2016-09-22T17:00:21"/>
    <n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3.647540983606557"/>
    <x v="0"/>
    <s v="US"/>
    <s v="USD"/>
    <n v="1400108640"/>
    <n v="1396923624"/>
    <b v="1"/>
    <n v="122"/>
    <b v="1"/>
    <x v="2"/>
    <s v="hardware"/>
    <x v="2020"/>
    <d v="2014-05-14T23:04:00"/>
    <n v="3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47.94736842105263"/>
    <x v="0"/>
    <s v="US"/>
    <s v="USD"/>
    <n v="1411522897"/>
    <n v="1407634897"/>
    <b v="1"/>
    <n v="95"/>
    <b v="1"/>
    <x v="2"/>
    <s v="hardware"/>
    <x v="2021"/>
    <d v="2014-09-24T01:41:37"/>
    <n v="4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385.03692307692307"/>
    <x v="0"/>
    <s v="US"/>
    <s v="USD"/>
    <n v="1465652372"/>
    <n v="1463060372"/>
    <b v="1"/>
    <n v="325"/>
    <b v="1"/>
    <x v="2"/>
    <s v="hardware"/>
    <x v="2022"/>
    <d v="2016-06-11T13:39:32"/>
    <n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457.39093484419266"/>
    <x v="0"/>
    <s v="US"/>
    <s v="USD"/>
    <n v="1434017153"/>
    <n v="1431425153"/>
    <b v="1"/>
    <n v="353"/>
    <b v="1"/>
    <x v="2"/>
    <s v="hardware"/>
    <x v="2023"/>
    <d v="2015-06-11T10:05:53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222.99047619047619"/>
    <x v="0"/>
    <s v="US"/>
    <s v="USD"/>
    <n v="1344826800"/>
    <n v="1341875544"/>
    <b v="1"/>
    <n v="105"/>
    <b v="1"/>
    <x v="2"/>
    <s v="hardware"/>
    <x v="2024"/>
    <d v="2012-08-13T03:00:00"/>
    <n v="3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20.74074074074073"/>
    <x v="0"/>
    <s v="DE"/>
    <s v="EUR"/>
    <n v="1433996746"/>
    <n v="1431404746"/>
    <b v="1"/>
    <n v="729"/>
    <b v="1"/>
    <x v="2"/>
    <s v="hardware"/>
    <x v="2025"/>
    <d v="2015-06-11T04:25:46"/>
    <n v="30"/>
    <x v="0"/>
  </r>
  <r>
    <n v="2026"/>
    <s v="MIDI Sprout - Biodata Sonification Device"/>
    <s v="MIDI Sprout enables plants to play synthesizers in real time."/>
    <n v="25000"/>
    <n v="33370.769999999997"/>
    <n v="73.503898678414089"/>
    <x v="0"/>
    <s v="US"/>
    <s v="USD"/>
    <n v="1398052740"/>
    <n v="1394127585"/>
    <b v="1"/>
    <n v="454"/>
    <b v="1"/>
    <x v="2"/>
    <s v="hardware"/>
    <x v="2026"/>
    <d v="2014-04-21T03:59:00"/>
    <n v="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223.09647495361781"/>
    <x v="0"/>
    <s v="US"/>
    <s v="USD"/>
    <n v="1427740319"/>
    <n v="1423855919"/>
    <b v="1"/>
    <n v="539"/>
    <b v="1"/>
    <x v="2"/>
    <s v="hardware"/>
    <x v="2027"/>
    <d v="2015-03-30T18:31:59"/>
    <n v="45"/>
    <x v="0"/>
  </r>
  <r>
    <n v="2028"/>
    <s v="Building the Open Source Bussard Fusion Reactor "/>
    <s v="Building an open source Bussard fusion reactor, aka the Polywell."/>
    <n v="3000"/>
    <n v="3785"/>
    <n v="47.911392405063289"/>
    <x v="0"/>
    <s v="US"/>
    <s v="USD"/>
    <n v="1268690100"/>
    <n v="1265493806"/>
    <b v="1"/>
    <n v="79"/>
    <b v="1"/>
    <x v="2"/>
    <s v="hardware"/>
    <x v="2028"/>
    <d v="2010-03-15T21:55:00"/>
    <n v="37"/>
    <x v="7"/>
  </r>
  <r>
    <n v="2029"/>
    <s v="Lumin8 Pro"/>
    <s v="Lumin8 Pro is a fun and easy to use light controller that makes light dance to your favorite music."/>
    <n v="2500"/>
    <n v="9030"/>
    <n v="96.063829787234042"/>
    <x v="0"/>
    <s v="US"/>
    <s v="USD"/>
    <n v="1409099481"/>
    <n v="1406507481"/>
    <b v="1"/>
    <n v="94"/>
    <b v="1"/>
    <x v="2"/>
    <s v="hardware"/>
    <x v="2029"/>
    <d v="2014-08-27T00:31:21"/>
    <n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18.6144"/>
    <x v="0"/>
    <s v="GB"/>
    <s v="GBP"/>
    <n v="1354233296"/>
    <n v="1351641296"/>
    <b v="1"/>
    <n v="625"/>
    <b v="1"/>
    <x v="2"/>
    <s v="hardware"/>
    <x v="2030"/>
    <d v="2012-11-29T23:54:56"/>
    <n v="30"/>
    <x v="5"/>
  </r>
  <r>
    <n v="2031"/>
    <s v="Linkio: the $100 Smart Home Devices Solution"/>
    <s v="With Linkio you can use your smartphone to control every electronic you own- for only $100!"/>
    <n v="50000"/>
    <n v="60175"/>
    <n v="118.45472440944881"/>
    <x v="0"/>
    <s v="NL"/>
    <s v="EUR"/>
    <n v="1420765200"/>
    <n v="1417506853"/>
    <b v="1"/>
    <n v="508"/>
    <b v="1"/>
    <x v="2"/>
    <s v="hardware"/>
    <x v="2031"/>
    <d v="2015-01-09T01:00:00"/>
    <n v="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143.21468926553672"/>
    <x v="0"/>
    <s v="US"/>
    <s v="USD"/>
    <n v="1481778000"/>
    <n v="1479216874"/>
    <b v="1"/>
    <n v="531"/>
    <b v="1"/>
    <x v="2"/>
    <s v="hardware"/>
    <x v="2032"/>
    <d v="2016-12-15T05:00:00"/>
    <n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282.71518987341773"/>
    <x v="0"/>
    <s v="US"/>
    <s v="USD"/>
    <n v="1398477518"/>
    <n v="1395885518"/>
    <b v="1"/>
    <n v="158"/>
    <b v="1"/>
    <x v="2"/>
    <s v="hardware"/>
    <x v="2033"/>
    <d v="2014-04-26T01:58:38"/>
    <n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593.93620078740162"/>
    <x v="0"/>
    <s v="US"/>
    <s v="USD"/>
    <n v="1430981880"/>
    <n v="1426216033"/>
    <b v="1"/>
    <n v="508"/>
    <b v="1"/>
    <x v="2"/>
    <s v="hardware"/>
    <x v="2034"/>
    <d v="2015-05-07T06:58:00"/>
    <n v="5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62.15704968944101"/>
    <x v="0"/>
    <s v="US"/>
    <s v="USD"/>
    <n v="1450486800"/>
    <n v="1446562807"/>
    <b v="1"/>
    <n v="644"/>
    <b v="1"/>
    <x v="2"/>
    <s v="hardware"/>
    <x v="2035"/>
    <d v="2015-12-19T01:00:00"/>
    <n v="45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46.580778301886795"/>
    <x v="0"/>
    <s v="US"/>
    <s v="USD"/>
    <n v="1399668319"/>
    <n v="1397076319"/>
    <b v="1"/>
    <n v="848"/>
    <b v="1"/>
    <x v="2"/>
    <s v="hardware"/>
    <x v="2036"/>
    <d v="2014-05-09T20:45:19"/>
    <n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70.041118881118877"/>
    <x v="0"/>
    <s v="US"/>
    <s v="USD"/>
    <n v="1388383353"/>
    <n v="1383195753"/>
    <b v="1"/>
    <n v="429"/>
    <b v="1"/>
    <x v="2"/>
    <s v="hardware"/>
    <x v="2037"/>
    <d v="2013-12-30T06:02:33"/>
    <n v="60"/>
    <x v="4"/>
  </r>
  <r>
    <n v="2038"/>
    <s v="OWL Programmable Effects Pedal"/>
    <s v="The OWL is an open source, open hardware, reprogrammable effects pedal designed for musicians, coders, and hackers."/>
    <n v="8000"/>
    <n v="33641"/>
    <n v="164.90686274509804"/>
    <x v="0"/>
    <s v="GB"/>
    <s v="GBP"/>
    <n v="1372701600"/>
    <n v="1369895421"/>
    <b v="1"/>
    <n v="204"/>
    <b v="1"/>
    <x v="2"/>
    <s v="hardware"/>
    <x v="2038"/>
    <d v="2013-07-01T18:00:00"/>
    <n v="32"/>
    <x v="4"/>
  </r>
  <r>
    <n v="2039"/>
    <s v="ODIN2: Smart Projector for movies, video calls, and apps"/>
    <s v="Open up your digital worlds with the most sophisticated, intuitive android smart projector."/>
    <n v="125000"/>
    <n v="170271"/>
    <n v="449.26385224274406"/>
    <x v="0"/>
    <s v="US"/>
    <s v="USD"/>
    <n v="1480568340"/>
    <n v="1477996325"/>
    <b v="1"/>
    <n v="379"/>
    <b v="1"/>
    <x v="2"/>
    <s v="hardware"/>
    <x v="2039"/>
    <d v="2016-12-01T04:59:00"/>
    <n v="30"/>
    <x v="2"/>
  </r>
  <r>
    <n v="2040"/>
    <s v="Programmable Capacitor"/>
    <s v="4.29 Billion+ Capacitor Combinations._x000a_No Coding Required."/>
    <n v="3000"/>
    <n v="7445.14"/>
    <n v="27.472841328413285"/>
    <x v="0"/>
    <s v="US"/>
    <s v="USD"/>
    <n v="1384557303"/>
    <n v="1383257703"/>
    <b v="1"/>
    <n v="271"/>
    <b v="1"/>
    <x v="2"/>
    <s v="hardware"/>
    <x v="2040"/>
    <d v="2013-11-15T23:15:03"/>
    <n v="15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43.97499999999999"/>
    <x v="0"/>
    <s v="US"/>
    <s v="USD"/>
    <n v="1478785027"/>
    <n v="1476189427"/>
    <b v="0"/>
    <n v="120"/>
    <b v="1"/>
    <x v="2"/>
    <s v="hardware"/>
    <x v="2041"/>
    <d v="2016-11-10T13:37:07"/>
    <n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88.23571428571428"/>
    <x v="0"/>
    <s v="US"/>
    <s v="USD"/>
    <n v="1453481974"/>
    <n v="1448297974"/>
    <b v="0"/>
    <n v="140"/>
    <b v="1"/>
    <x v="2"/>
    <s v="hardware"/>
    <x v="2042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36.326424870466319"/>
    <x v="0"/>
    <s v="US"/>
    <s v="USD"/>
    <n v="1481432340"/>
    <n v="1476764077"/>
    <b v="0"/>
    <n v="193"/>
    <b v="1"/>
    <x v="2"/>
    <s v="hardware"/>
    <x v="2043"/>
    <d v="2016-12-11T04:59:00"/>
    <n v="54"/>
    <x v="2"/>
  </r>
  <r>
    <n v="2044"/>
    <s v="PiSoC: Learn to Create"/>
    <s v="The PiSoC is an open source development platform which gives each person a unique opportunity to create, regardless of skill level."/>
    <n v="15000"/>
    <n v="16232"/>
    <n v="90.177777777777777"/>
    <x v="0"/>
    <s v="US"/>
    <s v="USD"/>
    <n v="1434212714"/>
    <n v="1431620714"/>
    <b v="0"/>
    <n v="180"/>
    <b v="1"/>
    <x v="2"/>
    <s v="hardware"/>
    <x v="2044"/>
    <d v="2015-06-13T16:25:14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152.62361216730039"/>
    <x v="0"/>
    <s v="US"/>
    <s v="USD"/>
    <n v="1341799647"/>
    <n v="1339207647"/>
    <b v="0"/>
    <n v="263"/>
    <b v="1"/>
    <x v="2"/>
    <s v="hardware"/>
    <x v="2045"/>
    <d v="2012-07-09T02:07:27"/>
    <n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55.806451612903224"/>
    <x v="0"/>
    <s v="US"/>
    <s v="USD"/>
    <n v="1369282044"/>
    <n v="1366690044"/>
    <b v="0"/>
    <n v="217"/>
    <b v="1"/>
    <x v="2"/>
    <s v="hardware"/>
    <x v="2046"/>
    <d v="2013-05-23T04:07:24"/>
    <n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27.85327313769753"/>
    <x v="0"/>
    <s v="AU"/>
    <s v="AUD"/>
    <n v="1429228800"/>
    <n v="1426714870"/>
    <b v="0"/>
    <n v="443"/>
    <b v="1"/>
    <x v="2"/>
    <s v="hardware"/>
    <x v="2047"/>
    <d v="2015-04-17T00:00:00"/>
    <n v="2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91.82989803350327"/>
    <x v="0"/>
    <s v="US"/>
    <s v="USD"/>
    <n v="1369323491"/>
    <n v="1366731491"/>
    <b v="0"/>
    <n v="1373"/>
    <b v="1"/>
    <x v="2"/>
    <s v="hardware"/>
    <x v="2048"/>
    <d v="2013-05-23T15:38:11"/>
    <n v="30"/>
    <x v="4"/>
  </r>
  <r>
    <n v="2049"/>
    <s v="LOCK8 - the World's First Smart Bike Lock"/>
    <s v="Keyless. Alarm secured. GPS tracking."/>
    <n v="50000"/>
    <n v="60095.35"/>
    <n v="80.991037735849048"/>
    <x v="0"/>
    <s v="GB"/>
    <s v="GBP"/>
    <n v="1386025140"/>
    <n v="1382963963"/>
    <b v="0"/>
    <n v="742"/>
    <b v="1"/>
    <x v="2"/>
    <s v="hardware"/>
    <x v="2049"/>
    <d v="2013-12-02T22:59:00"/>
    <n v="3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278.39411764705881"/>
    <x v="0"/>
    <s v="US"/>
    <s v="USD"/>
    <n v="1433036578"/>
    <n v="1429580578"/>
    <b v="0"/>
    <n v="170"/>
    <b v="1"/>
    <x v="2"/>
    <s v="hardware"/>
    <x v="2050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43.095041322314053"/>
    <x v="0"/>
    <s v="US"/>
    <s v="USD"/>
    <n v="1388017937"/>
    <n v="1385425937"/>
    <b v="0"/>
    <n v="242"/>
    <b v="1"/>
    <x v="2"/>
    <s v="hardware"/>
    <x v="2051"/>
    <d v="2013-12-26T00:32:17"/>
    <n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26.29205175600737"/>
    <x v="0"/>
    <s v="US"/>
    <s v="USD"/>
    <n v="1455933653"/>
    <n v="1452045653"/>
    <b v="0"/>
    <n v="541"/>
    <b v="1"/>
    <x v="2"/>
    <s v="hardware"/>
    <x v="2052"/>
    <d v="2016-02-20T02:00:53"/>
    <n v="4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41.743801652892564"/>
    <x v="0"/>
    <s v="US"/>
    <s v="USD"/>
    <n v="1448466551"/>
    <n v="1445870951"/>
    <b v="0"/>
    <n v="121"/>
    <b v="1"/>
    <x v="2"/>
    <s v="hardware"/>
    <x v="2053"/>
    <d v="2015-11-25T15:49:11"/>
    <n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64.020933977455712"/>
    <x v="0"/>
    <s v="GB"/>
    <s v="GBP"/>
    <n v="1399033810"/>
    <n v="1396441810"/>
    <b v="0"/>
    <n v="621"/>
    <b v="1"/>
    <x v="2"/>
    <s v="hardware"/>
    <x v="2054"/>
    <d v="2014-05-02T12:30:10"/>
    <n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99.455445544554451"/>
    <x v="0"/>
    <s v="US"/>
    <s v="USD"/>
    <n v="1417579200"/>
    <n v="1415031043"/>
    <b v="0"/>
    <n v="101"/>
    <b v="1"/>
    <x v="2"/>
    <s v="hardware"/>
    <x v="2055"/>
    <d v="2014-12-03T04:00:00"/>
    <n v="29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38.49458483754512"/>
    <x v="0"/>
    <s v="US"/>
    <s v="USD"/>
    <n v="1366222542"/>
    <n v="1363630542"/>
    <b v="0"/>
    <n v="554"/>
    <b v="1"/>
    <x v="2"/>
    <s v="hardware"/>
    <x v="2056"/>
    <d v="2013-04-17T18:15:42"/>
    <n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45.547792792792798"/>
    <x v="0"/>
    <s v="GB"/>
    <s v="GBP"/>
    <n v="1456487532"/>
    <n v="1453895532"/>
    <b v="0"/>
    <n v="666"/>
    <b v="1"/>
    <x v="2"/>
    <s v="hardware"/>
    <x v="2057"/>
    <d v="2016-02-26T11:52:12"/>
    <n v="30"/>
    <x v="2"/>
  </r>
  <r>
    <n v="2058"/>
    <s v="Raspberry Pi Debug Clip"/>
    <s v="Making using the serial terminal on the Raspberry Pi as easy as Pi!"/>
    <n v="2560"/>
    <n v="4308"/>
    <n v="10.507317073170732"/>
    <x v="0"/>
    <s v="GB"/>
    <s v="GBP"/>
    <n v="1425326400"/>
    <n v="1421916830"/>
    <b v="0"/>
    <n v="410"/>
    <b v="1"/>
    <x v="2"/>
    <s v="hardware"/>
    <x v="2058"/>
    <d v="2015-03-02T20:00:00"/>
    <n v="3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14.76533333333333"/>
    <x v="0"/>
    <s v="US"/>
    <s v="USD"/>
    <n v="1454277540"/>
    <n v="1450880854"/>
    <b v="0"/>
    <n v="375"/>
    <b v="1"/>
    <x v="2"/>
    <s v="hardware"/>
    <x v="2059"/>
    <d v="2016-01-31T21:59:00"/>
    <n v="3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35.997067448680355"/>
    <x v="0"/>
    <s v="US"/>
    <s v="USD"/>
    <n v="1406129150"/>
    <n v="1400945150"/>
    <b v="0"/>
    <n v="1364"/>
    <b v="1"/>
    <x v="2"/>
    <s v="hardware"/>
    <x v="2060"/>
    <d v="2014-07-23T15:25:50"/>
    <n v="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54.17142857142858"/>
    <x v="0"/>
    <s v="US"/>
    <s v="USD"/>
    <n v="1483208454"/>
    <n v="1480616454"/>
    <b v="0"/>
    <n v="35"/>
    <b v="1"/>
    <x v="2"/>
    <s v="hardware"/>
    <x v="2061"/>
    <d v="2016-12-31T18:20:54"/>
    <n v="30"/>
    <x v="2"/>
  </r>
  <r>
    <n v="2062"/>
    <s v="Rho Board"/>
    <s v="4K HEVC Android TV Media Player with optional DIY electronics, ideal for app development, home control, software developement, learning"/>
    <n v="100000"/>
    <n v="114977"/>
    <n v="566.38916256157631"/>
    <x v="0"/>
    <s v="DK"/>
    <s v="DKK"/>
    <n v="1458807098"/>
    <n v="1456218698"/>
    <b v="0"/>
    <n v="203"/>
    <b v="1"/>
    <x v="2"/>
    <s v="hardware"/>
    <x v="2062"/>
    <d v="2016-03-24T08:11:38"/>
    <n v="30"/>
    <x v="2"/>
  </r>
  <r>
    <n v="2063"/>
    <s v="Up to 4 axis Beaglebone black based CNC control"/>
    <s v="Build a professional grade Linux CNC control with Beaglebone black and our CNC cape."/>
    <n v="4000"/>
    <n v="5922"/>
    <n v="120.85714285714286"/>
    <x v="0"/>
    <s v="DE"/>
    <s v="EUR"/>
    <n v="1463333701"/>
    <n v="1460482501"/>
    <b v="0"/>
    <n v="49"/>
    <b v="1"/>
    <x v="2"/>
    <s v="hardware"/>
    <x v="2063"/>
    <d v="2016-05-15T17:35:01"/>
    <n v="3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86.163845492085343"/>
    <x v="0"/>
    <s v="US"/>
    <s v="USD"/>
    <n v="1370001600"/>
    <n v="1366879523"/>
    <b v="0"/>
    <n v="5812"/>
    <b v="1"/>
    <x v="2"/>
    <s v="hardware"/>
    <x v="2064"/>
    <d v="2013-05-31T12:00:00"/>
    <n v="3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51.212114395886893"/>
    <x v="0"/>
    <s v="GB"/>
    <s v="GBP"/>
    <n v="1387958429"/>
    <n v="1385366429"/>
    <b v="0"/>
    <n v="1556"/>
    <b v="1"/>
    <x v="2"/>
    <s v="hardware"/>
    <x v="2065"/>
    <d v="2013-12-25T08:00:29"/>
    <n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67.261538461538464"/>
    <x v="0"/>
    <s v="US"/>
    <s v="USD"/>
    <n v="1408818683"/>
    <n v="1406226683"/>
    <b v="0"/>
    <n v="65"/>
    <b v="1"/>
    <x v="2"/>
    <s v="hardware"/>
    <x v="2066"/>
    <d v="2014-08-23T18:31:23"/>
    <n v="30"/>
    <x v="3"/>
  </r>
  <r>
    <n v="2067"/>
    <s v="Luminite (LED lighting)"/>
    <s v="The next generation of premium quality LED lighting. Extreme power efficiency in a small package."/>
    <n v="495"/>
    <n v="628"/>
    <n v="62.8"/>
    <x v="0"/>
    <s v="GB"/>
    <s v="GBP"/>
    <n v="1432499376"/>
    <n v="1429648176"/>
    <b v="0"/>
    <n v="10"/>
    <b v="1"/>
    <x v="2"/>
    <s v="hardware"/>
    <x v="2067"/>
    <d v="2015-05-24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346.13118421052633"/>
    <x v="0"/>
    <s v="US"/>
    <s v="USD"/>
    <n v="1476994315"/>
    <n v="1474402315"/>
    <b v="0"/>
    <n v="76"/>
    <b v="1"/>
    <x v="2"/>
    <s v="hardware"/>
    <x v="2068"/>
    <d v="2016-10-20T20:11:55"/>
    <n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244.11912547528519"/>
    <x v="0"/>
    <s v="US"/>
    <s v="USD"/>
    <n v="1451776791"/>
    <n v="1449098391"/>
    <b v="0"/>
    <n v="263"/>
    <b v="1"/>
    <x v="2"/>
    <s v="hardware"/>
    <x v="2069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59.25424836601309"/>
    <x v="0"/>
    <s v="DE"/>
    <s v="EUR"/>
    <n v="1467128723"/>
    <n v="1464536723"/>
    <b v="0"/>
    <n v="1530"/>
    <b v="1"/>
    <x v="2"/>
    <s v="hardware"/>
    <x v="2070"/>
    <d v="2016-06-28T15:45:23"/>
    <n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01.96402877697841"/>
    <x v="0"/>
    <s v="US"/>
    <s v="USD"/>
    <n v="1475390484"/>
    <n v="1471502484"/>
    <b v="0"/>
    <n v="278"/>
    <b v="1"/>
    <x v="2"/>
    <s v="hardware"/>
    <x v="2071"/>
    <d v="2016-10-02T06:41:24"/>
    <n v="45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226.20857142857142"/>
    <x v="0"/>
    <s v="US"/>
    <s v="USD"/>
    <n v="1462629432"/>
    <n v="1460037432"/>
    <b v="0"/>
    <n v="350"/>
    <b v="1"/>
    <x v="2"/>
    <s v="hardware"/>
    <x v="2072"/>
    <d v="2016-05-07T13:57:12"/>
    <n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324.69"/>
    <x v="0"/>
    <s v="US"/>
    <s v="USD"/>
    <n v="1431100918"/>
    <n v="1427212918"/>
    <b v="0"/>
    <n v="470"/>
    <b v="1"/>
    <x v="2"/>
    <s v="hardware"/>
    <x v="2073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n v="205"/>
    <x v="0"/>
    <s v="US"/>
    <s v="USD"/>
    <n v="1462564182"/>
    <n v="1459972182"/>
    <b v="0"/>
    <n v="3"/>
    <b v="1"/>
    <x v="2"/>
    <s v="hardware"/>
    <x v="2074"/>
    <d v="2016-05-06T19:49:42"/>
    <n v="30"/>
    <x v="2"/>
  </r>
  <r>
    <n v="2075"/>
    <s v="The Practical Meter: Know your power!"/>
    <s v="The Practical Meter helps you charge your phone faster by solving a problem millions of people experience."/>
    <n v="9999"/>
    <n v="167820.6"/>
    <n v="20.465926829268295"/>
    <x v="0"/>
    <s v="US"/>
    <s v="USD"/>
    <n v="1374769288"/>
    <n v="1372177288"/>
    <b v="0"/>
    <n v="8200"/>
    <b v="1"/>
    <x v="2"/>
    <s v="hardware"/>
    <x v="2075"/>
    <d v="2013-07-25T16:21:28"/>
    <n v="30"/>
    <x v="4"/>
  </r>
  <r>
    <n v="2076"/>
    <s v="Earin - The Worlds Smallest Wireless Earbuds"/>
    <s v="Wireless earbuds filled with sound, yet so small they are almost invisible!"/>
    <n v="179000"/>
    <n v="972594.99"/>
    <n v="116.35303146309367"/>
    <x v="0"/>
    <s v="GB"/>
    <s v="GBP"/>
    <n v="1406149689"/>
    <n v="1402693689"/>
    <b v="0"/>
    <n v="8359"/>
    <b v="1"/>
    <x v="2"/>
    <s v="hardware"/>
    <x v="2076"/>
    <d v="2014-07-23T21:08:09"/>
    <n v="4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307.20212765957444"/>
    <x v="0"/>
    <s v="US"/>
    <s v="USD"/>
    <n v="1433538000"/>
    <n v="1428541276"/>
    <b v="0"/>
    <n v="188"/>
    <b v="1"/>
    <x v="2"/>
    <s v="hardware"/>
    <x v="2077"/>
    <d v="2015-06-05T21:00:00"/>
    <n v="5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546.6875"/>
    <x v="0"/>
    <s v="ES"/>
    <s v="EUR"/>
    <n v="1482085857"/>
    <n v="1479493857"/>
    <b v="0"/>
    <n v="48"/>
    <b v="1"/>
    <x v="2"/>
    <s v="hardware"/>
    <x v="2078"/>
    <d v="2016-12-18T18:30:57"/>
    <n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47.474464579901152"/>
    <x v="0"/>
    <s v="GB"/>
    <s v="GBP"/>
    <n v="1435258800"/>
    <n v="1432659793"/>
    <b v="0"/>
    <n v="607"/>
    <b v="1"/>
    <x v="2"/>
    <s v="hardware"/>
    <x v="2079"/>
    <d v="2015-06-25T19:00:00"/>
    <n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101.56"/>
    <x v="0"/>
    <s v="US"/>
    <s v="USD"/>
    <n v="1447286300"/>
    <n v="1444690700"/>
    <b v="0"/>
    <n v="50"/>
    <b v="1"/>
    <x v="2"/>
    <s v="hardware"/>
    <x v="2080"/>
    <d v="2015-11-11T23:58:20"/>
    <n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72.909090909090907"/>
    <x v="0"/>
    <s v="US"/>
    <s v="USD"/>
    <n v="1337144340"/>
    <n v="1333597555"/>
    <b v="0"/>
    <n v="55"/>
    <b v="1"/>
    <x v="4"/>
    <s v="indie rock"/>
    <x v="2081"/>
    <d v="2012-05-16T04:59:00"/>
    <n v="4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43.710526315789473"/>
    <x v="0"/>
    <s v="US"/>
    <s v="USD"/>
    <n v="1322106796"/>
    <n v="1316919196"/>
    <b v="0"/>
    <n v="38"/>
    <b v="1"/>
    <x v="4"/>
    <s v="indie rock"/>
    <x v="2082"/>
    <d v="2011-11-24T03:53:16"/>
    <n v="60"/>
    <x v="6"/>
  </r>
  <r>
    <n v="2083"/>
    <s v="These Old Streets Album"/>
    <s v="Autumn's Song is working on a debut album that brings accustic / singer-songwriter / piano rock to the central Florida music scene."/>
    <n v="750"/>
    <n v="850"/>
    <n v="34"/>
    <x v="0"/>
    <s v="US"/>
    <s v="USD"/>
    <n v="1338830395"/>
    <n v="1336238395"/>
    <b v="0"/>
    <n v="25"/>
    <b v="1"/>
    <x v="4"/>
    <s v="indie rock"/>
    <x v="2083"/>
    <d v="2012-06-04T17:19:55"/>
    <n v="30"/>
    <x v="5"/>
  </r>
  <r>
    <n v="2084"/>
    <s v="Project: Ballerina Black UK Tour"/>
    <s v="Los Angeles based Ballerina Black are on their way to tour the UK in May. Join our club &amp; help make it happen."/>
    <n v="3000"/>
    <n v="3250"/>
    <n v="70.652173913043484"/>
    <x v="0"/>
    <s v="US"/>
    <s v="USD"/>
    <n v="1399186740"/>
    <n v="1396468782"/>
    <b v="0"/>
    <n v="46"/>
    <b v="1"/>
    <x v="4"/>
    <s v="indie rock"/>
    <x v="2084"/>
    <d v="2014-05-04T06:59:00"/>
    <n v="3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89.301204819277103"/>
    <x v="0"/>
    <s v="US"/>
    <s v="USD"/>
    <n v="1342382587"/>
    <n v="1339790587"/>
    <b v="0"/>
    <n v="83"/>
    <b v="1"/>
    <x v="4"/>
    <s v="indie rock"/>
    <x v="2085"/>
    <d v="2012-07-15T20:03:07"/>
    <n v="30"/>
    <x v="5"/>
  </r>
  <r>
    <n v="2086"/>
    <s v="Adam Sullivan - Recording 4 New EPs for 2012!"/>
    <s v="I am in the process of completing 4 new EPs to be released in Winter, Spring, Summer, and Fall of 2012."/>
    <n v="4000"/>
    <n v="4028"/>
    <n v="115.08571428571429"/>
    <x v="0"/>
    <s v="US"/>
    <s v="USD"/>
    <n v="1323838740"/>
    <n v="1321200332"/>
    <b v="0"/>
    <n v="35"/>
    <b v="1"/>
    <x v="4"/>
    <s v="indie rock"/>
    <x v="2086"/>
    <d v="2011-12-14T04:59:00"/>
    <n v="3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62.12"/>
    <x v="0"/>
    <s v="US"/>
    <s v="USD"/>
    <n v="1315457658"/>
    <n v="1312865658"/>
    <b v="0"/>
    <n v="25"/>
    <b v="1"/>
    <x v="4"/>
    <s v="indie rock"/>
    <x v="2087"/>
    <d v="2011-09-08T04:54:18"/>
    <n v="3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46.204266666666669"/>
    <x v="0"/>
    <s v="US"/>
    <s v="USD"/>
    <n v="1284177540"/>
    <n v="1281028152"/>
    <b v="0"/>
    <n v="75"/>
    <b v="1"/>
    <x v="4"/>
    <s v="indie rock"/>
    <x v="2088"/>
    <d v="2010-09-11T03:59:00"/>
    <n v="36"/>
    <x v="7"/>
  </r>
  <r>
    <n v="2089"/>
    <s v="Little Moses EP"/>
    <s v="Little Moses is trying to record their first EP, and we can't do it without your help!"/>
    <n v="2500"/>
    <n v="3010.01"/>
    <n v="48.54854838709678"/>
    <x v="0"/>
    <s v="US"/>
    <s v="USD"/>
    <n v="1375408194"/>
    <n v="1372384194"/>
    <b v="0"/>
    <n v="62"/>
    <b v="1"/>
    <x v="4"/>
    <s v="indie rock"/>
    <x v="2089"/>
    <d v="2013-08-02T01:49:54"/>
    <n v="3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57.520187499999999"/>
    <x v="0"/>
    <s v="US"/>
    <s v="USD"/>
    <n v="1361696955"/>
    <n v="1359104955"/>
    <b v="0"/>
    <n v="160"/>
    <b v="1"/>
    <x v="4"/>
    <s v="indie rock"/>
    <x v="2090"/>
    <d v="2013-02-24T09:09:15"/>
    <n v="3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88.147154471544724"/>
    <x v="0"/>
    <s v="US"/>
    <s v="USD"/>
    <n v="1299009600"/>
    <n v="1294818278"/>
    <b v="0"/>
    <n v="246"/>
    <b v="1"/>
    <x v="4"/>
    <s v="indie rock"/>
    <x v="2091"/>
    <d v="2011-03-01T20:00:00"/>
    <n v="4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10.49090909090908"/>
    <x v="0"/>
    <s v="US"/>
    <s v="USD"/>
    <n v="1318006732"/>
    <n v="1312822732"/>
    <b v="0"/>
    <n v="55"/>
    <b v="1"/>
    <x v="4"/>
    <s v="indie rock"/>
    <x v="2092"/>
    <d v="2011-10-07T16:58:52"/>
    <n v="60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66.826086956521735"/>
    <x v="0"/>
    <s v="US"/>
    <s v="USD"/>
    <n v="1356211832"/>
    <n v="1351024232"/>
    <b v="0"/>
    <n v="23"/>
    <b v="1"/>
    <x v="4"/>
    <s v="indie rock"/>
    <x v="2093"/>
    <d v="2012-12-22T21:30:32"/>
    <n v="6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58.597222222222221"/>
    <x v="0"/>
    <s v="US"/>
    <s v="USD"/>
    <n v="1330916400"/>
    <n v="1327969730"/>
    <b v="0"/>
    <n v="72"/>
    <b v="1"/>
    <x v="4"/>
    <s v="indie rock"/>
    <x v="2094"/>
    <d v="2012-03-05T03:00:00"/>
    <n v="3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13.63636363636364"/>
    <x v="0"/>
    <s v="US"/>
    <s v="USD"/>
    <n v="1317576973"/>
    <n v="1312392973"/>
    <b v="0"/>
    <n v="22"/>
    <b v="1"/>
    <x v="4"/>
    <s v="indie rock"/>
    <x v="2095"/>
    <d v="2011-10-02T17:36:13"/>
    <n v="60"/>
    <x v="6"/>
  </r>
  <r>
    <n v="2096"/>
    <s v="GBS Detroit Presents Shone Nuisance"/>
    <s v="Shone Nuisance is heading to GBS Detroit on Friday, October 26th to record and film their GBS Detroit EP and video."/>
    <n v="600"/>
    <n v="610"/>
    <n v="43.571428571428569"/>
    <x v="0"/>
    <s v="US"/>
    <s v="USD"/>
    <n v="1351223940"/>
    <n v="1349892735"/>
    <b v="0"/>
    <n v="14"/>
    <b v="1"/>
    <x v="4"/>
    <s v="indie rock"/>
    <x v="2096"/>
    <d v="2012-10-26T03:59:00"/>
    <n v="15"/>
    <x v="5"/>
  </r>
  <r>
    <n v="2097"/>
    <s v="Caverns of Sonora"/>
    <s v="Engine is ready to record our sophomore release. The songs are written, the musicians are ready. Help us bring this into existence!"/>
    <n v="3000"/>
    <n v="3000"/>
    <n v="78.94736842105263"/>
    <x v="0"/>
    <s v="US"/>
    <s v="USD"/>
    <n v="1322751735"/>
    <n v="1317564135"/>
    <b v="0"/>
    <n v="38"/>
    <b v="1"/>
    <x v="4"/>
    <s v="indie rock"/>
    <x v="2097"/>
    <d v="2011-12-01T15:02:15"/>
    <n v="60"/>
    <x v="6"/>
  </r>
  <r>
    <n v="2098"/>
    <s v="The Christopher Battles EP"/>
    <s v="The Christopher Battles EP Project will fund professional recording, publicity, and release for this original singer-songwriter."/>
    <n v="6000"/>
    <n v="6020"/>
    <n v="188.125"/>
    <x v="0"/>
    <s v="US"/>
    <s v="USD"/>
    <n v="1331174635"/>
    <n v="1328582635"/>
    <b v="0"/>
    <n v="32"/>
    <b v="1"/>
    <x v="4"/>
    <s v="indie rock"/>
    <x v="2098"/>
    <d v="2012-03-08T02:43:55"/>
    <n v="30"/>
    <x v="5"/>
  </r>
  <r>
    <n v="2099"/>
    <s v="Roosevelt Died."/>
    <s v="Our tour van died, we need help!"/>
    <n v="3000"/>
    <n v="3971"/>
    <n v="63.031746031746032"/>
    <x v="0"/>
    <s v="US"/>
    <s v="USD"/>
    <n v="1435808400"/>
    <n v="1434650084"/>
    <b v="0"/>
    <n v="63"/>
    <b v="1"/>
    <x v="4"/>
    <s v="indie rock"/>
    <x v="2099"/>
    <d v="2015-07-02T03:40:00"/>
    <n v="1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30.37037037037037"/>
    <x v="0"/>
    <s v="US"/>
    <s v="USD"/>
    <n v="1341028740"/>
    <n v="1339704141"/>
    <b v="0"/>
    <n v="27"/>
    <b v="1"/>
    <x v="4"/>
    <s v="indie rock"/>
    <x v="2100"/>
    <d v="2012-06-30T03:59:00"/>
    <n v="1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51.477272727272727"/>
    <x v="0"/>
    <s v="US"/>
    <s v="USD"/>
    <n v="1329104114"/>
    <n v="1323920114"/>
    <b v="0"/>
    <n v="44"/>
    <b v="1"/>
    <x v="4"/>
    <s v="indie rock"/>
    <x v="2101"/>
    <d v="2012-02-13T03:35:14"/>
    <n v="6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35.789473684210527"/>
    <x v="0"/>
    <s v="US"/>
    <s v="USD"/>
    <n v="1304628648"/>
    <n v="1302036648"/>
    <b v="0"/>
    <n v="38"/>
    <b v="1"/>
    <x v="4"/>
    <s v="indie rock"/>
    <x v="2102"/>
    <d v="2011-05-05T20:50:48"/>
    <n v="30"/>
    <x v="6"/>
  </r>
  <r>
    <n v="2103"/>
    <s v="Matthew Moon's New Album"/>
    <s v="Indie rocker, Matthew Moon, has something to share with you..."/>
    <n v="7777"/>
    <n v="11364"/>
    <n v="98.817391304347822"/>
    <x v="0"/>
    <s v="US"/>
    <s v="USD"/>
    <n v="1352488027"/>
    <n v="1349892427"/>
    <b v="0"/>
    <n v="115"/>
    <b v="1"/>
    <x v="4"/>
    <s v="indie rock"/>
    <x v="2103"/>
    <d v="2012-11-09T19:07:07"/>
    <n v="3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28"/>
    <x v="0"/>
    <s v="US"/>
    <s v="USD"/>
    <n v="1369958400"/>
    <n v="1367286434"/>
    <b v="0"/>
    <n v="37"/>
    <b v="1"/>
    <x v="4"/>
    <s v="indie rock"/>
    <x v="2104"/>
    <d v="2013-05-31T00:00:00"/>
    <n v="31"/>
    <x v="4"/>
  </r>
  <r>
    <n v="2105"/>
    <s v="Layla The Wolf Debut E.P. &quot;Sugar&quot;"/>
    <s v="Help Layla the Wolf fund the printing and releasing of our first E.P. Release called &quot;Sugar&quot;."/>
    <n v="2000"/>
    <n v="5080"/>
    <n v="51.313131313131315"/>
    <x v="0"/>
    <s v="US"/>
    <s v="USD"/>
    <n v="1416542400"/>
    <n v="1415472953"/>
    <b v="0"/>
    <n v="99"/>
    <b v="1"/>
    <x v="4"/>
    <s v="indie rock"/>
    <x v="2105"/>
    <d v="2014-11-21T04:00:00"/>
    <n v="1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53.522727272727273"/>
    <x v="0"/>
    <s v="US"/>
    <s v="USD"/>
    <n v="1359176974"/>
    <n v="1356584974"/>
    <b v="0"/>
    <n v="44"/>
    <b v="1"/>
    <x v="4"/>
    <s v="indie rock"/>
    <x v="2106"/>
    <d v="2013-01-26T05:09:34"/>
    <n v="3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37.149310344827583"/>
    <x v="0"/>
    <s v="US"/>
    <s v="USD"/>
    <n v="1415815393"/>
    <n v="1413997393"/>
    <b v="0"/>
    <n v="58"/>
    <b v="1"/>
    <x v="4"/>
    <s v="indie rock"/>
    <x v="2107"/>
    <d v="2014-11-12T18:03:13"/>
    <n v="2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89.895287958115176"/>
    <x v="0"/>
    <s v="US"/>
    <s v="USD"/>
    <n v="1347249300"/>
    <n v="1344917580"/>
    <b v="0"/>
    <n v="191"/>
    <b v="1"/>
    <x v="4"/>
    <s v="indie rock"/>
    <x v="2108"/>
    <d v="2012-09-10T03:55:00"/>
    <n v="27"/>
    <x v="5"/>
  </r>
  <r>
    <n v="2109"/>
    <s v="Skyline Sounds - First Studio Album (and Merch!)"/>
    <s v="We are ready to make our first full-length album, and with your help, we can make it happen!"/>
    <n v="4000"/>
    <n v="4261"/>
    <n v="106.52500000000001"/>
    <x v="0"/>
    <s v="US"/>
    <s v="USD"/>
    <n v="1436115617"/>
    <n v="1433523617"/>
    <b v="0"/>
    <n v="40"/>
    <b v="1"/>
    <x v="4"/>
    <s v="indie rock"/>
    <x v="2109"/>
    <d v="2015-07-05T17:00:17"/>
    <n v="30"/>
    <x v="0"/>
  </r>
  <r>
    <n v="2110"/>
    <s v="&quot;Vision&quot; - New Album - Brent Brown"/>
    <s v="Brent Brown's breakout new album! Requires help from the record label... You!"/>
    <n v="2000"/>
    <n v="2007"/>
    <n v="52.815789473684212"/>
    <x v="0"/>
    <s v="US"/>
    <s v="USD"/>
    <n v="1401253140"/>
    <n v="1398873969"/>
    <b v="0"/>
    <n v="38"/>
    <b v="1"/>
    <x v="4"/>
    <s v="indie rock"/>
    <x v="2110"/>
    <d v="2014-05-28T04:59:00"/>
    <n v="28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54.615384615384613"/>
    <x v="0"/>
    <s v="US"/>
    <s v="USD"/>
    <n v="1313370000"/>
    <n v="1307594625"/>
    <b v="0"/>
    <n v="39"/>
    <b v="1"/>
    <x v="4"/>
    <s v="indie rock"/>
    <x v="2111"/>
    <d v="2011-08-15T01:00:00"/>
    <n v="67"/>
    <x v="6"/>
  </r>
  <r>
    <n v="2112"/>
    <s v="BBB Kickstarter Two"/>
    <s v="BBB is going back into the studio to record and release &quot;Felix From Canada&quot; by popular demand.  We need your help!"/>
    <n v="300"/>
    <n v="300"/>
    <n v="27.272727272727273"/>
    <x v="0"/>
    <s v="US"/>
    <s v="USD"/>
    <n v="1366064193"/>
    <n v="1364854593"/>
    <b v="0"/>
    <n v="11"/>
    <b v="1"/>
    <x v="4"/>
    <s v="indie rock"/>
    <x v="2112"/>
    <d v="2013-04-15T22:16:33"/>
    <n v="14"/>
    <x v="4"/>
  </r>
  <r>
    <n v="2113"/>
    <s v="Summer Underground // Honeycomb LP"/>
    <s v="Help us fund our second full-length album Honeycomb!"/>
    <n v="7000"/>
    <n v="7340"/>
    <n v="68.598130841121488"/>
    <x v="0"/>
    <s v="US"/>
    <s v="USD"/>
    <n v="1411505176"/>
    <n v="1408481176"/>
    <b v="0"/>
    <n v="107"/>
    <b v="1"/>
    <x v="4"/>
    <s v="indie rock"/>
    <x v="2113"/>
    <d v="2014-09-23T20:46:16"/>
    <n v="3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35.612244897959187"/>
    <x v="0"/>
    <s v="US"/>
    <s v="USD"/>
    <n v="1291870740"/>
    <n v="1286480070"/>
    <b v="0"/>
    <n v="147"/>
    <b v="1"/>
    <x v="4"/>
    <s v="indie rock"/>
    <x v="2114"/>
    <d v="2010-12-09T04:59:00"/>
    <n v="62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94.027777777777771"/>
    <x v="0"/>
    <s v="US"/>
    <s v="USD"/>
    <n v="1298167001"/>
    <n v="1295575001"/>
    <b v="0"/>
    <n v="36"/>
    <b v="1"/>
    <x v="4"/>
    <s v="indie rock"/>
    <x v="2115"/>
    <d v="2011-02-20T01:56:41"/>
    <n v="3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526.45652173913038"/>
    <x v="0"/>
    <s v="US"/>
    <s v="USD"/>
    <n v="1349203203"/>
    <n v="1345056003"/>
    <b v="0"/>
    <n v="92"/>
    <b v="1"/>
    <x v="4"/>
    <s v="indie rock"/>
    <x v="2116"/>
    <d v="2012-10-02T18:40:03"/>
    <n v="4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50.657142857142858"/>
    <x v="0"/>
    <s v="US"/>
    <s v="USD"/>
    <n v="1445921940"/>
    <n v="1444699549"/>
    <b v="0"/>
    <n v="35"/>
    <b v="1"/>
    <x v="4"/>
    <s v="indie rock"/>
    <x v="2117"/>
    <d v="2015-10-27T04:59:00"/>
    <n v="14"/>
    <x v="0"/>
  </r>
  <r>
    <n v="2118"/>
    <s v="PORCHES. vs. THE U.S.A."/>
    <s v="PORCHES.  and Documentarians tour from New York to San Francisco and back."/>
    <n v="1000"/>
    <n v="1346.11"/>
    <n v="79.182941176470578"/>
    <x v="0"/>
    <s v="US"/>
    <s v="USD"/>
    <n v="1311538136"/>
    <n v="1308946136"/>
    <b v="0"/>
    <n v="17"/>
    <b v="1"/>
    <x v="4"/>
    <s v="indie rock"/>
    <x v="2118"/>
    <d v="2011-07-24T20:08:56"/>
    <n v="30"/>
    <x v="6"/>
  </r>
  <r>
    <n v="2119"/>
    <s v="Big Long Now's Debut Album"/>
    <s v="big long now is recording our debut album and we are looking for help mastering and pressing it to vinyl"/>
    <n v="2000"/>
    <n v="2015"/>
    <n v="91.590909090909093"/>
    <x v="0"/>
    <s v="US"/>
    <s v="USD"/>
    <n v="1345086445"/>
    <n v="1342494445"/>
    <b v="0"/>
    <n v="22"/>
    <b v="1"/>
    <x v="4"/>
    <s v="indie rock"/>
    <x v="2119"/>
    <d v="2012-08-16T03:07:25"/>
    <n v="30"/>
    <x v="5"/>
  </r>
  <r>
    <n v="2120"/>
    <s v="Hearty Har Full Length Album"/>
    <s v="&lt;3_x000a_Coming in from outer space. Help Hearty Har record their 1st album!!"/>
    <n v="8000"/>
    <n v="8070.43"/>
    <n v="116.96275362318841"/>
    <x v="0"/>
    <s v="US"/>
    <s v="USD"/>
    <n v="1388617736"/>
    <n v="1384384136"/>
    <b v="0"/>
    <n v="69"/>
    <b v="1"/>
    <x v="4"/>
    <s v="indie rock"/>
    <x v="2120"/>
    <d v="2014-01-01T23:08:56"/>
    <n v="49"/>
    <x v="4"/>
  </r>
  <r>
    <n v="2121"/>
    <s v="Legend of Decay"/>
    <s v="Join us on an epic journey to discover a millennia old secret which will change the world forever."/>
    <n v="50000"/>
    <n v="284"/>
    <n v="28.4"/>
    <x v="2"/>
    <s v="CH"/>
    <s v="CHF"/>
    <n v="1484156948"/>
    <n v="1481564948"/>
    <b v="0"/>
    <n v="10"/>
    <b v="0"/>
    <x v="6"/>
    <s v="video games"/>
    <x v="2121"/>
    <d v="2017-01-11T17:49:08"/>
    <n v="30"/>
    <x v="2"/>
  </r>
  <r>
    <n v="2122"/>
    <s v="CapitÃ¡n Kalani y el sindicato robÃ³tico"/>
    <s v="Captain Kalani it's a retro game full of nostalgia for the old gamers but interesting for the new ones"/>
    <n v="80000"/>
    <n v="310"/>
    <n v="103.33333333333333"/>
    <x v="2"/>
    <s v="MX"/>
    <s v="MXN"/>
    <n v="1483773169"/>
    <n v="1481181169"/>
    <b v="0"/>
    <n v="3"/>
    <b v="0"/>
    <x v="6"/>
    <s v="video games"/>
    <x v="2122"/>
    <d v="2017-01-07T07:12:49"/>
    <n v="3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x v="6"/>
    <s v="video games"/>
    <x v="2123"/>
    <d v="2010-03-15T06:59:00"/>
    <n v="54"/>
    <x v="7"/>
  </r>
  <r>
    <n v="2124"/>
    <s v="AZAMAR"/>
    <s v="AZAMAR is a Role Playing Game world involving fantasy and high magic, based on the popular OpenD6 OGL using the Cinema6 RPG Framework."/>
    <n v="1100"/>
    <n v="115"/>
    <n v="23"/>
    <x v="2"/>
    <s v="US"/>
    <s v="USD"/>
    <n v="1291093200"/>
    <n v="1286930435"/>
    <b v="0"/>
    <n v="5"/>
    <b v="0"/>
    <x v="6"/>
    <s v="video games"/>
    <x v="2124"/>
    <d v="2010-11-30T05:00:00"/>
    <n v="48"/>
    <x v="7"/>
  </r>
  <r>
    <n v="2125"/>
    <s v="Becoming - A Metaphysical Game About Mental Illness"/>
    <s v="Becoming is a video game that aims to portray mental illness through a metaphysical and emotional story."/>
    <n v="60000"/>
    <n v="852"/>
    <n v="31.555555555555557"/>
    <x v="2"/>
    <s v="US"/>
    <s v="USD"/>
    <n v="1438734833"/>
    <n v="1436142833"/>
    <b v="0"/>
    <n v="27"/>
    <b v="0"/>
    <x v="6"/>
    <s v="video games"/>
    <x v="2125"/>
    <d v="2015-08-05T00:33:53"/>
    <n v="30"/>
    <x v="0"/>
  </r>
  <r>
    <n v="2126"/>
    <s v="DodgeBall Blitz"/>
    <s v="Lead your team to victory in this fast-paced, action, sports game! Use Power-ups and avoid attacks as you fight for victory!"/>
    <n v="20000"/>
    <n v="10"/>
    <n v="5"/>
    <x v="2"/>
    <s v="US"/>
    <s v="USD"/>
    <n v="1418080887"/>
    <n v="1415488887"/>
    <b v="0"/>
    <n v="2"/>
    <b v="0"/>
    <x v="6"/>
    <s v="video games"/>
    <x v="2126"/>
    <d v="2014-12-08T23:21:27"/>
    <n v="30"/>
    <x v="3"/>
  </r>
  <r>
    <n v="2127"/>
    <s v="Three Monkeys - Part 1: Into the Abyss"/>
    <s v="Three Monkeys is an audio adventure game for PC."/>
    <n v="28000"/>
    <n v="8076"/>
    <n v="34.220338983050844"/>
    <x v="2"/>
    <s v="GB"/>
    <s v="GBP"/>
    <n v="1426158463"/>
    <n v="1423570063"/>
    <b v="0"/>
    <n v="236"/>
    <b v="0"/>
    <x v="6"/>
    <s v="video games"/>
    <x v="2127"/>
    <d v="2015-03-12T11:07:43"/>
    <n v="30"/>
    <x v="0"/>
  </r>
  <r>
    <n v="2128"/>
    <s v="Makayla's Quest"/>
    <s v="The Royal Snail has misdelivered all the invitations to the Royal Ball.  It's up to Makayla to set things right in the Fairy Forest"/>
    <n v="15000"/>
    <n v="25"/>
    <n v="25"/>
    <x v="2"/>
    <s v="CA"/>
    <s v="CAD"/>
    <n v="1411324369"/>
    <n v="1406140369"/>
    <b v="0"/>
    <n v="1"/>
    <b v="0"/>
    <x v="6"/>
    <s v="video games"/>
    <x v="2128"/>
    <d v="2014-09-21T18:32:49"/>
    <n v="60"/>
    <x v="3"/>
  </r>
  <r>
    <n v="2129"/>
    <s v="Pretty Kitty Fuzzy"/>
    <s v="PKF is a Cat-Tastic 2D side-scrolling shooter! Stand up to all the big meanies with the power of positivity and save the universe!"/>
    <n v="2000"/>
    <n v="236"/>
    <n v="19.666666666666668"/>
    <x v="2"/>
    <s v="US"/>
    <s v="USD"/>
    <n v="1457570100"/>
    <n v="1454978100"/>
    <b v="0"/>
    <n v="12"/>
    <b v="0"/>
    <x v="6"/>
    <s v="video games"/>
    <x v="2129"/>
    <d v="2016-03-10T00:35:00"/>
    <n v="30"/>
    <x v="2"/>
  </r>
  <r>
    <n v="2130"/>
    <s v="Wondrous Adventures: A Kid's Game"/>
    <s v="You are the hero tasked to save your home from the villainous Sanword."/>
    <n v="42000"/>
    <n v="85"/>
    <n v="21.25"/>
    <x v="2"/>
    <s v="US"/>
    <s v="USD"/>
    <n v="1408154663"/>
    <n v="1405130663"/>
    <b v="0"/>
    <n v="4"/>
    <b v="0"/>
    <x v="6"/>
    <s v="video games"/>
    <x v="2130"/>
    <d v="2014-08-16T02:04:23"/>
    <n v="35"/>
    <x v="3"/>
  </r>
  <r>
    <n v="2131"/>
    <s v="Scout's Honor"/>
    <s v="From frightened girl to empowered woman, Scout's Honor is a tale about facing your fears and overcoming odds."/>
    <n v="500"/>
    <n v="25"/>
    <n v="8.3333333333333339"/>
    <x v="2"/>
    <s v="US"/>
    <s v="USD"/>
    <n v="1436677091"/>
    <n v="1434085091"/>
    <b v="0"/>
    <n v="3"/>
    <b v="0"/>
    <x v="6"/>
    <s v="video games"/>
    <x v="2131"/>
    <d v="2015-07-12T04:58:11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1.34333333333333"/>
    <x v="2"/>
    <s v="US"/>
    <s v="USD"/>
    <n v="1391427692"/>
    <n v="1388835692"/>
    <b v="0"/>
    <n v="99"/>
    <b v="0"/>
    <x v="6"/>
    <s v="video games"/>
    <x v="2132"/>
    <d v="2014-02-03T11:41:32"/>
    <n v="3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5.333333333333333"/>
    <x v="2"/>
    <s v="US"/>
    <s v="USD"/>
    <n v="1303628340"/>
    <n v="1300328399"/>
    <b v="0"/>
    <n v="3"/>
    <b v="0"/>
    <x v="6"/>
    <s v="video games"/>
    <x v="2133"/>
    <d v="2011-04-24T06:59:00"/>
    <n v="38"/>
    <x v="6"/>
  </r>
  <r>
    <n v="2134"/>
    <s v="Prehistoric Landing"/>
    <s v="1st person Action Survivalist Rpg game. You get sent to a deadly Island to die not knowing that your not alone on the island."/>
    <n v="6000"/>
    <n v="104"/>
    <n v="34.666666666666664"/>
    <x v="2"/>
    <s v="US"/>
    <s v="USD"/>
    <n v="1367097391"/>
    <n v="1364505391"/>
    <b v="0"/>
    <n v="3"/>
    <b v="0"/>
    <x v="6"/>
    <s v="video games"/>
    <x v="2134"/>
    <d v="2013-04-27T21:16:31"/>
    <n v="30"/>
    <x v="4"/>
  </r>
  <r>
    <n v="2135"/>
    <s v="Tesla's Electric Mist"/>
    <s v="Point-and-click adventure: The mysterious Nikola Tesla, a time traveling device, and an experiment gone wrong in Colorado Springs"/>
    <n v="5000"/>
    <n v="478"/>
    <n v="21.727272727272727"/>
    <x v="2"/>
    <s v="US"/>
    <s v="USD"/>
    <n v="1349392033"/>
    <n v="1346800033"/>
    <b v="0"/>
    <n v="22"/>
    <b v="0"/>
    <x v="6"/>
    <s v="video games"/>
    <x v="2135"/>
    <d v="2012-10-04T23:07:13"/>
    <n v="30"/>
    <x v="5"/>
  </r>
  <r>
    <n v="2136"/>
    <s v="Dark Paradise"/>
    <s v="A dark and twisted game with physiological madness and corruption as a man becomes the ultimate bio weapon."/>
    <n v="80000"/>
    <n v="47.69"/>
    <n v="11.922499999999999"/>
    <x v="2"/>
    <s v="US"/>
    <s v="USD"/>
    <n v="1382184786"/>
    <n v="1379592786"/>
    <b v="0"/>
    <n v="4"/>
    <b v="0"/>
    <x v="6"/>
    <s v="video games"/>
    <x v="2136"/>
    <d v="2013-10-19T12:13:06"/>
    <n v="3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6.59737827715356"/>
    <x v="2"/>
    <s v="CA"/>
    <s v="CAD"/>
    <n v="1417804229"/>
    <n v="1415212229"/>
    <b v="0"/>
    <n v="534"/>
    <b v="0"/>
    <x v="6"/>
    <s v="video games"/>
    <x v="2137"/>
    <d v="2014-12-05T18:30:29"/>
    <n v="30"/>
    <x v="3"/>
  </r>
  <r>
    <n v="2138"/>
    <s v="Tales Of Tameria - Dawning Light"/>
    <s v="A game with a mixture of a few genres from RPG, Simulation and to adventure elements."/>
    <n v="1000"/>
    <n v="128"/>
    <n v="10.666666666666666"/>
    <x v="2"/>
    <s v="GB"/>
    <s v="GBP"/>
    <n v="1383959939"/>
    <n v="1381364339"/>
    <b v="0"/>
    <n v="12"/>
    <b v="0"/>
    <x v="6"/>
    <s v="video games"/>
    <x v="2138"/>
    <d v="2013-11-09T01:18:59"/>
    <n v="30"/>
    <x v="4"/>
  </r>
  <r>
    <n v="2139"/>
    <s v="Manorkept"/>
    <s v="An adventuring RPG with ghosts, mysteries, and flexible gameplay paths, Manorkept is a game that promises an unforgettable experience."/>
    <n v="30000"/>
    <n v="1626"/>
    <n v="29.035714285714285"/>
    <x v="2"/>
    <s v="US"/>
    <s v="USD"/>
    <n v="1478196008"/>
    <n v="1475604008"/>
    <b v="0"/>
    <n v="56"/>
    <b v="0"/>
    <x v="6"/>
    <s v="video games"/>
    <x v="2139"/>
    <d v="2016-11-03T18:00:08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50.909090909090907"/>
    <x v="2"/>
    <s v="US"/>
    <s v="USD"/>
    <n v="1357934424"/>
    <n v="1355342424"/>
    <b v="0"/>
    <n v="11"/>
    <b v="0"/>
    <x v="6"/>
    <s v="video games"/>
    <x v="2140"/>
    <d v="2013-01-11T20:00:24"/>
    <n v="30"/>
    <x v="5"/>
  </r>
  <r>
    <n v="2141"/>
    <s v="King of Consoles"/>
    <s v="A place where people can test out the latest video games, for an hourly fee. It's cheaper than wasting money on a $60 game that sucked"/>
    <n v="15000"/>
    <n v="0"/>
    <e v="#DIV/0!"/>
    <x v="2"/>
    <s v="US"/>
    <s v="USD"/>
    <n v="1415947159"/>
    <n v="1413351559"/>
    <b v="0"/>
    <n v="0"/>
    <b v="0"/>
    <x v="6"/>
    <s v="video games"/>
    <x v="2141"/>
    <d v="2014-11-14T06:39:19"/>
    <n v="3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0.083333333333336"/>
    <x v="2"/>
    <s v="DE"/>
    <s v="EUR"/>
    <n v="1451494210"/>
    <n v="1449075010"/>
    <b v="0"/>
    <n v="12"/>
    <b v="0"/>
    <x v="6"/>
    <s v="video games"/>
    <x v="2142"/>
    <d v="2015-12-30T16:50:10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45"/>
    <x v="2"/>
    <s v="US"/>
    <s v="USD"/>
    <n v="1279738800"/>
    <n v="1275599812"/>
    <b v="0"/>
    <n v="5"/>
    <b v="0"/>
    <x v="6"/>
    <s v="video games"/>
    <x v="2143"/>
    <d v="2010-07-21T19:00:00"/>
    <n v="48"/>
    <x v="7"/>
  </r>
  <r>
    <n v="2144"/>
    <s v="Project Starborn"/>
    <s v="A thousand community-built sandbox games (and more!) with a fully-customizable game engine."/>
    <n v="35500"/>
    <n v="607"/>
    <n v="25.291666666666668"/>
    <x v="2"/>
    <s v="US"/>
    <s v="USD"/>
    <n v="1379164040"/>
    <n v="1376399240"/>
    <b v="0"/>
    <n v="24"/>
    <b v="0"/>
    <x v="6"/>
    <s v="video games"/>
    <x v="2144"/>
    <d v="2013-09-14T13:07:20"/>
    <n v="32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51.292134831460672"/>
    <x v="2"/>
    <s v="US"/>
    <s v="USD"/>
    <n v="1385534514"/>
    <n v="1382938914"/>
    <b v="0"/>
    <n v="89"/>
    <b v="0"/>
    <x v="6"/>
    <s v="video games"/>
    <x v="2145"/>
    <d v="2013-11-27T06:41:54"/>
    <n v="30"/>
    <x v="4"/>
  </r>
  <r>
    <n v="2146"/>
    <s v="Nanaue eSports"/>
    <s v="New professional gaming organization with a tournament winning Dota 2 team, &amp; divisions in all eSports games looking to re brand/expand"/>
    <n v="5000"/>
    <n v="1"/>
    <n v="1"/>
    <x v="2"/>
    <s v="US"/>
    <s v="USD"/>
    <n v="1455207510"/>
    <n v="1453997910"/>
    <b v="0"/>
    <n v="1"/>
    <b v="0"/>
    <x v="6"/>
    <s v="video games"/>
    <x v="2146"/>
    <d v="2016-02-11T16:18:30"/>
    <n v="14"/>
    <x v="2"/>
  </r>
  <r>
    <n v="2147"/>
    <s v="Johnny Rocketfingers 3"/>
    <s v="A Point and Click Adventure on Steroids."/>
    <n v="390000"/>
    <n v="2716"/>
    <n v="49.381818181818183"/>
    <x v="2"/>
    <s v="US"/>
    <s v="USD"/>
    <n v="1416125148"/>
    <n v="1413356748"/>
    <b v="0"/>
    <n v="55"/>
    <b v="0"/>
    <x v="6"/>
    <s v="video games"/>
    <x v="2147"/>
    <d v="2014-11-16T08:05:48"/>
    <n v="32"/>
    <x v="3"/>
  </r>
  <r>
    <n v="2148"/>
    <s v="ZomBlock's"/>
    <s v="zomblock's is a online zombie survival game where you can craft new weapons,find food and water to keep yourself alive."/>
    <n v="100"/>
    <n v="2"/>
    <n v="1"/>
    <x v="2"/>
    <s v="GB"/>
    <s v="GBP"/>
    <n v="1427992582"/>
    <n v="1425404182"/>
    <b v="0"/>
    <n v="2"/>
    <b v="0"/>
    <x v="6"/>
    <s v="video games"/>
    <x v="2148"/>
    <d v="2015-04-02T16:36:22"/>
    <n v="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e v="#DIV/0!"/>
    <x v="2"/>
    <s v="US"/>
    <s v="USD"/>
    <n v="1280534400"/>
    <n v="1277512556"/>
    <b v="0"/>
    <n v="0"/>
    <b v="0"/>
    <x v="6"/>
    <s v="video games"/>
    <x v="2149"/>
    <d v="2010-07-31T00:00:00"/>
    <n v="35"/>
    <x v="7"/>
  </r>
  <r>
    <n v="2150"/>
    <s v="The Unknown Door"/>
    <s v="A pixel styled open world detective game."/>
    <n v="50000"/>
    <n v="405"/>
    <n v="101.25"/>
    <x v="2"/>
    <s v="NO"/>
    <s v="NOK"/>
    <n v="1468392599"/>
    <n v="1465800599"/>
    <b v="0"/>
    <n v="4"/>
    <b v="0"/>
    <x v="6"/>
    <s v="video games"/>
    <x v="2150"/>
    <d v="2016-07-13T06:49:59"/>
    <n v="30"/>
    <x v="2"/>
  </r>
  <r>
    <n v="2151"/>
    <s v="Handee Job for PS4 Gets on Shark Tank"/>
    <s v="Crazy Artist makes gaming more comfortable and fun for Playstation 4 users. I really want to give you a Handee Job!"/>
    <n v="45000"/>
    <n v="118"/>
    <n v="19.666666666666668"/>
    <x v="2"/>
    <s v="US"/>
    <s v="USD"/>
    <n v="1467231614"/>
    <n v="1464639614"/>
    <b v="0"/>
    <n v="6"/>
    <b v="0"/>
    <x v="6"/>
    <s v="video games"/>
    <x v="2151"/>
    <d v="2016-06-29T20:20:14"/>
    <n v="30"/>
    <x v="2"/>
  </r>
  <r>
    <n v="2152"/>
    <s v="Space Shooter RPG+"/>
    <s v="Our game is going to be a space shooter that has RPG elements with New Game+! It will be unlike any space shooter ever played."/>
    <n v="30000"/>
    <n v="50"/>
    <n v="12.5"/>
    <x v="2"/>
    <s v="US"/>
    <s v="USD"/>
    <n v="1394909909"/>
    <n v="1392321509"/>
    <b v="0"/>
    <n v="4"/>
    <b v="0"/>
    <x v="6"/>
    <s v="video games"/>
    <x v="2152"/>
    <d v="2014-03-15T18:58:29"/>
    <n v="30"/>
    <x v="3"/>
  </r>
  <r>
    <n v="2153"/>
    <s v="It's The GOD Complex"/>
    <s v="Crowdfunding the Gamers Way. An online game with real world consequences.Do you dare to play? Can you turn the world around?"/>
    <n v="372625"/>
    <n v="34"/>
    <n v="8.5"/>
    <x v="2"/>
    <s v="US"/>
    <s v="USD"/>
    <n v="1420876740"/>
    <n v="1417470718"/>
    <b v="0"/>
    <n v="4"/>
    <b v="0"/>
    <x v="6"/>
    <s v="video games"/>
    <x v="2153"/>
    <d v="2015-01-10T07:59:00"/>
    <n v="39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x v="6"/>
    <s v="video games"/>
    <x v="2154"/>
    <d v="2014-01-28T15:10:27"/>
    <n v="20"/>
    <x v="3"/>
  </r>
  <r>
    <n v="2155"/>
    <s v="VoxelMaze"/>
    <s v="A Level Editor, Turned up to eleven. Infinite creativity in one package, solo or with up to 16 of your friends."/>
    <n v="5000"/>
    <n v="115"/>
    <n v="23"/>
    <x v="2"/>
    <s v="GB"/>
    <s v="GBP"/>
    <n v="1459443385"/>
    <n v="1456854985"/>
    <b v="0"/>
    <n v="5"/>
    <b v="0"/>
    <x v="6"/>
    <s v="video games"/>
    <x v="2155"/>
    <d v="2016-03-31T16:56:25"/>
    <n v="30"/>
    <x v="2"/>
  </r>
  <r>
    <n v="2156"/>
    <s v="Beyond Black Space"/>
    <s v="Captain and manage your ship along with your crew in this deep space adventure! (PC/Linux/Mac)"/>
    <n v="56000"/>
    <n v="1493"/>
    <n v="17.987951807228917"/>
    <x v="2"/>
    <s v="US"/>
    <s v="USD"/>
    <n v="1379363406"/>
    <n v="1375475406"/>
    <b v="0"/>
    <n v="83"/>
    <b v="0"/>
    <x v="6"/>
    <s v="video games"/>
    <x v="2156"/>
    <d v="2013-09-16T20:30:06"/>
    <n v="45"/>
    <x v="4"/>
  </r>
  <r>
    <n v="2157"/>
    <s v="Nin"/>
    <s v="Gamers and 90's fans unite in this small tale of epic proportions!"/>
    <n v="75000"/>
    <n v="21144"/>
    <n v="370.94736842105266"/>
    <x v="2"/>
    <s v="US"/>
    <s v="USD"/>
    <n v="1482479940"/>
    <n v="1479684783"/>
    <b v="0"/>
    <n v="57"/>
    <b v="0"/>
    <x v="6"/>
    <s v="video games"/>
    <x v="2157"/>
    <d v="2016-12-23T07:59:00"/>
    <n v="32"/>
    <x v="2"/>
  </r>
  <r>
    <n v="2158"/>
    <s v="PerfectGolf"/>
    <s v="A next generation golf game with a course designer and a massively multiplayer online tour. Join the fun and help us create it"/>
    <n v="300000"/>
    <n v="19770.11"/>
    <n v="63.569485530546629"/>
    <x v="2"/>
    <s v="US"/>
    <s v="USD"/>
    <n v="1360009774"/>
    <n v="1356121774"/>
    <b v="0"/>
    <n v="311"/>
    <b v="0"/>
    <x v="6"/>
    <s v="video games"/>
    <x v="2158"/>
    <d v="2013-02-04T20:29:34"/>
    <n v="45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3"/>
    <x v="2"/>
    <s v="US"/>
    <s v="USD"/>
    <n v="1310837574"/>
    <n v="1308245574"/>
    <b v="0"/>
    <n v="2"/>
    <b v="0"/>
    <x v="6"/>
    <s v="video games"/>
    <x v="2159"/>
    <d v="2011-07-16T17:32:54"/>
    <n v="30"/>
    <x v="6"/>
  </r>
  <r>
    <n v="2160"/>
    <s v="Army vs Aliens - Currently in Alpha"/>
    <s v="An awesome side-scroller tower defense game.  Think &quot;Plants vs Zombies&quot; but from a side-on perspective."/>
    <n v="10000"/>
    <n v="85"/>
    <n v="5.3125"/>
    <x v="2"/>
    <s v="US"/>
    <s v="USD"/>
    <n v="1337447105"/>
    <n v="1334855105"/>
    <b v="0"/>
    <n v="16"/>
    <b v="0"/>
    <x v="6"/>
    <s v="video games"/>
    <x v="2160"/>
    <d v="2012-05-19T17:05:05"/>
    <n v="30"/>
    <x v="5"/>
  </r>
  <r>
    <n v="2161"/>
    <s v="CallMeGhost DEBUT ALBUM preorder!"/>
    <s v="We're trying to fund hard copies of our debut album!"/>
    <n v="400"/>
    <n v="463"/>
    <n v="35.615384615384613"/>
    <x v="0"/>
    <s v="US"/>
    <s v="USD"/>
    <n v="1443040059"/>
    <n v="1440448059"/>
    <b v="0"/>
    <n v="13"/>
    <b v="1"/>
    <x v="4"/>
    <s v="rock"/>
    <x v="2161"/>
    <d v="2015-09-23T20:27:39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87.103448275862064"/>
    <x v="0"/>
    <s v="US"/>
    <s v="USD"/>
    <n v="1406226191"/>
    <n v="1403547791"/>
    <b v="0"/>
    <n v="58"/>
    <b v="1"/>
    <x v="4"/>
    <s v="rock"/>
    <x v="2162"/>
    <d v="2014-07-24T18:23:11"/>
    <n v="3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75.11363636363636"/>
    <x v="0"/>
    <s v="US"/>
    <s v="USD"/>
    <n v="1433735400"/>
    <n v="1429306520"/>
    <b v="0"/>
    <n v="44"/>
    <b v="1"/>
    <x v="4"/>
    <s v="rock"/>
    <x v="2163"/>
    <d v="2015-06-08T03:50:00"/>
    <n v="51"/>
    <x v="0"/>
  </r>
  <r>
    <n v="2164"/>
    <s v="Rosaline debut record"/>
    <s v="South Florida roots country/rock outfit's long awaited debut record"/>
    <n v="5500"/>
    <n v="5645"/>
    <n v="68.01204819277109"/>
    <x v="0"/>
    <s v="US"/>
    <s v="USD"/>
    <n v="1466827140"/>
    <n v="1464196414"/>
    <b v="0"/>
    <n v="83"/>
    <b v="1"/>
    <x v="4"/>
    <s v="rock"/>
    <x v="2164"/>
    <d v="2016-06-25T03:59:00"/>
    <n v="3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29.623931623931625"/>
    <x v="0"/>
    <s v="FR"/>
    <s v="EUR"/>
    <n v="1460127635"/>
    <n v="1457539235"/>
    <b v="0"/>
    <n v="117"/>
    <b v="1"/>
    <x v="4"/>
    <s v="rock"/>
    <x v="2165"/>
    <d v="2016-04-08T15:00:35"/>
    <n v="3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91.625"/>
    <x v="0"/>
    <s v="US"/>
    <s v="USD"/>
    <n v="1417813618"/>
    <n v="1413922018"/>
    <b v="0"/>
    <n v="32"/>
    <b v="1"/>
    <x v="4"/>
    <s v="rock"/>
    <x v="2166"/>
    <d v="2014-12-05T21:06:58"/>
    <n v="45"/>
    <x v="3"/>
  </r>
  <r>
    <n v="2167"/>
    <s v="Planes and Planets needs to get their EP finished!!"/>
    <s v="We need YOUR HELP to take one more step to this make release sound amazing!"/>
    <n v="150"/>
    <n v="180"/>
    <n v="22.5"/>
    <x v="0"/>
    <s v="US"/>
    <s v="USD"/>
    <n v="1347672937"/>
    <n v="1346463337"/>
    <b v="0"/>
    <n v="8"/>
    <b v="1"/>
    <x v="4"/>
    <s v="rock"/>
    <x v="2167"/>
    <d v="2012-09-15T01:35:37"/>
    <n v="14"/>
    <x v="5"/>
  </r>
  <r>
    <n v="2168"/>
    <s v="PIZAZZ: Pigeons Playing Ping Pong's New Album"/>
    <s v="We're hitting the studio to record our next album, &quot;Pizazz&quot;!! Help us put the FUN in FUNK!!"/>
    <n v="18000"/>
    <n v="21884.69"/>
    <n v="64.366735294117646"/>
    <x v="0"/>
    <s v="US"/>
    <s v="USD"/>
    <n v="1486702800"/>
    <n v="1484058261"/>
    <b v="0"/>
    <n v="340"/>
    <b v="1"/>
    <x v="4"/>
    <s v="rock"/>
    <x v="2168"/>
    <d v="2017-02-10T05:00:00"/>
    <n v="3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21.857142857142858"/>
    <x v="0"/>
    <s v="US"/>
    <s v="USD"/>
    <n v="1488473351"/>
    <n v="1488214151"/>
    <b v="0"/>
    <n v="7"/>
    <b v="1"/>
    <x v="4"/>
    <s v="rock"/>
    <x v="2169"/>
    <d v="2017-03-02T16:49:11"/>
    <n v="3"/>
    <x v="1"/>
  </r>
  <r>
    <n v="2170"/>
    <s v="STETSON'S NEW EP"/>
    <s v="We are a hard rock band from Northern California trying to raise $350 for our next EP. Be a part of our journey!"/>
    <n v="350"/>
    <n v="633"/>
    <n v="33.315789473684212"/>
    <x v="0"/>
    <s v="US"/>
    <s v="USD"/>
    <n v="1440266422"/>
    <n v="1436810422"/>
    <b v="0"/>
    <n v="19"/>
    <b v="1"/>
    <x v="4"/>
    <s v="rock"/>
    <x v="2170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n v="90.276595744680847"/>
    <x v="0"/>
    <s v="US"/>
    <s v="USD"/>
    <n v="1434949200"/>
    <n v="1431903495"/>
    <b v="0"/>
    <n v="47"/>
    <b v="1"/>
    <x v="4"/>
    <s v="rock"/>
    <x v="2171"/>
    <d v="2015-06-22T05:00:00"/>
    <n v="35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76.92307692307692"/>
    <x v="0"/>
    <s v="US"/>
    <s v="USD"/>
    <n v="1429365320"/>
    <n v="1426773320"/>
    <b v="0"/>
    <n v="13"/>
    <b v="1"/>
    <x v="4"/>
    <s v="rock"/>
    <x v="2172"/>
    <d v="2015-04-18T13:55:20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59.233333333333334"/>
    <x v="0"/>
    <s v="US"/>
    <s v="USD"/>
    <n v="1378785540"/>
    <n v="1376066243"/>
    <b v="0"/>
    <n v="90"/>
    <b v="1"/>
    <x v="4"/>
    <s v="rock"/>
    <x v="2173"/>
    <d v="2013-09-10T03:59:00"/>
    <n v="31"/>
    <x v="4"/>
  </r>
  <r>
    <n v="2174"/>
    <s v="Chivo Funge and the Extensions"/>
    <s v="Chivo and his band of miscreants present their debut album _x000a_'Blind Energy' ...we think you are going to like it."/>
    <n v="4000"/>
    <n v="4119"/>
    <n v="65.38095238095238"/>
    <x v="0"/>
    <s v="GB"/>
    <s v="GBP"/>
    <n v="1462453307"/>
    <n v="1459861307"/>
    <b v="0"/>
    <n v="63"/>
    <b v="1"/>
    <x v="4"/>
    <s v="rock"/>
    <x v="2174"/>
    <d v="2016-05-05T13:01:47"/>
    <n v="3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67.307692307692307"/>
    <x v="0"/>
    <s v="US"/>
    <s v="USD"/>
    <n v="1469059986"/>
    <n v="1468455186"/>
    <b v="0"/>
    <n v="26"/>
    <b v="1"/>
    <x v="4"/>
    <s v="rock"/>
    <x v="2175"/>
    <d v="2016-07-21T00:13:06"/>
    <n v="7"/>
    <x v="2"/>
  </r>
  <r>
    <n v="2176"/>
    <s v="Mike Farley Band - New Album!"/>
    <s v="The Mike Farley Band has re-assembled its original line up and needs your help to make a new full-length album!"/>
    <n v="5000"/>
    <n v="6301"/>
    <n v="88.74647887323944"/>
    <x v="0"/>
    <s v="US"/>
    <s v="USD"/>
    <n v="1430579509"/>
    <n v="1427987509"/>
    <b v="0"/>
    <n v="71"/>
    <b v="1"/>
    <x v="4"/>
    <s v="rock"/>
    <x v="2176"/>
    <d v="2015-05-02T15:11:49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65.868421052631575"/>
    <x v="0"/>
    <s v="US"/>
    <s v="USD"/>
    <n v="1465192867"/>
    <n v="1463032867"/>
    <b v="0"/>
    <n v="38"/>
    <b v="1"/>
    <x v="4"/>
    <s v="rock"/>
    <x v="2177"/>
    <d v="2016-06-06T06:01:07"/>
    <n v="25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40.349243306169967"/>
    <x v="0"/>
    <s v="US"/>
    <s v="USD"/>
    <n v="1484752597"/>
    <n v="1482160597"/>
    <b v="0"/>
    <n v="859"/>
    <b v="1"/>
    <x v="4"/>
    <s v="rock"/>
    <x v="2178"/>
    <d v="2017-01-18T15:16:37"/>
    <n v="30"/>
    <x v="2"/>
  </r>
  <r>
    <n v="2179"/>
    <s v="Woodhouse EP"/>
    <s v="Woodhouse is making an EP!  If you are a fan of whiskey and loud guitars, contribute to the cause!"/>
    <n v="1000"/>
    <n v="1614"/>
    <n v="76.857142857142861"/>
    <x v="0"/>
    <s v="US"/>
    <s v="USD"/>
    <n v="1428725192"/>
    <n v="1426133192"/>
    <b v="0"/>
    <n v="21"/>
    <b v="1"/>
    <x v="4"/>
    <s v="rock"/>
    <x v="2179"/>
    <d v="2015-04-11T04:06:32"/>
    <n v="30"/>
    <x v="0"/>
  </r>
  <r>
    <n v="2180"/>
    <s v="FOUR STAR MARY &quot;PIECES&quot;"/>
    <s v="Help fund the new record by independent alternative rockers FOUR STAR MARY &quot;PIECES&quot;"/>
    <n v="5000"/>
    <n v="5359.21"/>
    <n v="68.707820512820518"/>
    <x v="0"/>
    <s v="US"/>
    <s v="USD"/>
    <n v="1447434268"/>
    <n v="1443801868"/>
    <b v="0"/>
    <n v="78"/>
    <b v="1"/>
    <x v="4"/>
    <s v="rock"/>
    <x v="2180"/>
    <d v="2015-11-13T17:04:28"/>
    <n v="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57.773584905660378"/>
    <x v="0"/>
    <s v="US"/>
    <s v="USD"/>
    <n v="1487635653"/>
    <n v="1486426053"/>
    <b v="0"/>
    <n v="53"/>
    <b v="1"/>
    <x v="6"/>
    <s v="tabletop games"/>
    <x v="2181"/>
    <d v="2017-02-21T00:07:33"/>
    <n v="14"/>
    <x v="1"/>
  </r>
  <r>
    <n v="2182"/>
    <s v="Broken World - A Post-Apocalypse Tabletop RPG"/>
    <s v="An incredibly comprehensive tabletop rpg book for the post apocalypse, inspired by Dungeon World."/>
    <n v="3000"/>
    <n v="15725"/>
    <n v="44.171348314606739"/>
    <x v="0"/>
    <s v="CA"/>
    <s v="CAD"/>
    <n v="1412285825"/>
    <n v="1409261825"/>
    <b v="0"/>
    <n v="356"/>
    <b v="1"/>
    <x v="6"/>
    <s v="tabletop games"/>
    <x v="2182"/>
    <d v="2014-10-02T21:37:05"/>
    <n v="3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1.566308243727597"/>
    <x v="0"/>
    <s v="US"/>
    <s v="USD"/>
    <n v="1486616400"/>
    <n v="1484037977"/>
    <b v="0"/>
    <n v="279"/>
    <b v="1"/>
    <x v="6"/>
    <s v="tabletop games"/>
    <x v="2183"/>
    <d v="2017-02-09T05:00:00"/>
    <n v="30"/>
    <x v="1"/>
  </r>
  <r>
    <n v="2184"/>
    <s v="Liguria"/>
    <s v="Trading beautiful colors on behalf of the bishop! Become the best merchant of the Fresco World in this innovative game by Queen Games."/>
    <n v="10000"/>
    <n v="28474"/>
    <n v="107.04511278195488"/>
    <x v="0"/>
    <s v="US"/>
    <s v="USD"/>
    <n v="1453737600"/>
    <n v="1452530041"/>
    <b v="1"/>
    <n v="266"/>
    <b v="1"/>
    <x v="6"/>
    <s v="tabletop games"/>
    <x v="2184"/>
    <d v="2016-01-25T16:00:00"/>
    <n v="1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49.03451043338683"/>
    <x v="0"/>
    <s v="GB"/>
    <s v="GBP"/>
    <n v="1364286239"/>
    <n v="1360830239"/>
    <b v="0"/>
    <n v="623"/>
    <b v="1"/>
    <x v="6"/>
    <s v="tabletop games"/>
    <x v="2185"/>
    <d v="2013-03-26T08:23:59"/>
    <n v="40"/>
    <x v="4"/>
  </r>
  <r>
    <n v="2186"/>
    <s v="Latitude 90Â° : The Origin"/>
    <s v="The real-time digital social deduction game where there's no moderator, no sleeping, and no dying."/>
    <n v="20000"/>
    <n v="21935"/>
    <n v="55.956632653061227"/>
    <x v="0"/>
    <s v="US"/>
    <s v="USD"/>
    <n v="1473213600"/>
    <n v="1470062743"/>
    <b v="0"/>
    <n v="392"/>
    <b v="1"/>
    <x v="6"/>
    <s v="tabletop games"/>
    <x v="2186"/>
    <d v="2016-09-07T02:00:00"/>
    <n v="36"/>
    <x v="2"/>
  </r>
  <r>
    <n v="2187"/>
    <s v="Tesla vs. Edison"/>
    <s v="The War of Currents! 2-5 electricity innovators build routes, grow tech trees, and play the stock market in 20 minutes per player."/>
    <n v="20000"/>
    <n v="202928.5"/>
    <n v="56.970381807973048"/>
    <x v="0"/>
    <s v="US"/>
    <s v="USD"/>
    <n v="1428033540"/>
    <n v="1425531666"/>
    <b v="1"/>
    <n v="3562"/>
    <b v="1"/>
    <x v="6"/>
    <s v="tabletop games"/>
    <x v="2187"/>
    <d v="2015-04-03T03:59:00"/>
    <n v="2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4.056420233463037"/>
    <x v="0"/>
    <s v="AU"/>
    <s v="AUD"/>
    <n v="1477414800"/>
    <n v="1474380241"/>
    <b v="0"/>
    <n v="514"/>
    <b v="1"/>
    <x v="6"/>
    <s v="tabletop games"/>
    <x v="2188"/>
    <d v="2016-10-25T17:00:00"/>
    <n v="35"/>
    <x v="2"/>
  </r>
  <r>
    <n v="2189"/>
    <s v="Odyssey: ARGONAUTS"/>
    <s v="Help me fund the Argonauts! Sculpted by Dave Kidd, based on concept art from Roberto Cirillo, created by Fet Milner and myself!"/>
    <n v="1200"/>
    <n v="6039"/>
    <n v="68.625"/>
    <x v="0"/>
    <s v="GB"/>
    <s v="GBP"/>
    <n v="1461276000"/>
    <n v="1460055300"/>
    <b v="0"/>
    <n v="88"/>
    <b v="1"/>
    <x v="6"/>
    <s v="tabletop games"/>
    <x v="2189"/>
    <d v="2016-04-21T22:00:00"/>
    <n v="1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65.318435754189949"/>
    <x v="0"/>
    <s v="US"/>
    <s v="USD"/>
    <n v="1458716340"/>
    <n v="1455721204"/>
    <b v="0"/>
    <n v="537"/>
    <b v="1"/>
    <x v="6"/>
    <s v="tabletop games"/>
    <x v="2190"/>
    <d v="2016-03-23T06:59:00"/>
    <n v="3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35.92"/>
    <x v="0"/>
    <s v="GB"/>
    <s v="GBP"/>
    <n v="1487102427"/>
    <n v="1486065627"/>
    <b v="0"/>
    <n v="25"/>
    <b v="1"/>
    <x v="6"/>
    <s v="tabletop games"/>
    <x v="2191"/>
    <d v="2017-02-14T20:00:27"/>
    <n v="1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40.070667078443485"/>
    <x v="0"/>
    <s v="GB"/>
    <s v="GBP"/>
    <n v="1481842800"/>
    <n v="1479414344"/>
    <b v="0"/>
    <n v="3238"/>
    <b v="1"/>
    <x v="6"/>
    <s v="tabletop games"/>
    <x v="2192"/>
    <d v="2016-12-15T23:00:00"/>
    <n v="28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75.647714604236342"/>
    <x v="0"/>
    <s v="US"/>
    <s v="USD"/>
    <n v="1479704340"/>
    <n v="1477043072"/>
    <b v="0"/>
    <n v="897"/>
    <b v="1"/>
    <x v="6"/>
    <s v="tabletop games"/>
    <x v="2193"/>
    <d v="2016-11-21T04:59:00"/>
    <n v="31"/>
    <x v="2"/>
  </r>
  <r>
    <n v="2194"/>
    <s v="Monster Lab"/>
    <s v="LAST CHANCE! A fast paced card game for people who like to play god, build hybrid cat monsters and add flamethrowers to space dragons."/>
    <n v="10000"/>
    <n v="53737"/>
    <n v="61.203872437357631"/>
    <x v="0"/>
    <s v="US"/>
    <s v="USD"/>
    <n v="1459012290"/>
    <n v="1456423890"/>
    <b v="0"/>
    <n v="878"/>
    <b v="1"/>
    <x v="6"/>
    <s v="tabletop games"/>
    <x v="2194"/>
    <d v="2016-03-26T17:11:30"/>
    <n v="30"/>
    <x v="2"/>
  </r>
  <r>
    <n v="2195"/>
    <s v="Purgatoria: City of Angels"/>
    <s v="A gritty, noir tabletop RPG with a fast-paced combo-based battle system."/>
    <n v="4600"/>
    <n v="5535"/>
    <n v="48.130434782608695"/>
    <x v="0"/>
    <s v="US"/>
    <s v="USD"/>
    <n v="1439317900"/>
    <n v="1436725900"/>
    <b v="0"/>
    <n v="115"/>
    <b v="1"/>
    <x v="6"/>
    <s v="tabletop games"/>
    <x v="2195"/>
    <d v="2015-08-11T18:31:40"/>
    <n v="30"/>
    <x v="0"/>
  </r>
  <r>
    <n v="2196"/>
    <s v="LACORSA Grand Prix Game (relaunch)"/>
    <s v="Race your friends in style with this classic Grand Prix game."/>
    <n v="14000"/>
    <n v="15937"/>
    <n v="68.106837606837601"/>
    <x v="0"/>
    <s v="US"/>
    <s v="USD"/>
    <n v="1480662000"/>
    <n v="1478000502"/>
    <b v="0"/>
    <n v="234"/>
    <b v="1"/>
    <x v="6"/>
    <s v="tabletop games"/>
    <x v="2196"/>
    <d v="2016-12-02T07:00:00"/>
    <n v="31"/>
    <x v="2"/>
  </r>
  <r>
    <n v="2197"/>
    <s v="Trickerion - Legends of Illusion"/>
    <s v="A strategy game of magic and deception, where aspiring  Illusionists clash in a grand contest for fame and fortune."/>
    <n v="30000"/>
    <n v="285309.33"/>
    <n v="65.891300230946882"/>
    <x v="0"/>
    <s v="US"/>
    <s v="USD"/>
    <n v="1425132059"/>
    <n v="1422540059"/>
    <b v="0"/>
    <n v="4330"/>
    <b v="1"/>
    <x v="6"/>
    <s v="tabletop games"/>
    <x v="2197"/>
    <d v="2015-02-28T14:00:59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n v="81.654377880184327"/>
    <x v="0"/>
    <s v="US"/>
    <s v="USD"/>
    <n v="1447507200"/>
    <n v="1444911600"/>
    <b v="0"/>
    <n v="651"/>
    <b v="1"/>
    <x v="6"/>
    <s v="tabletop games"/>
    <x v="2198"/>
    <d v="2015-11-14T13:20:00"/>
    <n v="30"/>
    <x v="0"/>
  </r>
  <r>
    <n v="2199"/>
    <s v="Decadolo. Flip it!"/>
    <s v="A new strategic board game designed to flip out your opponent."/>
    <n v="9000"/>
    <n v="13228"/>
    <n v="52.701195219123505"/>
    <x v="0"/>
    <s v="IE"/>
    <s v="EUR"/>
    <n v="1444903198"/>
    <n v="1442311198"/>
    <b v="1"/>
    <n v="251"/>
    <b v="1"/>
    <x v="6"/>
    <s v="tabletop games"/>
    <x v="2199"/>
    <d v="2015-10-15T09:59:58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1.228136882129277"/>
    <x v="0"/>
    <s v="GB"/>
    <s v="GBP"/>
    <n v="1436151600"/>
    <n v="1433775668"/>
    <b v="0"/>
    <n v="263"/>
    <b v="1"/>
    <x v="6"/>
    <s v="tabletop games"/>
    <x v="2200"/>
    <d v="2015-07-06T03:00:00"/>
    <n v="2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15.035357142857142"/>
    <x v="0"/>
    <s v="GB"/>
    <s v="GBP"/>
    <n v="1358367565"/>
    <n v="1357157965"/>
    <b v="0"/>
    <n v="28"/>
    <b v="1"/>
    <x v="4"/>
    <s v="electronic music"/>
    <x v="2201"/>
    <d v="2013-01-16T20:19:25"/>
    <n v="14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39.066920943134534"/>
    <x v="0"/>
    <s v="US"/>
    <s v="USD"/>
    <n v="1351801368"/>
    <n v="1349209368"/>
    <b v="0"/>
    <n v="721"/>
    <b v="1"/>
    <x v="4"/>
    <s v="electronic music"/>
    <x v="2202"/>
    <d v="2012-11-01T20:22:48"/>
    <n v="3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43.82"/>
    <x v="0"/>
    <s v="CA"/>
    <s v="CAD"/>
    <n v="1443127082"/>
    <n v="1440535082"/>
    <b v="0"/>
    <n v="50"/>
    <b v="1"/>
    <x v="4"/>
    <s v="electronic music"/>
    <x v="2203"/>
    <d v="2015-09-24T20:38:02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27.301369863013697"/>
    <x v="0"/>
    <s v="US"/>
    <s v="USD"/>
    <n v="1362814119"/>
    <n v="1360222119"/>
    <b v="0"/>
    <n v="73"/>
    <b v="1"/>
    <x v="4"/>
    <s v="electronic music"/>
    <x v="2204"/>
    <d v="2013-03-09T07:28:39"/>
    <n v="3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42.222222222222221"/>
    <x v="0"/>
    <s v="US"/>
    <s v="USD"/>
    <n v="1338579789"/>
    <n v="1335987789"/>
    <b v="0"/>
    <n v="27"/>
    <b v="1"/>
    <x v="4"/>
    <s v="electronic music"/>
    <x v="2205"/>
    <d v="2012-06-01T19:43:09"/>
    <n v="3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33.235294117647058"/>
    <x v="0"/>
    <s v="US"/>
    <s v="USD"/>
    <n v="1334556624"/>
    <n v="1333001424"/>
    <b v="0"/>
    <n v="34"/>
    <b v="1"/>
    <x v="4"/>
    <s v="electronic music"/>
    <x v="2206"/>
    <d v="2012-04-16T06:10:24"/>
    <n v="18"/>
    <x v="5"/>
  </r>
  <r>
    <n v="2207"/>
    <s v="Piece of Happy"/>
    <s v="Each piece has a story behind it. Not of some life drama but of an experience you live whilst listening; Happiness evoking"/>
    <n v="2000"/>
    <n v="2000"/>
    <n v="285.71428571428572"/>
    <x v="0"/>
    <s v="US"/>
    <s v="USD"/>
    <n v="1384580373"/>
    <n v="1381984773"/>
    <b v="0"/>
    <n v="7"/>
    <b v="1"/>
    <x v="4"/>
    <s v="electronic music"/>
    <x v="2207"/>
    <d v="2013-11-16T05:39:33"/>
    <n v="3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42.333333333333336"/>
    <x v="0"/>
    <s v="US"/>
    <s v="USD"/>
    <n v="1333771200"/>
    <n v="1328649026"/>
    <b v="0"/>
    <n v="24"/>
    <b v="1"/>
    <x v="4"/>
    <s v="electronic music"/>
    <x v="2208"/>
    <d v="2012-04-07T04:00:00"/>
    <n v="59"/>
    <x v="5"/>
  </r>
  <r>
    <n v="2209"/>
    <s v="NYPC's North American (+ Colombia!) Tour May 2014 - Part 2"/>
    <s v="Support us and pledge for rewards on our new bigger Tour of the US, Canada and Colombia!"/>
    <n v="500"/>
    <n v="754"/>
    <n v="50.266666666666666"/>
    <x v="0"/>
    <s v="GB"/>
    <s v="GBP"/>
    <n v="1397516400"/>
    <n v="1396524644"/>
    <b v="0"/>
    <n v="15"/>
    <b v="1"/>
    <x v="4"/>
    <s v="electronic music"/>
    <x v="2209"/>
    <d v="2014-04-14T23:00:00"/>
    <n v="1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61.902777777777779"/>
    <x v="0"/>
    <s v="US"/>
    <s v="USD"/>
    <n v="1334424960"/>
    <n v="1329442510"/>
    <b v="0"/>
    <n v="72"/>
    <b v="1"/>
    <x v="4"/>
    <s v="electronic music"/>
    <x v="2210"/>
    <d v="2012-04-14T17:36:00"/>
    <n v="58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40.75"/>
    <x v="0"/>
    <s v="US"/>
    <s v="USD"/>
    <n v="1397113140"/>
    <n v="1395168625"/>
    <b v="0"/>
    <n v="120"/>
    <b v="1"/>
    <x v="4"/>
    <s v="electronic music"/>
    <x v="2211"/>
    <d v="2014-04-10T06:59:00"/>
    <n v="2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55.796747967479675"/>
    <x v="0"/>
    <s v="US"/>
    <s v="USD"/>
    <n v="1383526800"/>
    <n v="1380650177"/>
    <b v="0"/>
    <n v="123"/>
    <b v="1"/>
    <x v="4"/>
    <s v="electronic music"/>
    <x v="2212"/>
    <d v="2013-11-04T01:00:00"/>
    <n v="3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0"/>
    <x v="0"/>
    <s v="US"/>
    <s v="USD"/>
    <n v="1431719379"/>
    <n v="1429127379"/>
    <b v="0"/>
    <n v="1"/>
    <b v="1"/>
    <x v="4"/>
    <s v="electronic music"/>
    <x v="2213"/>
    <d v="2015-05-15T19:49:39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n v="73.125416666666666"/>
    <x v="0"/>
    <s v="US"/>
    <s v="USD"/>
    <n v="1391713248"/>
    <n v="1389121248"/>
    <b v="0"/>
    <n v="24"/>
    <b v="1"/>
    <x v="4"/>
    <s v="electronic music"/>
    <x v="2214"/>
    <d v="2014-02-06T19:00:48"/>
    <n v="30"/>
    <x v="3"/>
  </r>
  <r>
    <n v="2215"/>
    <s v="&quot;Something to See, Not to Say&quot; - Anemometer's First EP Album"/>
    <s v="Ambient Electro Grind-fest!"/>
    <n v="550"/>
    <n v="860"/>
    <n v="26.060606060606062"/>
    <x v="0"/>
    <s v="US"/>
    <s v="USD"/>
    <n v="1331621940"/>
    <n v="1329671572"/>
    <b v="0"/>
    <n v="33"/>
    <b v="1"/>
    <x v="4"/>
    <s v="electronic music"/>
    <x v="2215"/>
    <d v="2012-03-13T06:59:00"/>
    <n v="23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22.642857142857142"/>
    <x v="0"/>
    <s v="US"/>
    <s v="USD"/>
    <n v="1437674545"/>
    <n v="1436464945"/>
    <b v="0"/>
    <n v="14"/>
    <b v="1"/>
    <x v="4"/>
    <s v="electronic music"/>
    <x v="2216"/>
    <d v="2015-07-23T18:02:25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47.222222222222221"/>
    <x v="0"/>
    <s v="US"/>
    <s v="USD"/>
    <n v="1446451200"/>
    <n v="1445539113"/>
    <b v="0"/>
    <n v="9"/>
    <b v="1"/>
    <x v="4"/>
    <s v="electronic music"/>
    <x v="2217"/>
    <d v="2015-11-02T08:00:00"/>
    <n v="1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32.324473684210524"/>
    <x v="0"/>
    <s v="US"/>
    <s v="USD"/>
    <n v="1346198400"/>
    <n v="1344281383"/>
    <b v="0"/>
    <n v="76"/>
    <b v="1"/>
    <x v="4"/>
    <s v="electronic music"/>
    <x v="2218"/>
    <d v="2012-08-29T00:00:00"/>
    <n v="22"/>
    <x v="5"/>
  </r>
  <r>
    <n v="2219"/>
    <s v="Moments by eBurner"/>
    <s v="An album that illustrates events in our lives, whether trivial or significant, through the tones of electronic music."/>
    <n v="1000"/>
    <n v="1015"/>
    <n v="53.421052631578945"/>
    <x v="0"/>
    <s v="US"/>
    <s v="USD"/>
    <n v="1440004512"/>
    <n v="1437412512"/>
    <b v="0"/>
    <n v="19"/>
    <b v="1"/>
    <x v="4"/>
    <s v="electronic music"/>
    <x v="2219"/>
    <d v="2015-08-19T17:15:12"/>
    <n v="30"/>
    <x v="0"/>
  </r>
  <r>
    <n v="2220"/>
    <s v="Be Part of Darkpine's Debut EP"/>
    <s v="Darkpine is recording and releasing a 5-track EP within the coming months this summer and hopes for your support."/>
    <n v="3500"/>
    <n v="3540"/>
    <n v="51.304347826086953"/>
    <x v="0"/>
    <s v="US"/>
    <s v="USD"/>
    <n v="1374888436"/>
    <n v="1372296436"/>
    <b v="0"/>
    <n v="69"/>
    <b v="1"/>
    <x v="4"/>
    <s v="electronic music"/>
    <x v="2220"/>
    <d v="2013-07-27T01:27:16"/>
    <n v="3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37.197247706422019"/>
    <x v="0"/>
    <s v="US"/>
    <s v="USD"/>
    <n v="1461369600"/>
    <n v="1458748809"/>
    <b v="0"/>
    <n v="218"/>
    <b v="1"/>
    <x v="6"/>
    <s v="tabletop games"/>
    <x v="2221"/>
    <d v="2016-04-23T00:00:00"/>
    <n v="3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27.1"/>
    <x v="0"/>
    <s v="US"/>
    <s v="USD"/>
    <n v="1327776847"/>
    <n v="1325184847"/>
    <b v="0"/>
    <n v="30"/>
    <b v="1"/>
    <x v="6"/>
    <s v="tabletop games"/>
    <x v="2222"/>
    <d v="2012-01-28T18:54:07"/>
    <n v="3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206.31"/>
    <x v="0"/>
    <s v="CA"/>
    <s v="CAD"/>
    <n v="1435418568"/>
    <n v="1432826568"/>
    <b v="0"/>
    <n v="100"/>
    <b v="1"/>
    <x v="6"/>
    <s v="tabletop games"/>
    <x v="2223"/>
    <d v="2015-06-27T15:22:48"/>
    <n v="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82.145270270270274"/>
    <x v="0"/>
    <s v="US"/>
    <s v="USD"/>
    <n v="1477767600"/>
    <n v="1475337675"/>
    <b v="0"/>
    <n v="296"/>
    <b v="1"/>
    <x v="6"/>
    <s v="tabletop games"/>
    <x v="2224"/>
    <d v="2016-10-29T19:00:00"/>
    <n v="28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164.79651993355483"/>
    <x v="0"/>
    <s v="GB"/>
    <s v="GBP"/>
    <n v="1411326015"/>
    <n v="1408734015"/>
    <b v="0"/>
    <n v="1204"/>
    <b v="1"/>
    <x v="6"/>
    <s v="tabletop games"/>
    <x v="2225"/>
    <d v="2014-09-21T19:00:15"/>
    <n v="3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60.820280373831778"/>
    <x v="0"/>
    <s v="US"/>
    <s v="USD"/>
    <n v="1455253140"/>
    <n v="1452625822"/>
    <b v="0"/>
    <n v="321"/>
    <b v="1"/>
    <x v="6"/>
    <s v="tabletop games"/>
    <x v="2226"/>
    <d v="2016-02-12T04:59:00"/>
    <n v="3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67.970099667774093"/>
    <x v="0"/>
    <s v="GB"/>
    <s v="GBP"/>
    <n v="1384374155"/>
    <n v="1381778555"/>
    <b v="0"/>
    <n v="301"/>
    <b v="1"/>
    <x v="6"/>
    <s v="tabletop games"/>
    <x v="2227"/>
    <d v="2013-11-13T20:22:35"/>
    <n v="3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81.561805555555551"/>
    <x v="0"/>
    <s v="DE"/>
    <s v="EUR"/>
    <n v="1439707236"/>
    <n v="1437115236"/>
    <b v="0"/>
    <n v="144"/>
    <b v="1"/>
    <x v="6"/>
    <s v="tabletop games"/>
    <x v="2228"/>
    <d v="2015-08-16T06:40:36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5.42547309833024"/>
    <x v="0"/>
    <s v="US"/>
    <s v="USD"/>
    <n v="1378180800"/>
    <n v="1375113391"/>
    <b v="0"/>
    <n v="539"/>
    <b v="1"/>
    <x v="6"/>
    <s v="tabletop games"/>
    <x v="2229"/>
    <d v="2013-09-03T04:00:00"/>
    <n v="36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21.497991967871485"/>
    <x v="0"/>
    <s v="US"/>
    <s v="USD"/>
    <n v="1398460127"/>
    <n v="1395868127"/>
    <b v="0"/>
    <n v="498"/>
    <b v="1"/>
    <x v="6"/>
    <s v="tabletop games"/>
    <x v="2230"/>
    <d v="2014-04-25T21:08:47"/>
    <n v="30"/>
    <x v="3"/>
  </r>
  <r>
    <n v="2231"/>
    <s v="Kingdom"/>
    <s v="A game about communities by Ben Robbins, creator of Microscope. Do you change the Kingdom or does the Kingdom change you?"/>
    <n v="2500"/>
    <n v="30303.24"/>
    <n v="27.226630727762803"/>
    <x v="0"/>
    <s v="US"/>
    <s v="USD"/>
    <n v="1372136400"/>
    <n v="1369864301"/>
    <b v="0"/>
    <n v="1113"/>
    <b v="1"/>
    <x v="6"/>
    <s v="tabletop games"/>
    <x v="2231"/>
    <d v="2013-06-25T05:00:00"/>
    <n v="26"/>
    <x v="4"/>
  </r>
  <r>
    <n v="2232"/>
    <s v="Backstory Cards"/>
    <s v="Backstory Cards help you and your friends create vibrant backstories for roleplaying games, no matter the system or genre."/>
    <n v="5000"/>
    <n v="24790"/>
    <n v="25.091093117408906"/>
    <x v="0"/>
    <s v="US"/>
    <s v="USD"/>
    <n v="1405738800"/>
    <n v="1402945408"/>
    <b v="0"/>
    <n v="988"/>
    <b v="1"/>
    <x v="6"/>
    <s v="tabletop games"/>
    <x v="2232"/>
    <d v="2014-07-19T03:00:00"/>
    <n v="32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21.230179028132991"/>
    <x v="0"/>
    <s v="GB"/>
    <s v="GBP"/>
    <n v="1450051200"/>
    <n v="1448269539"/>
    <b v="0"/>
    <n v="391"/>
    <b v="1"/>
    <x v="6"/>
    <s v="tabletop games"/>
    <x v="2233"/>
    <d v="2015-12-14T00:00:00"/>
    <n v="2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41.607142857142854"/>
    <x v="0"/>
    <s v="US"/>
    <s v="USD"/>
    <n v="1483645647"/>
    <n v="1481053647"/>
    <b v="0"/>
    <n v="28"/>
    <b v="1"/>
    <x v="6"/>
    <s v="tabletop games"/>
    <x v="2234"/>
    <d v="2017-01-05T19:47:27"/>
    <n v="30"/>
    <x v="2"/>
  </r>
  <r>
    <n v="2235"/>
    <s v="Miniature Scenery Terrain for Tabletop gaming and Wargames"/>
    <s v="An amazing set of sceneries to create unique atmospheres for your tabletop gaming."/>
    <n v="13000"/>
    <n v="19931"/>
    <n v="135.58503401360545"/>
    <x v="0"/>
    <s v="CA"/>
    <s v="CAD"/>
    <n v="1427585511"/>
    <n v="1424997111"/>
    <b v="0"/>
    <n v="147"/>
    <b v="1"/>
    <x v="6"/>
    <s v="tabletop games"/>
    <x v="2235"/>
    <d v="2015-03-28T23:31:51"/>
    <n v="30"/>
    <x v="0"/>
  </r>
  <r>
    <n v="2236"/>
    <s v="Alienation - an intergalactic card drafting game"/>
    <s v="Assume the role of an intergalactic real-estate agent attempting to satisfy various creature clientele!"/>
    <n v="2800"/>
    <n v="15039"/>
    <n v="22.116176470588236"/>
    <x v="0"/>
    <s v="US"/>
    <s v="USD"/>
    <n v="1454338123"/>
    <n v="1451746123"/>
    <b v="0"/>
    <n v="680"/>
    <b v="1"/>
    <x v="6"/>
    <s v="tabletop games"/>
    <x v="2236"/>
    <d v="2016-02-01T14:48:43"/>
    <n v="30"/>
    <x v="2"/>
  </r>
  <r>
    <n v="2237"/>
    <s v="Monster Mansion"/>
    <s v="A real-time cooperative adventure for 2-8 players. Defeat legendary monsters to earn gold and escape before the time RUNS OUT!"/>
    <n v="18000"/>
    <n v="63527"/>
    <n v="64.625635808748726"/>
    <x v="0"/>
    <s v="US"/>
    <s v="USD"/>
    <n v="1415779140"/>
    <n v="1412294683"/>
    <b v="0"/>
    <n v="983"/>
    <b v="1"/>
    <x v="6"/>
    <s v="tabletop games"/>
    <x v="2237"/>
    <d v="2014-11-12T07:59:00"/>
    <n v="40"/>
    <x v="3"/>
  </r>
  <r>
    <n v="2238"/>
    <s v="28mm Fantasy Miniature range Feral Orcs!"/>
    <s v="28mm Fantasy Miniature Range in leadfree white metal: Orcs, wolves and more."/>
    <n v="4000"/>
    <n v="5496"/>
    <n v="69.569620253164558"/>
    <x v="0"/>
    <s v="DE"/>
    <s v="EUR"/>
    <n v="1489157716"/>
    <n v="1486565716"/>
    <b v="0"/>
    <n v="79"/>
    <b v="1"/>
    <x v="6"/>
    <s v="tabletop games"/>
    <x v="2238"/>
    <d v="2017-03-10T14:55:16"/>
    <n v="30"/>
    <x v="1"/>
  </r>
  <r>
    <n v="2239"/>
    <s v="Pro Tabletop Gaming Audio Collection"/>
    <s v="Next stretch goal unlocks at $33,000 and/or 500 backers unlocks 2 bonus stretch goals."/>
    <n v="25000"/>
    <n v="32006.67"/>
    <n v="75.133028169014082"/>
    <x v="0"/>
    <s v="US"/>
    <s v="USD"/>
    <n v="1385870520"/>
    <n v="1382742014"/>
    <b v="0"/>
    <n v="426"/>
    <b v="1"/>
    <x v="6"/>
    <s v="tabletop games"/>
    <x v="2239"/>
    <d v="2013-12-01T04:02:00"/>
    <n v="3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40.97916666666666"/>
    <x v="0"/>
    <s v="US"/>
    <s v="USD"/>
    <n v="1461354544"/>
    <n v="1458762544"/>
    <b v="0"/>
    <n v="96"/>
    <b v="1"/>
    <x v="6"/>
    <s v="tabletop games"/>
    <x v="2240"/>
    <d v="2016-04-22T19:49:04"/>
    <n v="30"/>
    <x v="2"/>
  </r>
  <r>
    <n v="2241"/>
    <s v="Savage Worlds Zombie Squad"/>
    <s v="You are Ex- Military criminals sent on suicide missions on the edge of space. Science Fiction Tabletop RPG using Savage Worlds"/>
    <n v="1000"/>
    <n v="8064"/>
    <n v="49.472392638036808"/>
    <x v="0"/>
    <s v="GB"/>
    <s v="GBP"/>
    <n v="1488484300"/>
    <n v="1485892300"/>
    <b v="0"/>
    <n v="163"/>
    <b v="1"/>
    <x v="6"/>
    <s v="tabletop games"/>
    <x v="2241"/>
    <d v="2017-03-02T19:51:40"/>
    <n v="30"/>
    <x v="1"/>
  </r>
  <r>
    <n v="2242"/>
    <s v="The Princess Bride Playing Cards from USPCC"/>
    <s v="Inconceivable! An amazing new illustrative deck based on The Princess Bride movie."/>
    <n v="10000"/>
    <n v="136009.76"/>
    <n v="53.865251485148519"/>
    <x v="0"/>
    <s v="US"/>
    <s v="USD"/>
    <n v="1385521320"/>
    <n v="1382449733"/>
    <b v="0"/>
    <n v="2525"/>
    <b v="1"/>
    <x v="6"/>
    <s v="tabletop games"/>
    <x v="2242"/>
    <d v="2013-11-27T03:02:00"/>
    <n v="3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4.5712530712530715"/>
    <x v="0"/>
    <s v="US"/>
    <s v="USD"/>
    <n v="1489374000"/>
    <n v="1488823290"/>
    <b v="0"/>
    <n v="2035"/>
    <b v="1"/>
    <x v="6"/>
    <s v="tabletop games"/>
    <x v="2243"/>
    <d v="2017-03-13T03:00:00"/>
    <n v="6"/>
    <x v="1"/>
  </r>
  <r>
    <n v="2244"/>
    <s v="Warbands of the Cold North III"/>
    <s v="Finely sculpted 28mm Classic Fantasy metal and resin miniatures perfectly themed for use as a warband or adventuring party."/>
    <n v="5000"/>
    <n v="18851"/>
    <n v="65.00344827586207"/>
    <x v="0"/>
    <s v="US"/>
    <s v="USD"/>
    <n v="1476649800"/>
    <n v="1475609946"/>
    <b v="0"/>
    <n v="290"/>
    <b v="1"/>
    <x v="6"/>
    <s v="tabletop games"/>
    <x v="2244"/>
    <d v="2016-10-16T20:30:00"/>
    <n v="12"/>
    <x v="2"/>
  </r>
  <r>
    <n v="2245"/>
    <s v="TimeWatch: GUMSHOE Investigative Time Travel RPG"/>
    <s v="You've got a time machine, high-powered weapons and a whole lot of history to save. Welcome to TimeWatch!"/>
    <n v="4000"/>
    <n v="105881"/>
    <n v="53.475252525252522"/>
    <x v="0"/>
    <s v="US"/>
    <s v="USD"/>
    <n v="1393005600"/>
    <n v="1390323617"/>
    <b v="0"/>
    <n v="1980"/>
    <b v="1"/>
    <x v="6"/>
    <s v="tabletop games"/>
    <x v="2245"/>
    <d v="2014-02-21T18:00:00"/>
    <n v="3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43.912280701754383"/>
    <x v="0"/>
    <s v="GB"/>
    <s v="GBP"/>
    <n v="1441393210"/>
    <n v="1438801210"/>
    <b v="0"/>
    <n v="57"/>
    <b v="1"/>
    <x v="6"/>
    <s v="tabletop games"/>
    <x v="2246"/>
    <d v="2015-09-04T19:00:10"/>
    <n v="30"/>
    <x v="0"/>
  </r>
  <r>
    <n v="2247"/>
    <s v="Foragers"/>
    <s v="Take on the role of an ancient forager in this fun strategy game from the designer of Biblios."/>
    <n v="18500"/>
    <n v="19324"/>
    <n v="50.852631578947367"/>
    <x v="0"/>
    <s v="US"/>
    <s v="USD"/>
    <n v="1438185565"/>
    <n v="1436975965"/>
    <b v="0"/>
    <n v="380"/>
    <b v="1"/>
    <x v="6"/>
    <s v="tabletop games"/>
    <x v="2247"/>
    <d v="2015-07-29T15:59:25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58.6328125"/>
    <x v="0"/>
    <s v="GB"/>
    <s v="GBP"/>
    <n v="1481749278"/>
    <n v="1479157278"/>
    <b v="0"/>
    <n v="128"/>
    <b v="1"/>
    <x v="6"/>
    <s v="tabletop games"/>
    <x v="2248"/>
    <d v="2016-12-14T21:01:18"/>
    <n v="30"/>
    <x v="2"/>
  </r>
  <r>
    <n v="2249"/>
    <s v="Centurion: Legionaries of Rome"/>
    <s v="March with the legions against the enemies of Rome in this role-playing game of military adventures."/>
    <n v="3500"/>
    <n v="5907"/>
    <n v="32.81666666666667"/>
    <x v="0"/>
    <s v="US"/>
    <s v="USD"/>
    <n v="1364917965"/>
    <n v="1362329565"/>
    <b v="0"/>
    <n v="180"/>
    <b v="1"/>
    <x v="6"/>
    <s v="tabletop games"/>
    <x v="2249"/>
    <d v="2013-04-02T15:52:45"/>
    <n v="30"/>
    <x v="4"/>
  </r>
  <r>
    <n v="2250"/>
    <s v="The Game Anywhere Table"/>
    <s v="A customizable gaming table, for the best gaming experience, portable, storable and lightweight, that can be taken anywhere"/>
    <n v="25000"/>
    <n v="243778"/>
    <n v="426.93169877408059"/>
    <x v="0"/>
    <s v="US"/>
    <s v="USD"/>
    <n v="1480727273"/>
    <n v="1478131673"/>
    <b v="0"/>
    <n v="571"/>
    <b v="1"/>
    <x v="6"/>
    <s v="tabletop games"/>
    <x v="2250"/>
    <d v="2016-12-03T01:07:53"/>
    <n v="30"/>
    <x v="2"/>
  </r>
  <r>
    <n v="2251"/>
    <s v="Werewolf: Full Moon Expansion"/>
    <s v="A great game full of lying, scheming, and werewolves.  Now with additional characters to add even more mayhem!"/>
    <n v="8500"/>
    <n v="11428.19"/>
    <n v="23.808729166666669"/>
    <x v="0"/>
    <s v="US"/>
    <s v="USD"/>
    <n v="1408177077"/>
    <n v="1406362677"/>
    <b v="0"/>
    <n v="480"/>
    <b v="1"/>
    <x v="6"/>
    <s v="tabletop games"/>
    <x v="2251"/>
    <d v="2014-08-16T08:17:57"/>
    <n v="2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98.413654618473899"/>
    <x v="0"/>
    <s v="ES"/>
    <s v="EUR"/>
    <n v="1470469938"/>
    <n v="1469173938"/>
    <b v="0"/>
    <n v="249"/>
    <b v="1"/>
    <x v="6"/>
    <s v="tabletop games"/>
    <x v="2252"/>
    <d v="2016-08-06T07:52:18"/>
    <n v="1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07.32142857142857"/>
    <x v="0"/>
    <s v="US"/>
    <s v="USD"/>
    <n v="1447862947"/>
    <n v="1445267347"/>
    <b v="0"/>
    <n v="84"/>
    <b v="1"/>
    <x v="6"/>
    <s v="tabletop games"/>
    <x v="2253"/>
    <d v="2015-11-18T16:09:07"/>
    <n v="30"/>
    <x v="0"/>
  </r>
  <r>
    <n v="2254"/>
    <s v="Green Couch Games Limited: FrogFlip!"/>
    <s v="A dexterity microgame by father/daughter team, Jason and Claire Kotarski. Make 100 project."/>
    <n v="500"/>
    <n v="2299"/>
    <n v="11.67005076142132"/>
    <x v="0"/>
    <s v="US"/>
    <s v="USD"/>
    <n v="1485271968"/>
    <n v="1484667168"/>
    <b v="0"/>
    <n v="197"/>
    <b v="1"/>
    <x v="6"/>
    <s v="tabletop games"/>
    <x v="2254"/>
    <d v="2017-01-24T15:32:48"/>
    <n v="7"/>
    <x v="1"/>
  </r>
  <r>
    <n v="2255"/>
    <s v="Jumbo Jets - Jet Set Expansion Set #2"/>
    <s v="This is the second set of 5 expansions for our route-building game, Jet Set!"/>
    <n v="3950"/>
    <n v="11323"/>
    <n v="41.782287822878232"/>
    <x v="0"/>
    <s v="US"/>
    <s v="USD"/>
    <n v="1462661451"/>
    <n v="1460069451"/>
    <b v="0"/>
    <n v="271"/>
    <b v="1"/>
    <x v="6"/>
    <s v="tabletop games"/>
    <x v="2255"/>
    <d v="2016-05-07T22:50:51"/>
    <n v="30"/>
    <x v="2"/>
  </r>
  <r>
    <n v="2256"/>
    <s v="Bitcoin Empire"/>
    <s v="Build your crypto-currency empire and sabotage your opponents. A deck building, card game. 2-4 players. 15 minutes."/>
    <n v="480"/>
    <n v="1069"/>
    <n v="21.38"/>
    <x v="0"/>
    <s v="GB"/>
    <s v="GBP"/>
    <n v="1479811846"/>
    <n v="1478602246"/>
    <b v="0"/>
    <n v="50"/>
    <b v="1"/>
    <x v="6"/>
    <s v="tabletop games"/>
    <x v="2256"/>
    <d v="2016-11-22T10:50:46"/>
    <n v="1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94.103550295857985"/>
    <x v="0"/>
    <s v="GB"/>
    <s v="GBP"/>
    <n v="1466377200"/>
    <n v="1463351329"/>
    <b v="0"/>
    <n v="169"/>
    <b v="1"/>
    <x v="6"/>
    <s v="tabletop games"/>
    <x v="2257"/>
    <d v="2016-06-19T23:00:00"/>
    <n v="35"/>
    <x v="2"/>
  </r>
  <r>
    <n v="2258"/>
    <s v="A Sundered World"/>
    <s v="A Dungeon World campaign setting that takes place after the end of the worlds."/>
    <n v="2200"/>
    <n v="3223"/>
    <n v="15.721951219512196"/>
    <x v="0"/>
    <s v="US"/>
    <s v="USD"/>
    <n v="1434045687"/>
    <n v="1431453687"/>
    <b v="0"/>
    <n v="205"/>
    <b v="1"/>
    <x v="6"/>
    <s v="tabletop games"/>
    <x v="2258"/>
    <d v="2015-06-11T18:01:27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n v="90.635922330097088"/>
    <x v="0"/>
    <s v="GB"/>
    <s v="GBP"/>
    <n v="1481224736"/>
    <n v="1480360736"/>
    <b v="0"/>
    <n v="206"/>
    <b v="1"/>
    <x v="6"/>
    <s v="tabletop games"/>
    <x v="2259"/>
    <d v="2016-12-08T19:18:56"/>
    <n v="10"/>
    <x v="2"/>
  </r>
  <r>
    <n v="2260"/>
    <s v="Cryptex Dice Vault"/>
    <s v="A fine wood cryptex dice vault to store your favorite dice. Designed to hold a standard set of 7 polyhedrals for your favorite RPG."/>
    <n v="2500"/>
    <n v="8173"/>
    <n v="97.297619047619051"/>
    <x v="0"/>
    <s v="US"/>
    <s v="USD"/>
    <n v="1395876250"/>
    <n v="1393287850"/>
    <b v="0"/>
    <n v="84"/>
    <b v="1"/>
    <x v="6"/>
    <s v="tabletop games"/>
    <x v="2260"/>
    <d v="2014-03-26T23:24:10"/>
    <n v="3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37.11904761904762"/>
    <x v="0"/>
    <s v="AU"/>
    <s v="AUD"/>
    <n v="1487093020"/>
    <n v="1485278620"/>
    <b v="0"/>
    <n v="210"/>
    <b v="1"/>
    <x v="6"/>
    <s v="tabletop games"/>
    <x v="2261"/>
    <d v="2017-02-14T17:23:40"/>
    <n v="21"/>
    <x v="1"/>
  </r>
  <r>
    <n v="2262"/>
    <s v="Riders: A Game About Cheating Doomsday"/>
    <s v="An RPG about mortal servants of the Horsemen of the Apocalypse deciding to not end the world."/>
    <n v="3300"/>
    <n v="5087"/>
    <n v="28.104972375690608"/>
    <x v="0"/>
    <s v="US"/>
    <s v="USD"/>
    <n v="1416268800"/>
    <n v="1413295358"/>
    <b v="0"/>
    <n v="181"/>
    <b v="1"/>
    <x v="6"/>
    <s v="tabletop games"/>
    <x v="2262"/>
    <d v="2014-11-18T00:00:00"/>
    <n v="34"/>
    <x v="3"/>
  </r>
  <r>
    <n v="2263"/>
    <s v="Corvus Corax Miniatures - Outcasts"/>
    <s v="These are degenerated men who have, since birth, suffered the effect of mutation and turned into something wicked!"/>
    <n v="7500"/>
    <n v="8666"/>
    <n v="144.43333333333334"/>
    <x v="0"/>
    <s v="SE"/>
    <s v="SEK"/>
    <n v="1422734313"/>
    <n v="1420919913"/>
    <b v="0"/>
    <n v="60"/>
    <b v="1"/>
    <x v="6"/>
    <s v="tabletop games"/>
    <x v="2263"/>
    <d v="2015-01-31T19:58:33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4.274157303370785"/>
    <x v="0"/>
    <s v="US"/>
    <s v="USD"/>
    <n v="1463972400"/>
    <n v="1462543114"/>
    <b v="0"/>
    <n v="445"/>
    <b v="1"/>
    <x v="6"/>
    <s v="tabletop games"/>
    <x v="2264"/>
    <d v="2016-05-23T03:00:00"/>
    <n v="1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5.117647058823529"/>
    <x v="0"/>
    <s v="GB"/>
    <s v="GBP"/>
    <n v="1479846507"/>
    <n v="1479241707"/>
    <b v="0"/>
    <n v="17"/>
    <b v="1"/>
    <x v="6"/>
    <s v="tabletop games"/>
    <x v="2265"/>
    <d v="2016-11-22T20:28:27"/>
    <n v="7"/>
    <x v="2"/>
  </r>
  <r>
    <n v="2266"/>
    <s v="GOAT LORDS."/>
    <s v="Want to be LORD OF THE GOATS? Start building your herd using thievery, magic, bombs and mostly goats."/>
    <n v="1500"/>
    <n v="4804"/>
    <n v="24.762886597938145"/>
    <x v="0"/>
    <s v="US"/>
    <s v="USD"/>
    <n v="1461722400"/>
    <n v="1460235592"/>
    <b v="0"/>
    <n v="194"/>
    <b v="1"/>
    <x v="6"/>
    <s v="tabletop games"/>
    <x v="2266"/>
    <d v="2016-04-27T02:00:00"/>
    <n v="17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188.37871287128712"/>
    <x v="0"/>
    <s v="US"/>
    <s v="USD"/>
    <n v="1419123600"/>
    <n v="1416945297"/>
    <b v="0"/>
    <n v="404"/>
    <b v="1"/>
    <x v="6"/>
    <s v="tabletop games"/>
    <x v="2267"/>
    <d v="2014-12-21T01:00:00"/>
    <n v="25"/>
    <x v="3"/>
  </r>
  <r>
    <n v="2268"/>
    <s v="Chardonnay Go"/>
    <s v="Chardonnay Go, the viral video with 23 million views, is now a hilarious board game for wine lovers, moms and other shameless people."/>
    <n v="28000"/>
    <n v="28728"/>
    <n v="148.08247422680412"/>
    <x v="0"/>
    <s v="US"/>
    <s v="USD"/>
    <n v="1489283915"/>
    <n v="1486691915"/>
    <b v="0"/>
    <n v="194"/>
    <b v="1"/>
    <x v="6"/>
    <s v="tabletop games"/>
    <x v="2268"/>
    <d v="2017-03-12T01:58:35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49.934589800443462"/>
    <x v="0"/>
    <s v="US"/>
    <s v="USD"/>
    <n v="1488862800"/>
    <n v="1486745663"/>
    <b v="0"/>
    <n v="902"/>
    <b v="1"/>
    <x v="6"/>
    <s v="tabletop games"/>
    <x v="2269"/>
    <d v="2017-03-07T05:00:00"/>
    <n v="25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107.82155688622754"/>
    <x v="0"/>
    <s v="US"/>
    <s v="USD"/>
    <n v="1484085540"/>
    <n v="1482353513"/>
    <b v="0"/>
    <n v="1670"/>
    <b v="1"/>
    <x v="6"/>
    <s v="tabletop games"/>
    <x v="2270"/>
    <d v="2017-01-10T21:59:00"/>
    <n v="2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42.63403614457831"/>
    <x v="0"/>
    <s v="US"/>
    <s v="USD"/>
    <n v="1481328004"/>
    <n v="1478736004"/>
    <b v="0"/>
    <n v="1328"/>
    <b v="1"/>
    <x v="6"/>
    <s v="tabletop games"/>
    <x v="2271"/>
    <d v="2016-12-10T00:00:04"/>
    <n v="30"/>
    <x v="2"/>
  </r>
  <r>
    <n v="2272"/>
    <s v="Pick the Lock"/>
    <s v="Pick the Lock is a game of chance and strategy. Attempt to obtain priceless treasures and outwit the other players."/>
    <n v="1000"/>
    <n v="13566"/>
    <n v="14.370762711864407"/>
    <x v="0"/>
    <s v="US"/>
    <s v="USD"/>
    <n v="1449506836"/>
    <n v="1446914836"/>
    <b v="0"/>
    <n v="944"/>
    <b v="1"/>
    <x v="6"/>
    <s v="tabletop games"/>
    <x v="2272"/>
    <d v="2015-12-07T16:47:16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37.476190476190474"/>
    <x v="0"/>
    <s v="CA"/>
    <s v="CAD"/>
    <n v="1489320642"/>
    <n v="1487164242"/>
    <b v="0"/>
    <n v="147"/>
    <b v="1"/>
    <x v="6"/>
    <s v="tabletop games"/>
    <x v="2273"/>
    <d v="2017-03-12T12:10:42"/>
    <n v="2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30.202020202020201"/>
    <x v="0"/>
    <s v="US"/>
    <s v="USD"/>
    <n v="1393156857"/>
    <n v="1390564857"/>
    <b v="0"/>
    <n v="99"/>
    <b v="1"/>
    <x v="6"/>
    <s v="tabletop games"/>
    <x v="2274"/>
    <d v="2014-02-23T12:00:57"/>
    <n v="30"/>
    <x v="3"/>
  </r>
  <r>
    <n v="2275"/>
    <s v="Samurai Dwarves (Korobokuru)"/>
    <s v="The aim of this project is to extend our existing Samurai Dwarf range from 6 to 9. The new sculpts will be done by Bob Olley."/>
    <n v="650"/>
    <n v="2650.5"/>
    <n v="33.550632911392405"/>
    <x v="0"/>
    <s v="GB"/>
    <s v="GBP"/>
    <n v="1419259679"/>
    <n v="1416667679"/>
    <b v="0"/>
    <n v="79"/>
    <b v="1"/>
    <x v="6"/>
    <s v="tabletop games"/>
    <x v="2275"/>
    <d v="2014-12-22T14:47:59"/>
    <n v="3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64.74666666666667"/>
    <x v="0"/>
    <s v="US"/>
    <s v="USD"/>
    <n v="1388936289"/>
    <n v="1386344289"/>
    <b v="0"/>
    <n v="75"/>
    <b v="1"/>
    <x v="6"/>
    <s v="tabletop games"/>
    <x v="2276"/>
    <d v="2014-01-05T15:38:09"/>
    <n v="30"/>
    <x v="4"/>
  </r>
  <r>
    <n v="2277"/>
    <s v="Police Precinct"/>
    <s v="Police Precinct is a cooperative game where the players take on the roles as police officers, with different areas of expertise."/>
    <n v="8500"/>
    <n v="11992"/>
    <n v="57.932367149758456"/>
    <x v="0"/>
    <s v="US"/>
    <s v="USD"/>
    <n v="1330359423"/>
    <n v="1327767423"/>
    <b v="0"/>
    <n v="207"/>
    <b v="1"/>
    <x v="6"/>
    <s v="tabletop games"/>
    <x v="2277"/>
    <d v="2012-02-27T16:17:03"/>
    <n v="30"/>
    <x v="5"/>
  </r>
  <r>
    <n v="2278"/>
    <s v="Eternity Dice - Regular and D6 Charms Edition"/>
    <s v="Dice forged from stone one by one entirely by hand for demanding Gamers and Collectors."/>
    <n v="2000"/>
    <n v="5414"/>
    <n v="53.078431372549019"/>
    <x v="0"/>
    <s v="IT"/>
    <s v="EUR"/>
    <n v="1451861940"/>
    <n v="1448902867"/>
    <b v="0"/>
    <n v="102"/>
    <b v="1"/>
    <x v="6"/>
    <s v="tabletop games"/>
    <x v="2278"/>
    <d v="2016-01-03T22:59:00"/>
    <n v="34"/>
    <x v="0"/>
  </r>
  <r>
    <n v="2279"/>
    <s v="Zombie Apocalypse Geocaching"/>
    <s v="The Zombie Apocalypse has begun! Fortunately, YOU have your priorities straight. What could be more important than Geocaching?"/>
    <n v="1000"/>
    <n v="1538"/>
    <n v="48.0625"/>
    <x v="0"/>
    <s v="US"/>
    <s v="USD"/>
    <n v="1423022400"/>
    <n v="1421436099"/>
    <b v="0"/>
    <n v="32"/>
    <b v="1"/>
    <x v="6"/>
    <s v="tabletop games"/>
    <x v="2279"/>
    <d v="2015-02-04T04:00:00"/>
    <n v="1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82.396874999999994"/>
    <x v="0"/>
    <s v="US"/>
    <s v="USD"/>
    <n v="1442501991"/>
    <n v="1439909991"/>
    <b v="0"/>
    <n v="480"/>
    <b v="1"/>
    <x v="6"/>
    <s v="tabletop games"/>
    <x v="2280"/>
    <d v="2015-09-17T14:59:51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n v="50.454545454545453"/>
    <x v="0"/>
    <s v="US"/>
    <s v="USD"/>
    <n v="1311576600"/>
    <n v="1306219897"/>
    <b v="0"/>
    <n v="11"/>
    <b v="1"/>
    <x v="4"/>
    <s v="rock"/>
    <x v="2281"/>
    <d v="2011-07-25T06:50:00"/>
    <n v="62"/>
    <x v="6"/>
  </r>
  <r>
    <n v="2282"/>
    <s v="Sage King's Debut Album"/>
    <s v="Sage King is recording his debut album and wants YOU to be a part of the creation process"/>
    <n v="750"/>
    <n v="1390"/>
    <n v="115.83333333333333"/>
    <x v="0"/>
    <s v="US"/>
    <s v="USD"/>
    <n v="1452744686"/>
    <n v="1447560686"/>
    <b v="0"/>
    <n v="12"/>
    <b v="1"/>
    <x v="4"/>
    <s v="rock"/>
    <x v="2282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63.03458333333333"/>
    <x v="0"/>
    <s v="US"/>
    <s v="USD"/>
    <n v="1336528804"/>
    <n v="1331348404"/>
    <b v="0"/>
    <n v="48"/>
    <b v="1"/>
    <x v="4"/>
    <s v="rock"/>
    <x v="2283"/>
    <d v="2012-05-09T02:00:04"/>
    <n v="60"/>
    <x v="5"/>
  </r>
  <r>
    <n v="2284"/>
    <s v="Make a record, write a song, take the Vinyl Skyway. "/>
    <s v="The Vinyl Skyway reunite to make a third album. "/>
    <n v="6000"/>
    <n v="6373.27"/>
    <n v="108.02152542372882"/>
    <x v="0"/>
    <s v="US"/>
    <s v="USD"/>
    <n v="1299902400"/>
    <n v="1297451245"/>
    <b v="0"/>
    <n v="59"/>
    <b v="1"/>
    <x v="4"/>
    <s v="rock"/>
    <x v="2284"/>
    <d v="2011-03-12T04:00:00"/>
    <n v="28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46.088607594936711"/>
    <x v="0"/>
    <s v="US"/>
    <s v="USD"/>
    <n v="1340944043"/>
    <n v="1338352043"/>
    <b v="0"/>
    <n v="79"/>
    <b v="1"/>
    <x v="4"/>
    <s v="rock"/>
    <x v="2285"/>
    <d v="2012-06-29T04:27:23"/>
    <n v="30"/>
    <x v="5"/>
  </r>
  <r>
    <n v="2286"/>
    <s v="Arson In The Suburbs"/>
    <s v="Arson In The Suburbs is ready to release its FIRST three song E.P. and looking to raise funds to get back in the studio! RnFnR!"/>
    <n v="1500"/>
    <n v="1501"/>
    <n v="107.21428571428571"/>
    <x v="0"/>
    <s v="US"/>
    <s v="USD"/>
    <n v="1378439940"/>
    <n v="1376003254"/>
    <b v="0"/>
    <n v="14"/>
    <b v="1"/>
    <x v="4"/>
    <s v="rock"/>
    <x v="2286"/>
    <d v="2013-09-06T03:59:00"/>
    <n v="28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50.9338679245283"/>
    <x v="0"/>
    <s v="US"/>
    <s v="USD"/>
    <n v="1403539260"/>
    <n v="1401724860"/>
    <b v="0"/>
    <n v="106"/>
    <b v="1"/>
    <x v="4"/>
    <s v="rock"/>
    <x v="2287"/>
    <d v="2014-06-23T16:01:00"/>
    <n v="2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40.04"/>
    <x v="0"/>
    <s v="US"/>
    <s v="USD"/>
    <n v="1340733600"/>
    <n v="1339098689"/>
    <b v="0"/>
    <n v="25"/>
    <b v="1"/>
    <x v="4"/>
    <s v="rock"/>
    <x v="2288"/>
    <d v="2012-06-26T18:00:00"/>
    <n v="19"/>
    <x v="5"/>
  </r>
  <r>
    <n v="2289"/>
    <s v="Blind Man Deaf Boy Tour!"/>
    <s v="Blind Man Deaf Boy is a Folk Punk band from Denver, we need money to get ourselves a van and take it on tour around the west coast."/>
    <n v="1500"/>
    <n v="1611"/>
    <n v="64.44"/>
    <x v="0"/>
    <s v="US"/>
    <s v="USD"/>
    <n v="1386372120"/>
    <n v="1382659060"/>
    <b v="0"/>
    <n v="25"/>
    <b v="1"/>
    <x v="4"/>
    <s v="rock"/>
    <x v="2289"/>
    <d v="2013-12-06T23:22:00"/>
    <n v="4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53.827586206896555"/>
    <x v="0"/>
    <s v="US"/>
    <s v="USD"/>
    <n v="1259686800"/>
    <n v="1252908330"/>
    <b v="0"/>
    <n v="29"/>
    <b v="1"/>
    <x v="4"/>
    <s v="rock"/>
    <x v="2290"/>
    <d v="2009-12-01T17:00:00"/>
    <n v="7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00.46511627906976"/>
    <x v="0"/>
    <s v="US"/>
    <s v="USD"/>
    <n v="1335153600"/>
    <n v="1332199618"/>
    <b v="0"/>
    <n v="43"/>
    <b v="1"/>
    <x v="4"/>
    <s v="rock"/>
    <x v="2291"/>
    <d v="2012-04-23T04:00:00"/>
    <n v="3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46.630652173913049"/>
    <x v="0"/>
    <s v="US"/>
    <s v="USD"/>
    <n v="1334767476"/>
    <n v="1332175476"/>
    <b v="0"/>
    <n v="46"/>
    <b v="1"/>
    <x v="4"/>
    <s v="rock"/>
    <x v="2292"/>
    <d v="2012-04-18T16:44:36"/>
    <n v="30"/>
    <x v="5"/>
  </r>
  <r>
    <n v="2293"/>
    <s v="&quot;Hurt N' Wrong&quot; New Album Fundraiser!"/>
    <s v="Donate here to be a part of the upcoming album. Every little bit helps!"/>
    <n v="850"/>
    <n v="920"/>
    <n v="34.074074074074076"/>
    <x v="0"/>
    <s v="US"/>
    <s v="USD"/>
    <n v="1348545540"/>
    <n v="1346345999"/>
    <b v="0"/>
    <n v="27"/>
    <b v="1"/>
    <x v="4"/>
    <s v="rock"/>
    <x v="2293"/>
    <d v="2012-09-25T03:59:00"/>
    <n v="2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65.214642857142863"/>
    <x v="0"/>
    <s v="US"/>
    <s v="USD"/>
    <n v="1358702480"/>
    <n v="1356110480"/>
    <b v="0"/>
    <n v="112"/>
    <b v="1"/>
    <x v="4"/>
    <s v="rock"/>
    <x v="2294"/>
    <d v="2013-01-20T17:21:20"/>
    <n v="3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44.205882352941174"/>
    <x v="0"/>
    <s v="US"/>
    <s v="USD"/>
    <n v="1359240856"/>
    <n v="1356648856"/>
    <b v="0"/>
    <n v="34"/>
    <b v="1"/>
    <x v="4"/>
    <s v="rock"/>
    <x v="2295"/>
    <d v="2013-01-26T22:54:16"/>
    <n v="30"/>
    <x v="5"/>
  </r>
  <r>
    <n v="2296"/>
    <s v="HAMELL ON TRIAL IS RECORDING AN ALBUM"/>
    <s v="Ed Hamell AKA Hamell on Trial is recording an album titled The Happiest Man in the World. He needs your help."/>
    <n v="7000"/>
    <n v="10435"/>
    <n v="71.965517241379317"/>
    <x v="0"/>
    <s v="US"/>
    <s v="USD"/>
    <n v="1330018426"/>
    <n v="1326994426"/>
    <b v="0"/>
    <n v="145"/>
    <b v="1"/>
    <x v="4"/>
    <s v="rock"/>
    <x v="2296"/>
    <d v="2012-02-23T17:33:46"/>
    <n v="35"/>
    <x v="5"/>
  </r>
  <r>
    <n v="2297"/>
    <s v="Company Company: Debut EP"/>
    <s v="New Jersey Alternative Rock band COCO needs YOUR help self-releasing debut EP!"/>
    <n v="1000"/>
    <n v="1006"/>
    <n v="52.94736842105263"/>
    <x v="0"/>
    <s v="US"/>
    <s v="USD"/>
    <n v="1331697540"/>
    <n v="1328749249"/>
    <b v="0"/>
    <n v="19"/>
    <b v="1"/>
    <x v="4"/>
    <s v="rock"/>
    <x v="2297"/>
    <d v="2012-03-14T03:59:00"/>
    <n v="34"/>
    <x v="5"/>
  </r>
  <r>
    <n v="2298"/>
    <s v="Jonny Gray: First Full Length Album"/>
    <s v="My name is Jonny Gray, and my friends and I are working together to raise funds for my debut album"/>
    <n v="30000"/>
    <n v="31522"/>
    <n v="109.45138888888889"/>
    <x v="0"/>
    <s v="US"/>
    <s v="USD"/>
    <n v="1395861033"/>
    <n v="1393272633"/>
    <b v="0"/>
    <n v="288"/>
    <b v="1"/>
    <x v="4"/>
    <s v="rock"/>
    <x v="2298"/>
    <d v="2014-03-26T19:10:33"/>
    <n v="30"/>
    <x v="3"/>
  </r>
  <r>
    <n v="2299"/>
    <s v="HELP FLY RADIO FINISH THEIR FULL LENGTH ALBUM!"/>
    <s v="Fly Radio has finished tracking their album now all that is left is the mixing/mastering and duplication!"/>
    <n v="300"/>
    <n v="1050.5"/>
    <n v="75.035714285714292"/>
    <x v="0"/>
    <s v="US"/>
    <s v="USD"/>
    <n v="1296953209"/>
    <n v="1295657209"/>
    <b v="0"/>
    <n v="14"/>
    <b v="1"/>
    <x v="4"/>
    <s v="rock"/>
    <x v="2299"/>
    <d v="2011-02-06T00:46:49"/>
    <n v="15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15.71428571428571"/>
    <x v="0"/>
    <s v="US"/>
    <s v="USD"/>
    <n v="1340904416"/>
    <n v="1339694816"/>
    <b v="0"/>
    <n v="7"/>
    <b v="1"/>
    <x v="4"/>
    <s v="rock"/>
    <x v="2300"/>
    <d v="2012-06-28T17:26:56"/>
    <n v="14"/>
    <x v="5"/>
  </r>
  <r>
    <n v="2301"/>
    <s v="Time Crash"/>
    <s v="We are America's first trock band, and we're ready to bring you our first album!"/>
    <n v="5000"/>
    <n v="6680.22"/>
    <n v="31.659810426540286"/>
    <x v="0"/>
    <s v="US"/>
    <s v="USD"/>
    <n v="1371785496"/>
    <n v="1369193496"/>
    <b v="1"/>
    <n v="211"/>
    <b v="1"/>
    <x v="4"/>
    <s v="indie rock"/>
    <x v="2301"/>
    <d v="2013-06-21T03:31:36"/>
    <n v="3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46.176470588235297"/>
    <x v="0"/>
    <s v="US"/>
    <s v="USD"/>
    <n v="1388473200"/>
    <n v="1385585434"/>
    <b v="1"/>
    <n v="85"/>
    <b v="1"/>
    <x v="4"/>
    <s v="indie rock"/>
    <x v="2302"/>
    <d v="2013-12-31T07:00:00"/>
    <n v="3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68.481650485436887"/>
    <x v="0"/>
    <s v="US"/>
    <s v="USD"/>
    <n v="1323747596"/>
    <n v="1320287996"/>
    <b v="1"/>
    <n v="103"/>
    <b v="1"/>
    <x v="4"/>
    <s v="indie rock"/>
    <x v="2303"/>
    <d v="2011-12-13T03:39:56"/>
    <n v="4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53.469203539823013"/>
    <x v="0"/>
    <s v="US"/>
    <s v="USD"/>
    <n v="1293857940"/>
    <n v="1290281691"/>
    <b v="1"/>
    <n v="113"/>
    <b v="1"/>
    <x v="4"/>
    <s v="indie rock"/>
    <x v="2304"/>
    <d v="2011-01-01T04:59:00"/>
    <n v="4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9.10778443113773"/>
    <x v="0"/>
    <s v="US"/>
    <s v="USD"/>
    <n v="1407520800"/>
    <n v="1405356072"/>
    <b v="1"/>
    <n v="167"/>
    <b v="1"/>
    <x v="4"/>
    <s v="indie rock"/>
    <x v="2305"/>
    <d v="2014-08-08T18:00:00"/>
    <n v="25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51.185616438356163"/>
    <x v="0"/>
    <s v="US"/>
    <s v="USD"/>
    <n v="1331352129"/>
    <n v="1328760129"/>
    <b v="1"/>
    <n v="73"/>
    <b v="1"/>
    <x v="4"/>
    <s v="indie rock"/>
    <x v="2306"/>
    <d v="2012-03-10T04:02:09"/>
    <n v="3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27.936800000000002"/>
    <x v="0"/>
    <s v="US"/>
    <s v="USD"/>
    <n v="1336245328"/>
    <n v="1333653333"/>
    <b v="1"/>
    <n v="75"/>
    <b v="1"/>
    <x v="4"/>
    <s v="indie rock"/>
    <x v="2307"/>
    <d v="2012-05-05T19:15:28"/>
    <n v="3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82.496921824104234"/>
    <x v="0"/>
    <s v="US"/>
    <s v="USD"/>
    <n v="1409274000"/>
    <n v="1406847996"/>
    <b v="1"/>
    <n v="614"/>
    <b v="1"/>
    <x v="4"/>
    <s v="indie rock"/>
    <x v="2308"/>
    <d v="2014-08-29T01:00:00"/>
    <n v="28"/>
    <x v="3"/>
  </r>
  <r>
    <n v="2309"/>
    <s v="// Marny Lion Proudfit /\/\/\ Album Release \\"/>
    <s v="|| HELP MARNY LION PROUDFIT RECORD HER SECOND INDIE FOLK ALBUM THIS MARCH â€“ THE BARN IS WAITING ||"/>
    <n v="6000"/>
    <n v="6400.47"/>
    <n v="59.817476635514019"/>
    <x v="0"/>
    <s v="US"/>
    <s v="USD"/>
    <n v="1362872537"/>
    <n v="1359848537"/>
    <b v="1"/>
    <n v="107"/>
    <b v="1"/>
    <x v="4"/>
    <s v="indie rock"/>
    <x v="2309"/>
    <d v="2013-03-09T23:42:17"/>
    <n v="3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64.816470588235291"/>
    <x v="0"/>
    <s v="US"/>
    <s v="USD"/>
    <n v="1363889015"/>
    <n v="1361300615"/>
    <b v="1"/>
    <n v="1224"/>
    <b v="1"/>
    <x v="4"/>
    <s v="indie rock"/>
    <x v="2310"/>
    <d v="2013-03-21T18:03:35"/>
    <n v="30"/>
    <x v="4"/>
  </r>
  <r>
    <n v="2311"/>
    <s v="Mary Fagan's CD Project!"/>
    <s v="I'm heading back into the studio!  I'm planning to record a CD of original songs and one with some jazz standards."/>
    <n v="9000"/>
    <n v="9370"/>
    <n v="90.09615384615384"/>
    <x v="0"/>
    <s v="US"/>
    <s v="USD"/>
    <n v="1399421189"/>
    <n v="1396829189"/>
    <b v="1"/>
    <n v="104"/>
    <b v="1"/>
    <x v="4"/>
    <s v="indie rock"/>
    <x v="2311"/>
    <d v="2014-05-07T00:06:29"/>
    <n v="30"/>
    <x v="3"/>
  </r>
  <r>
    <n v="2312"/>
    <s v="DINOWALRUS: 3RD RECORD ON VINYL"/>
    <s v="Help Brooklyn psychedelic synth rockers DINOWALRUS release their 3rd Record, COMPLEXION, on vinyl!"/>
    <n v="3000"/>
    <n v="3236"/>
    <n v="40.962025316455694"/>
    <x v="0"/>
    <s v="US"/>
    <s v="USD"/>
    <n v="1397862000"/>
    <n v="1395155478"/>
    <b v="1"/>
    <n v="79"/>
    <b v="1"/>
    <x v="4"/>
    <s v="indie rock"/>
    <x v="2312"/>
    <d v="2014-04-18T23:00:00"/>
    <n v="31"/>
    <x v="3"/>
  </r>
  <r>
    <n v="2313"/>
    <s v="A SUNNY DAY IN GLASGOW"/>
    <s v="A Sunny Day in Glasgow are recording a new album and we need your help!"/>
    <n v="5000"/>
    <n v="8792.02"/>
    <n v="56.000127388535034"/>
    <x v="0"/>
    <s v="US"/>
    <s v="USD"/>
    <n v="1336086026"/>
    <n v="1333494026"/>
    <b v="1"/>
    <n v="157"/>
    <b v="1"/>
    <x v="4"/>
    <s v="indie rock"/>
    <x v="2313"/>
    <d v="2012-05-03T23:00:26"/>
    <n v="3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37.672800000000002"/>
    <x v="0"/>
    <s v="US"/>
    <s v="USD"/>
    <n v="1339074857"/>
    <n v="1336482857"/>
    <b v="1"/>
    <n v="50"/>
    <b v="1"/>
    <x v="4"/>
    <s v="indie rock"/>
    <x v="2314"/>
    <d v="2012-06-07T13:14:17"/>
    <n v="30"/>
    <x v="5"/>
  </r>
  <r>
    <n v="2315"/>
    <s v="RICE Presses Their Debut Album 'Keep Warm' On Vinyl"/>
    <s v="Rice invites you to be a part of the creation of their first album and spread their message of love."/>
    <n v="2500"/>
    <n v="2565"/>
    <n v="40.078125"/>
    <x v="0"/>
    <s v="US"/>
    <s v="USD"/>
    <n v="1336238743"/>
    <n v="1333646743"/>
    <b v="1"/>
    <n v="64"/>
    <b v="1"/>
    <x v="4"/>
    <s v="indie rock"/>
    <x v="2315"/>
    <d v="2012-05-05T17:25:43"/>
    <n v="3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78.031999999999996"/>
    <x v="0"/>
    <s v="US"/>
    <s v="USD"/>
    <n v="1260383040"/>
    <n v="1253726650"/>
    <b v="1"/>
    <n v="200"/>
    <b v="1"/>
    <x v="4"/>
    <s v="indie rock"/>
    <x v="2316"/>
    <d v="2009-12-09T18:24:00"/>
    <n v="77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8.90909090909091"/>
    <x v="0"/>
    <s v="US"/>
    <s v="USD"/>
    <n v="1266210000"/>
    <n v="1263474049"/>
    <b v="1"/>
    <n v="22"/>
    <b v="1"/>
    <x v="4"/>
    <s v="indie rock"/>
    <x v="2317"/>
    <d v="2010-02-15T05:00:00"/>
    <n v="3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37.134969325153371"/>
    <x v="0"/>
    <s v="US"/>
    <s v="USD"/>
    <n v="1253937540"/>
    <n v="1251214014"/>
    <b v="1"/>
    <n v="163"/>
    <b v="1"/>
    <x v="4"/>
    <s v="indie rock"/>
    <x v="2318"/>
    <d v="2009-09-26T03:59:00"/>
    <n v="3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41.961038961038959"/>
    <x v="0"/>
    <s v="US"/>
    <s v="USD"/>
    <n v="1387072685"/>
    <n v="1384480685"/>
    <b v="1"/>
    <n v="77"/>
    <b v="1"/>
    <x v="4"/>
    <s v="indie rock"/>
    <x v="2319"/>
    <d v="2013-12-15T01:58:05"/>
    <n v="3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61.044943820224717"/>
    <x v="0"/>
    <s v="US"/>
    <s v="USD"/>
    <n v="1396463800"/>
    <n v="1393443400"/>
    <b v="1"/>
    <n v="89"/>
    <b v="1"/>
    <x v="4"/>
    <s v="indie rock"/>
    <x v="2320"/>
    <d v="2014-04-02T18:36:40"/>
    <n v="35"/>
    <x v="3"/>
  </r>
  <r>
    <n v="2321"/>
    <s v="WienerWÃ¼rze"/>
    <s v="Universal organic liquid seasoning brewed all natural from lupine, oat, salt and water for soups, salads, stews and more"/>
    <n v="10557"/>
    <n v="4130"/>
    <n v="64.53125"/>
    <x v="3"/>
    <s v="AT"/>
    <s v="EUR"/>
    <n v="1491282901"/>
    <n v="1488694501"/>
    <b v="0"/>
    <n v="64"/>
    <b v="0"/>
    <x v="7"/>
    <s v="small batch"/>
    <x v="2321"/>
    <d v="2017-04-04T05:15:01"/>
    <n v="30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21.25"/>
    <x v="3"/>
    <s v="US"/>
    <s v="USD"/>
    <n v="1491769769"/>
    <n v="1489181369"/>
    <b v="0"/>
    <n v="4"/>
    <b v="0"/>
    <x v="7"/>
    <s v="small batch"/>
    <x v="2322"/>
    <d v="2017-04-09T20:29:29"/>
    <n v="30"/>
    <x v="1"/>
  </r>
  <r>
    <n v="2323"/>
    <s v="Beef Sticks, the Ultimate Protein Snack"/>
    <s v="You can never go wrong with a Beef Stick, great taste with no fillers and can easily goes with you everywhere."/>
    <n v="250"/>
    <n v="120"/>
    <n v="30"/>
    <x v="3"/>
    <s v="US"/>
    <s v="USD"/>
    <n v="1490033247"/>
    <n v="1489428447"/>
    <b v="0"/>
    <n v="4"/>
    <b v="0"/>
    <x v="7"/>
    <s v="small batch"/>
    <x v="2323"/>
    <d v="2017-03-20T18:07:27"/>
    <n v="7"/>
    <x v="1"/>
  </r>
  <r>
    <n v="2324"/>
    <s v="Pies not Lies"/>
    <s v="A city centre shop selling great locally made food with room to chat and learn about eachother."/>
    <n v="7500"/>
    <n v="1555"/>
    <n v="25.491803278688526"/>
    <x v="3"/>
    <s v="GB"/>
    <s v="GBP"/>
    <n v="1490559285"/>
    <n v="1487970885"/>
    <b v="0"/>
    <n v="61"/>
    <b v="0"/>
    <x v="7"/>
    <s v="small batch"/>
    <x v="2324"/>
    <d v="2017-03-26T20:14:45"/>
    <n v="30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11.428571428571429"/>
    <x v="3"/>
    <s v="US"/>
    <s v="USD"/>
    <n v="1490830331"/>
    <n v="1488241931"/>
    <b v="0"/>
    <n v="7"/>
    <b v="0"/>
    <x v="7"/>
    <s v="small batch"/>
    <x v="2325"/>
    <d v="2017-03-29T23:32:11"/>
    <n v="3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08"/>
    <x v="3"/>
    <s v="US"/>
    <s v="USD"/>
    <n v="1493571600"/>
    <n v="1489106948"/>
    <b v="0"/>
    <n v="1"/>
    <b v="0"/>
    <x v="7"/>
    <s v="small batch"/>
    <x v="2326"/>
    <d v="2017-04-30T17:00:00"/>
    <n v="52"/>
    <x v="1"/>
  </r>
  <r>
    <n v="2327"/>
    <s v="Kraut Source - Fermentation Made Simple"/>
    <s v="Gourmet Fermentation in a Mason Jar. Create delicious, nutritious fermented foods at home."/>
    <n v="35000"/>
    <n v="184133.01"/>
    <n v="54.883162444113267"/>
    <x v="0"/>
    <s v="US"/>
    <s v="USD"/>
    <n v="1409090440"/>
    <n v="1406066440"/>
    <b v="1"/>
    <n v="3355"/>
    <b v="1"/>
    <x v="7"/>
    <s v="small batch"/>
    <x v="2327"/>
    <d v="2014-08-26T22:00:40"/>
    <n v="3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47.383612662942269"/>
    <x v="0"/>
    <s v="US"/>
    <s v="USD"/>
    <n v="1434307537"/>
    <n v="1431715537"/>
    <b v="1"/>
    <n v="537"/>
    <b v="1"/>
    <x v="7"/>
    <s v="small batch"/>
    <x v="2328"/>
    <d v="2015-06-14T18:45:37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n v="211.84"/>
    <x v="0"/>
    <s v="US"/>
    <s v="USD"/>
    <n v="1405609146"/>
    <n v="1403017146"/>
    <b v="1"/>
    <n v="125"/>
    <b v="1"/>
    <x v="7"/>
    <s v="small batch"/>
    <x v="2329"/>
    <d v="2014-07-17T14:59:06"/>
    <n v="3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19.92638036809817"/>
    <x v="0"/>
    <s v="US"/>
    <s v="USD"/>
    <n v="1451001600"/>
    <n v="1448400943"/>
    <b v="1"/>
    <n v="163"/>
    <b v="1"/>
    <x v="7"/>
    <s v="small batch"/>
    <x v="2330"/>
    <d v="2015-12-25T00:00:00"/>
    <n v="30"/>
    <x v="0"/>
  </r>
  <r>
    <n v="2331"/>
    <s v="Meadowlands Chocolate"/>
    <s v="Handcrafted, organic, single-origin, bean-to-bar, dark chocolate. Like fine wine, the secret is in the terroir."/>
    <n v="8000"/>
    <n v="11545.1"/>
    <n v="40.795406360424032"/>
    <x v="0"/>
    <s v="US"/>
    <s v="USD"/>
    <n v="1408320490"/>
    <n v="1405728490"/>
    <b v="1"/>
    <n v="283"/>
    <b v="1"/>
    <x v="7"/>
    <s v="small batch"/>
    <x v="2331"/>
    <d v="2014-08-18T00:08:10"/>
    <n v="3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75.502840909090907"/>
    <x v="0"/>
    <s v="US"/>
    <s v="USD"/>
    <n v="1423235071"/>
    <n v="1420643071"/>
    <b v="1"/>
    <n v="352"/>
    <b v="1"/>
    <x v="7"/>
    <s v="small batch"/>
    <x v="2332"/>
    <d v="2015-02-06T15:04:31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13.542553191489361"/>
    <x v="0"/>
    <s v="US"/>
    <s v="USD"/>
    <n v="1401385800"/>
    <n v="1399563390"/>
    <b v="1"/>
    <n v="94"/>
    <b v="1"/>
    <x v="7"/>
    <s v="small batch"/>
    <x v="2333"/>
    <d v="2014-05-29T17:50:00"/>
    <n v="21"/>
    <x v="3"/>
  </r>
  <r>
    <n v="2334"/>
    <s v="Picnic Pops in Your Grocery Store!"/>
    <s v="Help us get our delicious, organic, artisanal frozen pops on grocery store shelves in the Baltimore &amp; DC areas."/>
    <n v="4000"/>
    <n v="4078"/>
    <n v="60.865671641791046"/>
    <x v="0"/>
    <s v="US"/>
    <s v="USD"/>
    <n v="1415208840"/>
    <n v="1412611498"/>
    <b v="1"/>
    <n v="67"/>
    <b v="1"/>
    <x v="7"/>
    <s v="small batch"/>
    <x v="2334"/>
    <d v="2014-11-05T17:34:00"/>
    <n v="3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15.69230769230769"/>
    <x v="0"/>
    <s v="US"/>
    <s v="USD"/>
    <n v="1402494243"/>
    <n v="1399902243"/>
    <b v="1"/>
    <n v="221"/>
    <b v="1"/>
    <x v="7"/>
    <s v="small batch"/>
    <x v="2335"/>
    <d v="2014-06-11T13:44:03"/>
    <n v="3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48.104623556581984"/>
    <x v="0"/>
    <s v="US"/>
    <s v="USD"/>
    <n v="1394316695"/>
    <n v="1390860695"/>
    <b v="1"/>
    <n v="2165"/>
    <b v="1"/>
    <x v="7"/>
    <s v="small batch"/>
    <x v="2336"/>
    <d v="2014-03-08T22:11:35"/>
    <n v="40"/>
    <x v="3"/>
  </r>
  <r>
    <n v="2337"/>
    <s v="The Hudson Standard Bitters and Shrubs"/>
    <s v="We make small batch, locally sourced bitters and shrubs for cocktails and cooking."/>
    <n v="12000"/>
    <n v="13279"/>
    <n v="74.184357541899445"/>
    <x v="0"/>
    <s v="US"/>
    <s v="USD"/>
    <n v="1403796143"/>
    <n v="1401204143"/>
    <b v="1"/>
    <n v="179"/>
    <b v="1"/>
    <x v="7"/>
    <s v="small batch"/>
    <x v="2337"/>
    <d v="2014-06-26T15:22:23"/>
    <n v="3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23.34552845528455"/>
    <x v="0"/>
    <s v="US"/>
    <s v="USD"/>
    <n v="1404077484"/>
    <n v="1401485484"/>
    <b v="1"/>
    <n v="123"/>
    <b v="1"/>
    <x v="7"/>
    <s v="small batch"/>
    <x v="2338"/>
    <d v="2014-06-29T21:31:24"/>
    <n v="3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66.623188405797094"/>
    <x v="0"/>
    <s v="US"/>
    <s v="USD"/>
    <n v="1482134340"/>
    <n v="1479496309"/>
    <b v="1"/>
    <n v="1104"/>
    <b v="1"/>
    <x v="7"/>
    <s v="small batch"/>
    <x v="2339"/>
    <d v="2016-12-19T07:59:00"/>
    <n v="31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4.99007444168734"/>
    <x v="0"/>
    <s v="US"/>
    <s v="USD"/>
    <n v="1477841138"/>
    <n v="1475249138"/>
    <b v="1"/>
    <n v="403"/>
    <b v="1"/>
    <x v="7"/>
    <s v="small batch"/>
    <x v="2340"/>
    <d v="2016-10-30T15:25:38"/>
    <n v="30"/>
    <x v="2"/>
  </r>
  <r>
    <n v="2341"/>
    <s v="Cutting Edge Fitness Website (Canceled)"/>
    <s v="This website will serve as an interface to change lives and have a community routing for your success!"/>
    <n v="5000"/>
    <n v="0"/>
    <e v="#DIV/0!"/>
    <x v="1"/>
    <s v="US"/>
    <s v="USD"/>
    <n v="1436729504"/>
    <n v="1434137504"/>
    <b v="0"/>
    <n v="0"/>
    <b v="0"/>
    <x v="2"/>
    <s v="web"/>
    <x v="2341"/>
    <d v="2015-07-12T19:31:44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e v="#DIV/0!"/>
    <x v="1"/>
    <s v="US"/>
    <s v="USD"/>
    <n v="1412571600"/>
    <n v="1410799870"/>
    <b v="0"/>
    <n v="0"/>
    <b v="0"/>
    <x v="2"/>
    <s v="web"/>
    <x v="2342"/>
    <d v="2014-10-06T05:00:00"/>
    <n v="2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00"/>
    <x v="1"/>
    <s v="US"/>
    <s v="USD"/>
    <n v="1452282420"/>
    <n v="1447962505"/>
    <b v="0"/>
    <n v="1"/>
    <b v="0"/>
    <x v="2"/>
    <s v="web"/>
    <x v="2343"/>
    <d v="2016-01-08T19:47:00"/>
    <n v="5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"/>
    <x v="1"/>
    <s v="CA"/>
    <s v="CAD"/>
    <n v="1466789269"/>
    <n v="1464197269"/>
    <b v="0"/>
    <n v="1"/>
    <b v="0"/>
    <x v="2"/>
    <s v="web"/>
    <x v="2344"/>
    <d v="2016-06-24T17:27:49"/>
    <n v="30"/>
    <x v="2"/>
  </r>
  <r>
    <n v="2345"/>
    <s v="Social Media Website (Canceled)"/>
    <s v="My team and I are creating a social media website for pet lovers across the world! Fashion, animal shows, adoptions, and more."/>
    <n v="3000"/>
    <n v="0"/>
    <e v="#DIV/0!"/>
    <x v="1"/>
    <s v="US"/>
    <s v="USD"/>
    <n v="1427845140"/>
    <n v="1424822556"/>
    <b v="0"/>
    <n v="0"/>
    <b v="0"/>
    <x v="2"/>
    <s v="web"/>
    <x v="2345"/>
    <d v="2015-03-31T23:39:00"/>
    <n v="35"/>
    <x v="0"/>
  </r>
  <r>
    <n v="2346"/>
    <s v="Ez 2c 3D Viewers (Canceled)"/>
    <s v="Watch and Make FREE 3D Videos &amp; Pics - No Viewer needed. To Help Learn we have Training and Instant 3D viewers."/>
    <n v="60000"/>
    <n v="39"/>
    <n v="13"/>
    <x v="1"/>
    <s v="US"/>
    <s v="USD"/>
    <n v="1476731431"/>
    <n v="1472843431"/>
    <b v="0"/>
    <n v="3"/>
    <b v="0"/>
    <x v="2"/>
    <s v="web"/>
    <x v="2346"/>
    <d v="2016-10-17T19:10:31"/>
    <n v="45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15"/>
    <x v="1"/>
    <s v="US"/>
    <s v="USD"/>
    <n v="1472135676"/>
    <n v="1469543676"/>
    <b v="0"/>
    <n v="1"/>
    <b v="0"/>
    <x v="2"/>
    <s v="web"/>
    <x v="2347"/>
    <d v="2016-08-25T14:34:36"/>
    <n v="3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54"/>
    <x v="1"/>
    <s v="US"/>
    <s v="USD"/>
    <n v="1456006938"/>
    <n v="1450822938"/>
    <b v="0"/>
    <n v="5"/>
    <b v="0"/>
    <x v="2"/>
    <s v="web"/>
    <x v="234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e v="#DIV/0!"/>
    <x v="1"/>
    <s v="SE"/>
    <s v="SEK"/>
    <n v="1439318228"/>
    <n v="1436812628"/>
    <b v="0"/>
    <n v="0"/>
    <b v="0"/>
    <x v="2"/>
    <s v="web"/>
    <x v="2349"/>
    <d v="2015-08-11T18:37:08"/>
    <n v="2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e v="#DIV/0!"/>
    <x v="1"/>
    <s v="IE"/>
    <s v="EUR"/>
    <n v="1483474370"/>
    <n v="1480882370"/>
    <b v="0"/>
    <n v="0"/>
    <b v="0"/>
    <x v="2"/>
    <s v="web"/>
    <x v="2350"/>
    <d v="2017-01-03T20:12:50"/>
    <n v="30"/>
    <x v="2"/>
  </r>
  <r>
    <n v="2351"/>
    <s v="NZ Auction site.  No listing or success fees. Only $2 p/m"/>
    <s v="Donate $30 or more and receive a free selfie stick."/>
    <n v="18900"/>
    <n v="108"/>
    <n v="15.428571428571429"/>
    <x v="1"/>
    <s v="NZ"/>
    <s v="NZD"/>
    <n v="1430360739"/>
    <n v="1427768739"/>
    <b v="0"/>
    <n v="7"/>
    <b v="0"/>
    <x v="2"/>
    <s v="web"/>
    <x v="2351"/>
    <d v="2015-04-30T02:25:39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e v="#DIV/0!"/>
    <x v="1"/>
    <s v="US"/>
    <s v="USD"/>
    <n v="1433603552"/>
    <n v="1428419552"/>
    <b v="0"/>
    <n v="0"/>
    <b v="0"/>
    <x v="2"/>
    <s v="web"/>
    <x v="235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e v="#DIV/0!"/>
    <x v="1"/>
    <s v="US"/>
    <s v="USD"/>
    <n v="1429632822"/>
    <n v="1428596022"/>
    <b v="0"/>
    <n v="0"/>
    <b v="0"/>
    <x v="2"/>
    <s v="web"/>
    <x v="2353"/>
    <d v="2015-04-21T16:13:42"/>
    <n v="12"/>
    <x v="0"/>
  </r>
  <r>
    <n v="2354"/>
    <s v="Dissertation (Canceled)"/>
    <s v="Almost done with doctorate degree but need funding of $35,000 to complete research of project."/>
    <n v="35000"/>
    <n v="25"/>
    <n v="25"/>
    <x v="1"/>
    <s v="US"/>
    <s v="USD"/>
    <n v="1420910460"/>
    <n v="1415726460"/>
    <b v="0"/>
    <n v="1"/>
    <b v="0"/>
    <x v="2"/>
    <s v="web"/>
    <x v="2354"/>
    <d v="2015-01-10T17:21:00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n v="27.5"/>
    <x v="1"/>
    <s v="AU"/>
    <s v="AUD"/>
    <n v="1430604136"/>
    <n v="1428012136"/>
    <b v="0"/>
    <n v="2"/>
    <b v="0"/>
    <x v="2"/>
    <s v="web"/>
    <x v="2355"/>
    <d v="2015-05-02T22:02:16"/>
    <n v="30"/>
    <x v="0"/>
  </r>
  <r>
    <n v="2356"/>
    <s v="HardstyleUnited.com (Canceled)"/>
    <s v="HardstyleUnited.com The Global Hardstyle community. Your Hardstyle community."/>
    <n v="10000"/>
    <n v="0"/>
    <e v="#DIV/0!"/>
    <x v="1"/>
    <s v="NL"/>
    <s v="EUR"/>
    <n v="1433530104"/>
    <n v="1430938104"/>
    <b v="0"/>
    <n v="0"/>
    <b v="0"/>
    <x v="2"/>
    <s v="web"/>
    <x v="2356"/>
    <d v="2015-06-05T18:48:24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e v="#DIV/0!"/>
    <x v="1"/>
    <s v="GB"/>
    <s v="GBP"/>
    <n v="1445093578"/>
    <n v="1442501578"/>
    <b v="0"/>
    <n v="0"/>
    <b v="0"/>
    <x v="2"/>
    <s v="web"/>
    <x v="2357"/>
    <d v="2015-10-17T14:52:58"/>
    <n v="30"/>
    <x v="0"/>
  </r>
  <r>
    <n v="2358"/>
    <s v="Auction, Sell Swap without excessive fees, the next ebay."/>
    <s v="A website to auction, sell and swap items in the uk without a charge, without excess fees, the next ebay."/>
    <n v="1500"/>
    <n v="0"/>
    <e v="#DIV/0!"/>
    <x v="1"/>
    <s v="GB"/>
    <s v="GBP"/>
    <n v="1422664740"/>
    <n v="1417818036"/>
    <b v="0"/>
    <n v="0"/>
    <b v="0"/>
    <x v="2"/>
    <s v="web"/>
    <x v="2358"/>
    <d v="2015-01-31T00:39:00"/>
    <n v="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367"/>
    <x v="1"/>
    <s v="US"/>
    <s v="USD"/>
    <n v="1438616124"/>
    <n v="1433432124"/>
    <b v="0"/>
    <n v="3"/>
    <b v="0"/>
    <x v="2"/>
    <s v="web"/>
    <x v="2359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n v="2"/>
    <x v="1"/>
    <s v="CA"/>
    <s v="CAD"/>
    <n v="1454864280"/>
    <n v="1452272280"/>
    <b v="0"/>
    <n v="1"/>
    <b v="0"/>
    <x v="2"/>
    <s v="web"/>
    <x v="2360"/>
    <d v="2016-02-07T16:58:00"/>
    <n v="30"/>
    <x v="2"/>
  </r>
  <r>
    <n v="2361"/>
    <s v="Lemme Grab it (Canceled)"/>
    <s v="A website for email/sms alerts of your personal selection, comparison of prices,consolidated database, best deals around for clothing."/>
    <n v="200"/>
    <n v="0"/>
    <e v="#DIV/0!"/>
    <x v="1"/>
    <s v="CA"/>
    <s v="CAD"/>
    <n v="1462053600"/>
    <n v="1459975008"/>
    <b v="0"/>
    <n v="0"/>
    <b v="0"/>
    <x v="2"/>
    <s v="web"/>
    <x v="2361"/>
    <d v="2016-04-30T22:00:00"/>
    <n v="24"/>
    <x v="2"/>
  </r>
  <r>
    <n v="2362"/>
    <s v="Help CRB obtain 501(c)(3) status! (Canceled)"/>
    <s v="The Columbus Ruby Brigade has brought monthly ruby goodness and camaraderie to all participants."/>
    <n v="420"/>
    <n v="120"/>
    <n v="60"/>
    <x v="1"/>
    <s v="US"/>
    <s v="USD"/>
    <n v="1418315470"/>
    <n v="1415723470"/>
    <b v="0"/>
    <n v="2"/>
    <b v="0"/>
    <x v="2"/>
    <s v="web"/>
    <x v="2362"/>
    <d v="2014-12-11T16:31:10"/>
    <n v="3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e v="#DIV/0!"/>
    <x v="1"/>
    <s v="US"/>
    <s v="USD"/>
    <n v="1451348200"/>
    <n v="1447460200"/>
    <b v="0"/>
    <n v="0"/>
    <b v="0"/>
    <x v="2"/>
    <s v="web"/>
    <x v="2363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e v="#DIV/0!"/>
    <x v="1"/>
    <s v="US"/>
    <s v="USD"/>
    <n v="1445898356"/>
    <n v="1441146356"/>
    <b v="0"/>
    <n v="0"/>
    <b v="0"/>
    <x v="2"/>
    <s v="web"/>
    <x v="2364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e v="#DIV/0!"/>
    <x v="1"/>
    <s v="IT"/>
    <s v="EUR"/>
    <n v="1453071600"/>
    <n v="1449596425"/>
    <b v="0"/>
    <n v="0"/>
    <b v="0"/>
    <x v="2"/>
    <s v="web"/>
    <x v="2365"/>
    <d v="2016-01-17T23:00:00"/>
    <n v="4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97.407407407407405"/>
    <x v="1"/>
    <s v="GB"/>
    <s v="GBP"/>
    <n v="1445431533"/>
    <n v="1442839533"/>
    <b v="0"/>
    <n v="27"/>
    <b v="0"/>
    <x v="2"/>
    <s v="web"/>
    <x v="2366"/>
    <d v="2015-10-21T12:45:33"/>
    <n v="3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47.857142857142854"/>
    <x v="1"/>
    <s v="US"/>
    <s v="USD"/>
    <n v="1461622616"/>
    <n v="1456442216"/>
    <b v="0"/>
    <n v="14"/>
    <b v="0"/>
    <x v="2"/>
    <s v="web"/>
    <x v="2367"/>
    <d v="2016-04-25T22:16:56"/>
    <n v="6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50"/>
    <x v="1"/>
    <s v="US"/>
    <s v="USD"/>
    <n v="1429028365"/>
    <n v="1425143965"/>
    <b v="0"/>
    <n v="2"/>
    <b v="0"/>
    <x v="2"/>
    <s v="web"/>
    <x v="2368"/>
    <d v="2015-04-14T16:19:25"/>
    <n v="4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e v="#DIV/0!"/>
    <x v="1"/>
    <s v="US"/>
    <s v="USD"/>
    <n v="1455132611"/>
    <n v="1452540611"/>
    <b v="0"/>
    <n v="0"/>
    <b v="0"/>
    <x v="2"/>
    <s v="web"/>
    <x v="2369"/>
    <d v="2016-02-10T19:30:11"/>
    <n v="3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20.5"/>
    <x v="1"/>
    <s v="US"/>
    <s v="USD"/>
    <n v="1418877141"/>
    <n v="1416285141"/>
    <b v="0"/>
    <n v="4"/>
    <b v="0"/>
    <x v="2"/>
    <s v="web"/>
    <x v="2370"/>
    <d v="2014-12-18T04:32:21"/>
    <n v="3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e v="#DIV/0!"/>
    <x v="1"/>
    <s v="US"/>
    <s v="USD"/>
    <n v="1435257596"/>
    <n v="1432665596"/>
    <b v="0"/>
    <n v="0"/>
    <b v="0"/>
    <x v="2"/>
    <s v="web"/>
    <x v="2371"/>
    <d v="2015-06-25T18:39:56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0"/>
    <x v="1"/>
    <s v="AU"/>
    <s v="AUD"/>
    <n v="1429839571"/>
    <n v="1427247571"/>
    <b v="0"/>
    <n v="6"/>
    <b v="0"/>
    <x v="2"/>
    <s v="web"/>
    <x v="2372"/>
    <d v="2015-04-24T01:39:31"/>
    <n v="30"/>
    <x v="0"/>
  </r>
  <r>
    <n v="2373"/>
    <s v="Cykelauktion.com (Canceled)"/>
    <s v="We want to create a safe marketplace for buying and selling bicycles."/>
    <n v="850000"/>
    <n v="50"/>
    <n v="50"/>
    <x v="1"/>
    <s v="SE"/>
    <s v="SEK"/>
    <n v="1440863624"/>
    <n v="1438271624"/>
    <b v="0"/>
    <n v="1"/>
    <b v="0"/>
    <x v="2"/>
    <s v="web"/>
    <x v="2373"/>
    <d v="2015-08-29T15:53:44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10"/>
    <x v="1"/>
    <s v="US"/>
    <s v="USD"/>
    <n v="1423772060"/>
    <n v="1421180060"/>
    <b v="0"/>
    <n v="1"/>
    <b v="0"/>
    <x v="2"/>
    <s v="web"/>
    <x v="2374"/>
    <d v="2015-02-12T20:14:20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e v="#DIV/0!"/>
    <x v="1"/>
    <s v="US"/>
    <s v="USD"/>
    <n v="1473451437"/>
    <n v="1470859437"/>
    <b v="0"/>
    <n v="0"/>
    <b v="0"/>
    <x v="2"/>
    <s v="web"/>
    <x v="2375"/>
    <d v="2016-09-09T20:03:57"/>
    <n v="30"/>
    <x v="2"/>
  </r>
  <r>
    <n v="2376"/>
    <s v="Phone Tags: lost and found stickers (Canceled)"/>
    <s v="Tough, pre-manufactured lost and found stickers that forward messages to the owners email and cellphone."/>
    <n v="3000"/>
    <n v="326.33"/>
    <n v="81.582499999999996"/>
    <x v="1"/>
    <s v="US"/>
    <s v="USD"/>
    <n v="1449785566"/>
    <n v="1447193566"/>
    <b v="0"/>
    <n v="4"/>
    <b v="0"/>
    <x v="2"/>
    <s v="web"/>
    <x v="2376"/>
    <d v="2015-12-10T22:12:46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e v="#DIV/0!"/>
    <x v="1"/>
    <s v="CA"/>
    <s v="CAD"/>
    <n v="1480110783"/>
    <n v="1477515183"/>
    <b v="0"/>
    <n v="0"/>
    <b v="0"/>
    <x v="2"/>
    <s v="web"/>
    <x v="2377"/>
    <d v="2016-11-25T21:53:03"/>
    <n v="30"/>
    <x v="2"/>
  </r>
  <r>
    <n v="2378"/>
    <s v="KEEPUP INC (Canceled)"/>
    <s v="KEEPUP allows you to extend your social circle by introducing you to new people via your friends."/>
    <n v="110000"/>
    <n v="0"/>
    <e v="#DIV/0!"/>
    <x v="1"/>
    <s v="US"/>
    <s v="USD"/>
    <n v="1440548330"/>
    <n v="1438042730"/>
    <b v="0"/>
    <n v="0"/>
    <b v="0"/>
    <x v="2"/>
    <s v="web"/>
    <x v="2378"/>
    <d v="2015-08-26T00:18:50"/>
    <n v="29"/>
    <x v="0"/>
  </r>
  <r>
    <n v="2379"/>
    <s v="SelectCooks.com (Canceled)"/>
    <s v="Selectcooks.com is a community marketplace for people to list, find and hire chefs."/>
    <n v="30000"/>
    <n v="0"/>
    <e v="#DIV/0!"/>
    <x v="1"/>
    <s v="US"/>
    <s v="USD"/>
    <n v="1444004616"/>
    <n v="1440116616"/>
    <b v="0"/>
    <n v="0"/>
    <b v="0"/>
    <x v="2"/>
    <s v="web"/>
    <x v="2379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18.333333333333332"/>
    <x v="1"/>
    <s v="US"/>
    <s v="USD"/>
    <n v="1443726142"/>
    <n v="1441134142"/>
    <b v="0"/>
    <n v="3"/>
    <b v="0"/>
    <x v="2"/>
    <s v="web"/>
    <x v="2380"/>
    <d v="2015-10-01T19:02:22"/>
    <n v="30"/>
    <x v="0"/>
  </r>
  <r>
    <n v="2381"/>
    <s v="Cannabis Connection (Canceled)"/>
    <s v="Social Media Platform for the Marijuana Industry to create professionalism and a stable lasting market."/>
    <n v="86350"/>
    <n v="1571"/>
    <n v="224.42857142857142"/>
    <x v="1"/>
    <s v="US"/>
    <s v="USD"/>
    <n v="1428704848"/>
    <n v="1426112848"/>
    <b v="0"/>
    <n v="7"/>
    <b v="0"/>
    <x v="2"/>
    <s v="web"/>
    <x v="2381"/>
    <d v="2015-04-10T22:27:28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7.5"/>
    <x v="1"/>
    <s v="US"/>
    <s v="USD"/>
    <n v="1438662603"/>
    <n v="1436502603"/>
    <b v="0"/>
    <n v="2"/>
    <b v="0"/>
    <x v="2"/>
    <s v="web"/>
    <x v="2382"/>
    <d v="2015-08-04T04:30:03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145"/>
    <x v="1"/>
    <s v="NZ"/>
    <s v="NZD"/>
    <n v="1424568107"/>
    <n v="1421976107"/>
    <b v="0"/>
    <n v="3"/>
    <b v="0"/>
    <x v="2"/>
    <s v="web"/>
    <x v="2383"/>
    <d v="2015-02-22T01:21:47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x v="2"/>
    <s v="web"/>
    <x v="2384"/>
    <d v="2014-11-14T02:37:23"/>
    <n v="3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12.57142857142857"/>
    <x v="1"/>
    <s v="US"/>
    <s v="USD"/>
    <n v="1438793432"/>
    <n v="1436201432"/>
    <b v="0"/>
    <n v="7"/>
    <b v="0"/>
    <x v="2"/>
    <s v="web"/>
    <x v="2385"/>
    <d v="2015-08-05T16:50:32"/>
    <n v="30"/>
    <x v="0"/>
  </r>
  <r>
    <n v="2386"/>
    <s v="Realjobmatch.com (Canceled)"/>
    <s v="Realjobmatch is not just a job search site but a matching site , matching the right jobseekers with the best jobs."/>
    <n v="30000"/>
    <n v="0"/>
    <e v="#DIV/0!"/>
    <x v="1"/>
    <s v="CA"/>
    <s v="CAD"/>
    <n v="1420920424"/>
    <n v="1415736424"/>
    <b v="0"/>
    <n v="0"/>
    <b v="0"/>
    <x v="2"/>
    <s v="web"/>
    <x v="2386"/>
    <d v="2015-01-10T20:07:04"/>
    <n v="6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342"/>
    <x v="1"/>
    <s v="US"/>
    <s v="USD"/>
    <n v="1469199740"/>
    <n v="1465311740"/>
    <b v="0"/>
    <n v="3"/>
    <b v="0"/>
    <x v="2"/>
    <s v="web"/>
    <x v="2387"/>
    <d v="2016-07-22T15:02:20"/>
    <n v="4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57.875"/>
    <x v="1"/>
    <s v="US"/>
    <s v="USD"/>
    <n v="1421350140"/>
    <n v="1418761759"/>
    <b v="0"/>
    <n v="8"/>
    <b v="0"/>
    <x v="2"/>
    <s v="web"/>
    <x v="2388"/>
    <d v="2015-01-15T19:29:00"/>
    <n v="3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30"/>
    <x v="1"/>
    <s v="FR"/>
    <s v="EUR"/>
    <n v="1437861540"/>
    <n v="1435160452"/>
    <b v="0"/>
    <n v="1"/>
    <b v="0"/>
    <x v="2"/>
    <s v="web"/>
    <x v="2389"/>
    <d v="2015-07-25T21:59:00"/>
    <n v="3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e v="#DIV/0!"/>
    <x v="1"/>
    <s v="AU"/>
    <s v="AUD"/>
    <n v="1420352264"/>
    <n v="1416896264"/>
    <b v="0"/>
    <n v="0"/>
    <b v="0"/>
    <x v="2"/>
    <s v="web"/>
    <x v="2390"/>
    <d v="2015-01-04T06:17:44"/>
    <n v="40"/>
    <x v="3"/>
  </r>
  <r>
    <n v="2391"/>
    <s v="oToBOTS.com - Freedom from high cost auto repairs (Canceled)"/>
    <s v="Using the power of internet to help people save hundreds in car repair."/>
    <n v="20000"/>
    <n v="25"/>
    <n v="25"/>
    <x v="1"/>
    <s v="US"/>
    <s v="USD"/>
    <n v="1427825044"/>
    <n v="1425236644"/>
    <b v="0"/>
    <n v="1"/>
    <b v="0"/>
    <x v="2"/>
    <s v="web"/>
    <x v="2391"/>
    <d v="2015-03-31T18:04:04"/>
    <n v="3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e v="#DIV/0!"/>
    <x v="1"/>
    <s v="US"/>
    <s v="USD"/>
    <n v="1446087223"/>
    <n v="1443495223"/>
    <b v="0"/>
    <n v="0"/>
    <b v="0"/>
    <x v="2"/>
    <s v="web"/>
    <x v="2392"/>
    <d v="2015-10-29T02:53:43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n v="50"/>
    <x v="1"/>
    <s v="US"/>
    <s v="USD"/>
    <n v="1439048017"/>
    <n v="1436456017"/>
    <b v="0"/>
    <n v="1"/>
    <b v="0"/>
    <x v="2"/>
    <s v="web"/>
    <x v="2393"/>
    <d v="2015-08-08T15:33:37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1.5"/>
    <x v="1"/>
    <s v="IE"/>
    <s v="EUR"/>
    <n v="1424940093"/>
    <n v="1422348093"/>
    <b v="0"/>
    <n v="2"/>
    <b v="0"/>
    <x v="2"/>
    <s v="web"/>
    <x v="2394"/>
    <d v="2015-02-26T08:41:33"/>
    <n v="30"/>
    <x v="0"/>
  </r>
  <r>
    <n v="2395"/>
    <s v="VENT it out (Canceled)"/>
    <s v="I am making a social website where people can anonymously or openly vent, All walks of life all over the world"/>
    <n v="33000"/>
    <n v="0"/>
    <e v="#DIV/0!"/>
    <x v="1"/>
    <s v="US"/>
    <s v="USD"/>
    <n v="1484038620"/>
    <n v="1481597687"/>
    <b v="0"/>
    <n v="0"/>
    <b v="0"/>
    <x v="2"/>
    <s v="web"/>
    <x v="2395"/>
    <d v="2017-01-10T08:57:00"/>
    <n v="28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10"/>
    <x v="1"/>
    <s v="CH"/>
    <s v="CHF"/>
    <n v="1444940558"/>
    <n v="1442348558"/>
    <b v="0"/>
    <n v="1"/>
    <b v="0"/>
    <x v="2"/>
    <s v="web"/>
    <x v="2396"/>
    <d v="2015-10-15T20:22:38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e v="#DIV/0!"/>
    <x v="1"/>
    <s v="US"/>
    <s v="USD"/>
    <n v="1420233256"/>
    <n v="1417641256"/>
    <b v="0"/>
    <n v="0"/>
    <b v="0"/>
    <x v="2"/>
    <s v="web"/>
    <x v="2397"/>
    <d v="2015-01-02T21:14:16"/>
    <n v="30"/>
    <x v="3"/>
  </r>
  <r>
    <n v="2398"/>
    <s v="Roekee.com (Canceled)"/>
    <s v="The internets new search engine. Looking for funding to develop our backend web indexing software with an emphasis on automation."/>
    <n v="4000"/>
    <n v="0"/>
    <e v="#DIV/0!"/>
    <x v="1"/>
    <s v="US"/>
    <s v="USD"/>
    <n v="1435874384"/>
    <n v="1433282384"/>
    <b v="0"/>
    <n v="0"/>
    <b v="0"/>
    <x v="2"/>
    <s v="web"/>
    <x v="2398"/>
    <d v="2015-07-02T21:59:44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e v="#DIV/0!"/>
    <x v="1"/>
    <s v="SE"/>
    <s v="SEK"/>
    <n v="1418934506"/>
    <n v="1415910506"/>
    <b v="0"/>
    <n v="0"/>
    <b v="0"/>
    <x v="2"/>
    <s v="web"/>
    <x v="2399"/>
    <d v="2014-12-18T20:28:26"/>
    <n v="3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e v="#DIV/0!"/>
    <x v="1"/>
    <s v="AU"/>
    <s v="AUD"/>
    <n v="1460615164"/>
    <n v="1458023164"/>
    <b v="0"/>
    <n v="0"/>
    <b v="0"/>
    <x v="2"/>
    <s v="web"/>
    <x v="2400"/>
    <d v="2016-04-14T06:26:04"/>
    <n v="3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22.333333333333332"/>
    <x v="2"/>
    <s v="US"/>
    <s v="USD"/>
    <n v="1457207096"/>
    <n v="1452023096"/>
    <b v="0"/>
    <n v="9"/>
    <b v="0"/>
    <x v="7"/>
    <s v="food trucks"/>
    <x v="2401"/>
    <d v="2016-03-05T19:44:56"/>
    <n v="60"/>
    <x v="2"/>
  </r>
  <r>
    <n v="2402"/>
    <s v="Cupcake Truck Unite"/>
    <s v="Small town, delicious treats, and a mobile truck"/>
    <n v="12000"/>
    <n v="52"/>
    <n v="52"/>
    <x v="2"/>
    <s v="US"/>
    <s v="USD"/>
    <n v="1431533931"/>
    <n v="1428941931"/>
    <b v="0"/>
    <n v="1"/>
    <b v="0"/>
    <x v="7"/>
    <s v="food trucks"/>
    <x v="2402"/>
    <d v="2015-05-13T16:18:51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33333333333332"/>
    <x v="2"/>
    <s v="GB"/>
    <s v="GBP"/>
    <n v="1459368658"/>
    <n v="1454188258"/>
    <b v="0"/>
    <n v="12"/>
    <b v="0"/>
    <x v="7"/>
    <s v="food trucks"/>
    <x v="2403"/>
    <d v="2016-03-30T20:10:58"/>
    <n v="60"/>
    <x v="2"/>
  </r>
  <r>
    <n v="2404"/>
    <s v="Square Donuts Truck"/>
    <s v="We would love another Donut Food Truck for your famous Square Donuts.  We have one successful truck and retail store open already!"/>
    <n v="15000"/>
    <n v="0"/>
    <e v="#DIV/0!"/>
    <x v="2"/>
    <s v="US"/>
    <s v="USD"/>
    <n v="1451782607"/>
    <n v="1449190607"/>
    <b v="0"/>
    <n v="0"/>
    <b v="0"/>
    <x v="7"/>
    <s v="food trucks"/>
    <x v="2404"/>
    <d v="2016-01-03T00:56:47"/>
    <n v="30"/>
    <x v="0"/>
  </r>
  <r>
    <n v="2405"/>
    <s v="JoyShtick Food Truck"/>
    <s v="We are the first gaming-themed food truck, bringing gourmet pub fare to the Jacksonville area."/>
    <n v="5000"/>
    <n v="1126"/>
    <n v="56.3"/>
    <x v="2"/>
    <s v="US"/>
    <s v="USD"/>
    <n v="1472911375"/>
    <n v="1471096975"/>
    <b v="0"/>
    <n v="20"/>
    <b v="0"/>
    <x v="7"/>
    <s v="food trucks"/>
    <x v="2405"/>
    <d v="2016-09-03T14:02:55"/>
    <n v="21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84.0625"/>
    <x v="2"/>
    <s v="US"/>
    <s v="USD"/>
    <n v="1421635190"/>
    <n v="1418179190"/>
    <b v="0"/>
    <n v="16"/>
    <b v="0"/>
    <x v="7"/>
    <s v="food trucks"/>
    <x v="2406"/>
    <d v="2015-01-19T02:39:50"/>
    <n v="4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168.39393939393941"/>
    <x v="2"/>
    <s v="US"/>
    <s v="USD"/>
    <n v="1428732000"/>
    <n v="1426772928"/>
    <b v="0"/>
    <n v="33"/>
    <b v="0"/>
    <x v="7"/>
    <s v="food trucks"/>
    <x v="2407"/>
    <d v="2015-04-11T06:00:00"/>
    <n v="23"/>
    <x v="0"/>
  </r>
  <r>
    <n v="2408"/>
    <s v="Sabroso On Wheels"/>
    <s v="A US Army Vet trying to get a Peruvian food truck going! Really good Peruvian food now mobile!"/>
    <n v="15000"/>
    <n v="30"/>
    <n v="15"/>
    <x v="2"/>
    <s v="US"/>
    <s v="USD"/>
    <n v="1415247757"/>
    <n v="1412652157"/>
    <b v="0"/>
    <n v="2"/>
    <b v="0"/>
    <x v="7"/>
    <s v="food trucks"/>
    <x v="2408"/>
    <d v="2014-11-06T04:22:37"/>
    <n v="30"/>
    <x v="3"/>
  </r>
  <r>
    <n v="2409"/>
    <s v="Johnny's Food Truck a Puerto Rican and BBQ infusion"/>
    <s v="I am looking to start a food truck with an infusion of my Puerto Rican heritage and my love for BBQ."/>
    <n v="25000"/>
    <n v="460"/>
    <n v="76.666666666666671"/>
    <x v="2"/>
    <s v="US"/>
    <s v="USD"/>
    <n v="1439931675"/>
    <n v="1437339675"/>
    <b v="0"/>
    <n v="6"/>
    <b v="0"/>
    <x v="7"/>
    <s v="food trucks"/>
    <x v="2409"/>
    <d v="2015-08-18T21:01:15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e v="#DIV/0!"/>
    <x v="2"/>
    <s v="AU"/>
    <s v="AUD"/>
    <n v="1441619275"/>
    <n v="1439027275"/>
    <b v="0"/>
    <n v="0"/>
    <b v="0"/>
    <x v="7"/>
    <s v="food trucks"/>
    <x v="2410"/>
    <d v="2015-09-07T09:47:55"/>
    <n v="30"/>
    <x v="0"/>
  </r>
  <r>
    <n v="2411"/>
    <s v="Was ist das"/>
    <s v="I want to create an authentic German food truck to travel all over the US. Spreading amazing German Food to Summer Time Music Festivals"/>
    <n v="25000"/>
    <n v="151"/>
    <n v="50.333333333333336"/>
    <x v="2"/>
    <s v="US"/>
    <s v="USD"/>
    <n v="1440524082"/>
    <n v="1437932082"/>
    <b v="0"/>
    <n v="3"/>
    <b v="0"/>
    <x v="7"/>
    <s v="food trucks"/>
    <x v="2411"/>
    <d v="2015-08-25T17:34:42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e v="#DIV/0!"/>
    <x v="2"/>
    <s v="FR"/>
    <s v="EUR"/>
    <n v="1480185673"/>
    <n v="1476294073"/>
    <b v="0"/>
    <n v="0"/>
    <b v="0"/>
    <x v="7"/>
    <s v="food trucks"/>
    <x v="2412"/>
    <d v="2016-11-26T18:41:13"/>
    <n v="45"/>
    <x v="2"/>
  </r>
  <r>
    <n v="2413"/>
    <s v="Lone Pine Coffee Brewery"/>
    <s v="Lone Pine Coffee Brewery will be a portable third-wave coffee shop available for wedding receptions and other events!"/>
    <n v="3000"/>
    <n v="25"/>
    <n v="8.3333333333333339"/>
    <x v="2"/>
    <s v="US"/>
    <s v="USD"/>
    <n v="1401579000"/>
    <n v="1398911882"/>
    <b v="0"/>
    <n v="3"/>
    <b v="0"/>
    <x v="7"/>
    <s v="food trucks"/>
    <x v="2413"/>
    <d v="2014-05-31T23:30:00"/>
    <n v="3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5.384615384615387"/>
    <x v="2"/>
    <s v="US"/>
    <s v="USD"/>
    <n v="1440215940"/>
    <n v="1436805660"/>
    <b v="0"/>
    <n v="13"/>
    <b v="0"/>
    <x v="7"/>
    <s v="food trucks"/>
    <x v="2414"/>
    <d v="2015-08-22T03:59:00"/>
    <n v="39"/>
    <x v="0"/>
  </r>
  <r>
    <n v="2415"/>
    <s v="Local Food Truck is Off the Hoof!"/>
    <s v="It will be ridiculously easy to become addicted to the full, rich flavor of locally raised beef, pork, and more..."/>
    <n v="60000"/>
    <n v="335"/>
    <n v="55.833333333333336"/>
    <x v="2"/>
    <s v="US"/>
    <s v="USD"/>
    <n v="1468615346"/>
    <n v="1466023346"/>
    <b v="0"/>
    <n v="6"/>
    <b v="0"/>
    <x v="7"/>
    <s v="food trucks"/>
    <x v="2415"/>
    <d v="2016-07-15T20:42:26"/>
    <n v="3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5"/>
    <x v="2"/>
    <s v="US"/>
    <s v="USD"/>
    <n v="1426345200"/>
    <n v="1421343743"/>
    <b v="0"/>
    <n v="1"/>
    <b v="0"/>
    <x v="7"/>
    <s v="food trucks"/>
    <x v="2416"/>
    <d v="2015-03-14T15:00:00"/>
    <n v="5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e v="#DIV/0!"/>
    <x v="2"/>
    <s v="US"/>
    <s v="USD"/>
    <n v="1407705187"/>
    <n v="1405113187"/>
    <b v="0"/>
    <n v="0"/>
    <b v="0"/>
    <x v="7"/>
    <s v="food trucks"/>
    <x v="2417"/>
    <d v="2014-08-10T21:13:07"/>
    <n v="30"/>
    <x v="3"/>
  </r>
  <r>
    <n v="2418"/>
    <s v="Mexican food truck"/>
    <s v="I want to start my food truck business."/>
    <n v="25000"/>
    <n v="5"/>
    <n v="1"/>
    <x v="2"/>
    <s v="US"/>
    <s v="USD"/>
    <n v="1427225644"/>
    <n v="1422045244"/>
    <b v="0"/>
    <n v="5"/>
    <b v="0"/>
    <x v="7"/>
    <s v="food trucks"/>
    <x v="2418"/>
    <d v="2015-03-24T19:34:04"/>
    <n v="6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e v="#DIV/0!"/>
    <x v="2"/>
    <s v="US"/>
    <s v="USD"/>
    <n v="1424281389"/>
    <n v="1419097389"/>
    <b v="0"/>
    <n v="0"/>
    <b v="0"/>
    <x v="7"/>
    <s v="food trucks"/>
    <x v="2419"/>
    <d v="2015-02-18T17:43:09"/>
    <n v="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69.472222222222229"/>
    <x v="2"/>
    <s v="US"/>
    <s v="USD"/>
    <n v="1415583695"/>
    <n v="1410396095"/>
    <b v="0"/>
    <n v="36"/>
    <b v="0"/>
    <x v="7"/>
    <s v="food trucks"/>
    <x v="2420"/>
    <d v="2014-11-10T01:41:35"/>
    <n v="60"/>
    <x v="3"/>
  </r>
  <r>
    <n v="2421"/>
    <s v="hot dog cart"/>
    <s v="help me start Merrill's first hot dog cart in this empty lot"/>
    <n v="6000"/>
    <n v="1"/>
    <n v="1"/>
    <x v="2"/>
    <s v="US"/>
    <s v="USD"/>
    <n v="1424536196"/>
    <n v="1421944196"/>
    <b v="0"/>
    <n v="1"/>
    <b v="0"/>
    <x v="7"/>
    <s v="food trucks"/>
    <x v="2421"/>
    <d v="2015-02-21T16:29:56"/>
    <n v="30"/>
    <x v="0"/>
  </r>
  <r>
    <n v="2422"/>
    <s v="Help starting a family owned food truck"/>
    <s v="Family owned business serving BBQ and seafood to the public"/>
    <n v="500"/>
    <n v="1"/>
    <n v="1"/>
    <x v="2"/>
    <s v="US"/>
    <s v="USD"/>
    <n v="1426091036"/>
    <n v="1423502636"/>
    <b v="0"/>
    <n v="1"/>
    <b v="0"/>
    <x v="7"/>
    <s v="food trucks"/>
    <x v="2422"/>
    <d v="2015-03-11T16:23:56"/>
    <n v="30"/>
    <x v="0"/>
  </r>
  <r>
    <n v="2423"/>
    <s v="FBTR BBQ"/>
    <s v="FBTR is a Texas-style, North Carolina based, homemade BBQ company looking to bring good meat to the masses."/>
    <n v="60000"/>
    <n v="8"/>
    <n v="8"/>
    <x v="2"/>
    <s v="US"/>
    <s v="USD"/>
    <n v="1420044890"/>
    <n v="1417452890"/>
    <b v="0"/>
    <n v="1"/>
    <b v="0"/>
    <x v="7"/>
    <s v="food trucks"/>
    <x v="2423"/>
    <d v="2014-12-31T16:54:50"/>
    <n v="30"/>
    <x v="3"/>
  </r>
  <r>
    <n v="2424"/>
    <s v="Lily and Memphs"/>
    <s v="Great and creative food from the heart in the form of a sweet food truck!"/>
    <n v="25000"/>
    <n v="310"/>
    <n v="34.444444444444443"/>
    <x v="2"/>
    <s v="US"/>
    <s v="USD"/>
    <n v="1414445108"/>
    <n v="1411853108"/>
    <b v="0"/>
    <n v="9"/>
    <b v="0"/>
    <x v="7"/>
    <s v="food trucks"/>
    <x v="2424"/>
    <d v="2014-10-27T21:25:08"/>
    <n v="3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1"/>
    <x v="2"/>
    <s v="US"/>
    <s v="USD"/>
    <n v="1464386640"/>
    <n v="1463090149"/>
    <b v="0"/>
    <n v="1"/>
    <b v="0"/>
    <x v="7"/>
    <s v="food trucks"/>
    <x v="2425"/>
    <d v="2016-05-27T22:04:00"/>
    <n v="15"/>
    <x v="2"/>
  </r>
  <r>
    <n v="2426"/>
    <s v="The Low-Calorie Food Truck"/>
    <s v="Aspiring to create a food truck with many delicious low calorie meals to encourage healthy eating while enjoying every bite."/>
    <n v="20000"/>
    <n v="0"/>
    <e v="#DIV/0!"/>
    <x v="2"/>
    <s v="US"/>
    <s v="USD"/>
    <n v="1439006692"/>
    <n v="1433822692"/>
    <b v="0"/>
    <n v="0"/>
    <b v="0"/>
    <x v="7"/>
    <s v="food trucks"/>
    <x v="2426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n v="1"/>
    <x v="2"/>
    <s v="US"/>
    <s v="USD"/>
    <n v="1458715133"/>
    <n v="1455262733"/>
    <b v="0"/>
    <n v="1"/>
    <b v="0"/>
    <x v="7"/>
    <s v="food trucks"/>
    <x v="2427"/>
    <d v="2016-03-23T06:38:53"/>
    <n v="40"/>
    <x v="2"/>
  </r>
  <r>
    <n v="2428"/>
    <s v="Premium Burgers"/>
    <s v="From Moo 2 You! We want to offer premium burgers to a taco flooded environment."/>
    <n v="35000"/>
    <n v="1"/>
    <n v="1"/>
    <x v="2"/>
    <s v="US"/>
    <s v="USD"/>
    <n v="1426182551"/>
    <n v="1423594151"/>
    <b v="0"/>
    <n v="1"/>
    <b v="0"/>
    <x v="7"/>
    <s v="food trucks"/>
    <x v="2428"/>
    <d v="2015-03-12T17:49:11"/>
    <n v="3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501.25"/>
    <x v="2"/>
    <s v="NO"/>
    <s v="NOK"/>
    <n v="1486313040"/>
    <n v="1483131966"/>
    <b v="0"/>
    <n v="4"/>
    <b v="0"/>
    <x v="7"/>
    <s v="food trucks"/>
    <x v="2429"/>
    <d v="2017-02-05T16:44:00"/>
    <n v="3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0.5"/>
    <x v="2"/>
    <s v="US"/>
    <s v="USD"/>
    <n v="1455246504"/>
    <n v="1452654504"/>
    <b v="0"/>
    <n v="2"/>
    <b v="0"/>
    <x v="7"/>
    <s v="food trucks"/>
    <x v="2430"/>
    <d v="2016-02-12T03:08:24"/>
    <n v="30"/>
    <x v="2"/>
  </r>
  <r>
    <n v="2431"/>
    <s v="Murphy's good eatin'"/>
    <s v="Go to Colorado and run a food truck with homemade food of all kinds."/>
    <n v="100000"/>
    <n v="2"/>
    <n v="1"/>
    <x v="2"/>
    <s v="US"/>
    <s v="USD"/>
    <n v="1467080613"/>
    <n v="1461896613"/>
    <b v="0"/>
    <n v="2"/>
    <b v="0"/>
    <x v="7"/>
    <s v="food trucks"/>
    <x v="2431"/>
    <d v="2016-06-28T02:23:33"/>
    <n v="60"/>
    <x v="2"/>
  </r>
  <r>
    <n v="2432"/>
    <s v="funding for bbq trailer"/>
    <s v="Looking to start competition cooking and need start-up help.  Offering brisket tasting to all contributors."/>
    <n v="14000"/>
    <n v="2"/>
    <n v="1"/>
    <x v="2"/>
    <s v="US"/>
    <s v="USD"/>
    <n v="1425791697"/>
    <n v="1423199697"/>
    <b v="0"/>
    <n v="2"/>
    <b v="0"/>
    <x v="7"/>
    <s v="food trucks"/>
    <x v="2432"/>
    <d v="2015-03-08T05:14:57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e v="#DIV/0!"/>
    <x v="2"/>
    <s v="US"/>
    <s v="USD"/>
    <n v="1456608943"/>
    <n v="1454016943"/>
    <b v="0"/>
    <n v="0"/>
    <b v="0"/>
    <x v="7"/>
    <s v="food trucks"/>
    <x v="2433"/>
    <d v="2016-02-27T21:35:43"/>
    <n v="3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13"/>
    <x v="2"/>
    <s v="US"/>
    <s v="USD"/>
    <n v="1438662474"/>
    <n v="1435206474"/>
    <b v="0"/>
    <n v="2"/>
    <b v="0"/>
    <x v="7"/>
    <s v="food trucks"/>
    <x v="243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306"/>
    <x v="2"/>
    <s v="SE"/>
    <s v="SEK"/>
    <n v="1444027186"/>
    <n v="1441435186"/>
    <b v="0"/>
    <n v="4"/>
    <b v="0"/>
    <x v="7"/>
    <s v="food trucks"/>
    <x v="2435"/>
    <d v="2015-10-05T06:39:46"/>
    <n v="3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22.5"/>
    <x v="2"/>
    <s v="CA"/>
    <s v="CAD"/>
    <n v="1454078770"/>
    <n v="1448894770"/>
    <b v="0"/>
    <n v="2"/>
    <b v="0"/>
    <x v="7"/>
    <s v="food trucks"/>
    <x v="2436"/>
    <d v="2016-01-29T14:46:10"/>
    <n v="60"/>
    <x v="0"/>
  </r>
  <r>
    <n v="2437"/>
    <s v="Cuppa Gumbos"/>
    <s v="Homemade Gumbo, Stews and Curry to be served hot and fresh everyday at any festival or concert we can attend."/>
    <n v="8000"/>
    <n v="0"/>
    <e v="#DIV/0!"/>
    <x v="2"/>
    <s v="US"/>
    <s v="USD"/>
    <n v="1426615200"/>
    <n v="1422400188"/>
    <b v="0"/>
    <n v="0"/>
    <b v="0"/>
    <x v="7"/>
    <s v="food trucks"/>
    <x v="2437"/>
    <d v="2015-03-17T18:00:00"/>
    <n v="49"/>
    <x v="0"/>
  </r>
  <r>
    <n v="2438"/>
    <s v="FOOD|Art"/>
    <s v="I'm starting a catering and food truck business of southern comfort food. My FOOD is my Art!  _x000a_Thanks for you help!"/>
    <n v="15000"/>
    <n v="50"/>
    <n v="50"/>
    <x v="2"/>
    <s v="US"/>
    <s v="USD"/>
    <n v="1449529062"/>
    <n v="1444341462"/>
    <b v="0"/>
    <n v="1"/>
    <b v="0"/>
    <x v="7"/>
    <s v="food trucks"/>
    <x v="2438"/>
    <d v="2015-12-07T22:57:42"/>
    <n v="6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e v="#DIV/0!"/>
    <x v="2"/>
    <s v="US"/>
    <s v="USD"/>
    <n v="1445197129"/>
    <n v="1442605129"/>
    <b v="0"/>
    <n v="0"/>
    <b v="0"/>
    <x v="7"/>
    <s v="food trucks"/>
    <x v="2439"/>
    <d v="2015-10-18T19:38:49"/>
    <n v="30"/>
    <x v="0"/>
  </r>
  <r>
    <n v="2440"/>
    <s v="The first green Food Truck in Phnom Penh"/>
    <s v="Starting a entire clean energy food truck and set a new standard for Cambodia"/>
    <n v="5000"/>
    <n v="10"/>
    <n v="5"/>
    <x v="2"/>
    <s v="BE"/>
    <s v="EUR"/>
    <n v="1455399313"/>
    <n v="1452807313"/>
    <b v="0"/>
    <n v="2"/>
    <b v="0"/>
    <x v="7"/>
    <s v="food trucks"/>
    <x v="2440"/>
    <d v="2016-02-13T21:35:13"/>
    <n v="30"/>
    <x v="2"/>
  </r>
  <r>
    <n v="2441"/>
    <s v="Bring Alchemy Pops to the People!"/>
    <s v="YOU can help Alchemy Pops POP up on a street near you!"/>
    <n v="7500"/>
    <n v="8091"/>
    <n v="74.22935779816514"/>
    <x v="0"/>
    <s v="US"/>
    <s v="USD"/>
    <n v="1437627540"/>
    <n v="1435806054"/>
    <b v="0"/>
    <n v="109"/>
    <b v="1"/>
    <x v="7"/>
    <s v="small batch"/>
    <x v="2441"/>
    <d v="2015-07-23T04:59:00"/>
    <n v="21"/>
    <x v="0"/>
  </r>
  <r>
    <n v="2442"/>
    <s v="Young Mountain Tea: A New White Tea from India's Himalayas"/>
    <s v="The first tea from a new sustainable tea region in India's young, rising Himalayas."/>
    <n v="24000"/>
    <n v="30226"/>
    <n v="81.252688172043008"/>
    <x v="0"/>
    <s v="US"/>
    <s v="USD"/>
    <n v="1426777228"/>
    <n v="1424188828"/>
    <b v="0"/>
    <n v="372"/>
    <b v="1"/>
    <x v="7"/>
    <s v="small batch"/>
    <x v="2442"/>
    <d v="2015-03-19T15:00:28"/>
    <n v="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30.23469453376205"/>
    <x v="0"/>
    <s v="US"/>
    <s v="USD"/>
    <n v="1408114822"/>
    <n v="1405522822"/>
    <b v="0"/>
    <n v="311"/>
    <b v="1"/>
    <x v="7"/>
    <s v="small batch"/>
    <x v="2443"/>
    <d v="2014-08-15T15:00:22"/>
    <n v="3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53.409836065573771"/>
    <x v="0"/>
    <s v="US"/>
    <s v="USD"/>
    <n v="1464199591"/>
    <n v="1461607591"/>
    <b v="0"/>
    <n v="61"/>
    <b v="1"/>
    <x v="7"/>
    <s v="small batch"/>
    <x v="2444"/>
    <d v="2016-05-25T18:06:31"/>
    <n v="3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75.130434782608702"/>
    <x v="0"/>
    <s v="US"/>
    <s v="USD"/>
    <n v="1443242021"/>
    <n v="1440650021"/>
    <b v="0"/>
    <n v="115"/>
    <b v="1"/>
    <x v="7"/>
    <s v="small batch"/>
    <x v="2445"/>
    <d v="2015-09-26T04:33:41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75.666666666666671"/>
    <x v="0"/>
    <s v="US"/>
    <s v="USD"/>
    <n v="1480174071"/>
    <n v="1477578471"/>
    <b v="0"/>
    <n v="111"/>
    <b v="1"/>
    <x v="7"/>
    <s v="small batch"/>
    <x v="2446"/>
    <d v="2016-11-26T15:27:51"/>
    <n v="3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1.691394658753708"/>
    <x v="0"/>
    <s v="US"/>
    <s v="USD"/>
    <n v="1478923200"/>
    <n v="1476184593"/>
    <b v="0"/>
    <n v="337"/>
    <b v="1"/>
    <x v="7"/>
    <s v="small batch"/>
    <x v="2447"/>
    <d v="2016-11-12T04:00:00"/>
    <n v="3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47.777777777777779"/>
    <x v="0"/>
    <s v="US"/>
    <s v="USD"/>
    <n v="1472621760"/>
    <n v="1472110513"/>
    <b v="0"/>
    <n v="9"/>
    <b v="1"/>
    <x v="7"/>
    <s v="small batch"/>
    <x v="2448"/>
    <d v="2016-08-31T05:36:00"/>
    <n v="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90"/>
    <x v="0"/>
    <s v="US"/>
    <s v="USD"/>
    <n v="1417321515"/>
    <n v="1414725915"/>
    <b v="0"/>
    <n v="120"/>
    <b v="1"/>
    <x v="7"/>
    <s v="small batch"/>
    <x v="2449"/>
    <d v="2014-11-30T04:25:15"/>
    <n v="3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49.31401960784314"/>
    <x v="0"/>
    <s v="US"/>
    <s v="USD"/>
    <n v="1414465860"/>
    <n v="1411177456"/>
    <b v="0"/>
    <n v="102"/>
    <b v="1"/>
    <x v="7"/>
    <s v="small batch"/>
    <x v="2450"/>
    <d v="2014-10-28T03:11:00"/>
    <n v="38"/>
    <x v="3"/>
  </r>
  <r>
    <n v="2451"/>
    <s v="Boss Balls Protein Balls"/>
    <s v="Meet the best tasting high protein, low sugar protein snack on the planet. Guaranteed to turn you into a stone cold fox."/>
    <n v="10000"/>
    <n v="11545"/>
    <n v="62.06989247311828"/>
    <x v="0"/>
    <s v="US"/>
    <s v="USD"/>
    <n v="1488750490"/>
    <n v="1487022490"/>
    <b v="0"/>
    <n v="186"/>
    <b v="1"/>
    <x v="7"/>
    <s v="small batch"/>
    <x v="2451"/>
    <d v="2017-03-05T21:48:10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53.4"/>
    <x v="0"/>
    <s v="US"/>
    <s v="USD"/>
    <n v="1451430000"/>
    <n v="1448914500"/>
    <b v="0"/>
    <n v="15"/>
    <b v="1"/>
    <x v="7"/>
    <s v="small batch"/>
    <x v="2452"/>
    <d v="2015-12-29T23:00:00"/>
    <n v="2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69.268656716417908"/>
    <x v="0"/>
    <s v="US"/>
    <s v="USD"/>
    <n v="1486053409"/>
    <n v="1483461409"/>
    <b v="0"/>
    <n v="67"/>
    <b v="1"/>
    <x v="7"/>
    <s v="small batch"/>
    <x v="2453"/>
    <d v="2017-02-02T16:36:49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271.50769230769231"/>
    <x v="0"/>
    <s v="US"/>
    <s v="USD"/>
    <n v="1489207808"/>
    <n v="1486183808"/>
    <b v="0"/>
    <n v="130"/>
    <b v="1"/>
    <x v="7"/>
    <s v="small batch"/>
    <x v="2454"/>
    <d v="2017-03-11T04:50:08"/>
    <n v="35"/>
    <x v="1"/>
  </r>
  <r>
    <n v="2455"/>
    <s v="Yo Mama's Sauces &amp; Rubs"/>
    <s v="Mama wants everyone to try her secret recipes for sauces and rubs. She uses only the freshest ingredients for them."/>
    <n v="300"/>
    <n v="546"/>
    <n v="34.125"/>
    <x v="0"/>
    <s v="US"/>
    <s v="USD"/>
    <n v="1461177950"/>
    <n v="1458758750"/>
    <b v="0"/>
    <n v="16"/>
    <b v="1"/>
    <x v="7"/>
    <s v="small batch"/>
    <x v="2455"/>
    <d v="2016-04-20T18:45:50"/>
    <n v="28"/>
    <x v="2"/>
  </r>
  <r>
    <n v="2456"/>
    <s v="Beef Sticks to Chomp On!!"/>
    <s v="These beef sticks will make your taste buds dance with happiness. Plus they are healthier than most available today!"/>
    <n v="1500"/>
    <n v="2713"/>
    <n v="40.492537313432834"/>
    <x v="0"/>
    <s v="US"/>
    <s v="USD"/>
    <n v="1488063839"/>
    <n v="1485471839"/>
    <b v="0"/>
    <n v="67"/>
    <b v="1"/>
    <x v="7"/>
    <s v="small batch"/>
    <x v="2456"/>
    <d v="2017-02-25T23:03:59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n v="189.75806451612902"/>
    <x v="0"/>
    <s v="US"/>
    <s v="USD"/>
    <n v="1458826056"/>
    <n v="1456237656"/>
    <b v="0"/>
    <n v="124"/>
    <b v="1"/>
    <x v="7"/>
    <s v="small batch"/>
    <x v="2457"/>
    <d v="2016-03-24T13:27:36"/>
    <n v="30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68.862499999999997"/>
    <x v="0"/>
    <s v="US"/>
    <s v="USD"/>
    <n v="1465498800"/>
    <n v="1462481718"/>
    <b v="0"/>
    <n v="80"/>
    <b v="1"/>
    <x v="7"/>
    <s v="small batch"/>
    <x v="2458"/>
    <d v="2016-06-09T19:00:00"/>
    <n v="3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8.77659574468085"/>
    <x v="0"/>
    <s v="US"/>
    <s v="USD"/>
    <n v="1458742685"/>
    <n v="1454858285"/>
    <b v="0"/>
    <n v="282"/>
    <b v="1"/>
    <x v="7"/>
    <s v="small batch"/>
    <x v="2459"/>
    <d v="2016-03-23T14:18:05"/>
    <n v="4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25.98529411764706"/>
    <x v="0"/>
    <s v="US"/>
    <s v="USD"/>
    <n v="1483417020"/>
    <n v="1480480167"/>
    <b v="0"/>
    <n v="68"/>
    <b v="1"/>
    <x v="7"/>
    <s v="small batch"/>
    <x v="2460"/>
    <d v="2017-01-03T04:17:00"/>
    <n v="3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90.523255813953483"/>
    <x v="0"/>
    <s v="US"/>
    <s v="USD"/>
    <n v="1317438000"/>
    <n v="1314577097"/>
    <b v="0"/>
    <n v="86"/>
    <b v="1"/>
    <x v="4"/>
    <s v="indie rock"/>
    <x v="2461"/>
    <d v="2011-10-01T03:00:00"/>
    <n v="33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28.880434782608695"/>
    <x v="0"/>
    <s v="US"/>
    <s v="USD"/>
    <n v="1342672096"/>
    <n v="1340944096"/>
    <b v="0"/>
    <n v="115"/>
    <b v="1"/>
    <x v="4"/>
    <s v="indie rock"/>
    <x v="2462"/>
    <d v="2012-07-19T04:28:16"/>
    <n v="20"/>
    <x v="5"/>
  </r>
  <r>
    <n v="2463"/>
    <s v="Emma Ate the Lion &quot;Songs Two Count Too&quot;"/>
    <s v="Emma Ate The Lion's debut full length album"/>
    <n v="2000"/>
    <n v="2325"/>
    <n v="31"/>
    <x v="0"/>
    <s v="US"/>
    <s v="USD"/>
    <n v="1366138800"/>
    <n v="1362710425"/>
    <b v="0"/>
    <n v="75"/>
    <b v="1"/>
    <x v="4"/>
    <s v="indie rock"/>
    <x v="2463"/>
    <d v="2013-04-16T19:00:00"/>
    <n v="40"/>
    <x v="4"/>
  </r>
  <r>
    <n v="2464"/>
    <s v="The Enemy Feathers NEW EP"/>
    <s v="The Enemy Feathers are passing the proverbial hat to see if we can raise enough money to complete Our NEW EP"/>
    <n v="2000"/>
    <n v="2222"/>
    <n v="51.674418604651166"/>
    <x v="0"/>
    <s v="CA"/>
    <s v="CAD"/>
    <n v="1443641340"/>
    <n v="1441143397"/>
    <b v="0"/>
    <n v="43"/>
    <b v="1"/>
    <x v="4"/>
    <s v="indie rock"/>
    <x v="2464"/>
    <d v="2015-09-30T19:29:00"/>
    <n v="29"/>
    <x v="0"/>
  </r>
  <r>
    <n v="2465"/>
    <s v="The Lion Oh My - Our first full length release"/>
    <s v="An indie band from Spokane, WA looking to master and package their first full length album."/>
    <n v="700"/>
    <n v="1261"/>
    <n v="26.270833333333332"/>
    <x v="0"/>
    <s v="US"/>
    <s v="USD"/>
    <n v="1348420548"/>
    <n v="1345828548"/>
    <b v="0"/>
    <n v="48"/>
    <b v="1"/>
    <x v="4"/>
    <s v="indie rock"/>
    <x v="2465"/>
    <d v="2012-09-23T17:15:48"/>
    <n v="3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48.07692307692308"/>
    <x v="0"/>
    <s v="US"/>
    <s v="USD"/>
    <n v="1368066453"/>
    <n v="1365474453"/>
    <b v="0"/>
    <n v="52"/>
    <b v="1"/>
    <x v="4"/>
    <s v="indie rock"/>
    <x v="2466"/>
    <d v="2013-05-09T02:27:33"/>
    <n v="30"/>
    <x v="4"/>
  </r>
  <r>
    <n v="2467"/>
    <s v="Nature Boy Explorer EP"/>
    <s v="We've finished our first EP and we're taking it on the road in three weeks! Help us fund manufacturing?"/>
    <n v="1000"/>
    <n v="1185"/>
    <n v="27.558139534883722"/>
    <x v="0"/>
    <s v="US"/>
    <s v="USD"/>
    <n v="1336669200"/>
    <n v="1335473931"/>
    <b v="0"/>
    <n v="43"/>
    <b v="1"/>
    <x v="4"/>
    <s v="indie rock"/>
    <x v="2467"/>
    <d v="2012-05-10T17:00:00"/>
    <n v="14"/>
    <x v="5"/>
  </r>
  <r>
    <n v="2468"/>
    <s v="New &quot;Jesse Denaro&quot; Album!"/>
    <s v="Please donate, support &amp; share this project so that I may be able to record my new EP this fall!"/>
    <n v="2000"/>
    <n v="2144.34"/>
    <n v="36.97137931034483"/>
    <x v="0"/>
    <s v="US"/>
    <s v="USD"/>
    <n v="1351400400"/>
    <n v="1348285321"/>
    <b v="0"/>
    <n v="58"/>
    <b v="1"/>
    <x v="4"/>
    <s v="indie rock"/>
    <x v="2468"/>
    <d v="2012-10-28T05:00:00"/>
    <n v="3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29.021276595744681"/>
    <x v="0"/>
    <s v="US"/>
    <s v="USD"/>
    <n v="1297160329"/>
    <n v="1295000329"/>
    <b v="0"/>
    <n v="47"/>
    <b v="1"/>
    <x v="4"/>
    <s v="indie rock"/>
    <x v="2469"/>
    <d v="2011-02-08T10:18:49"/>
    <n v="25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28.65666666666667"/>
    <x v="0"/>
    <s v="US"/>
    <s v="USD"/>
    <n v="1337824055"/>
    <n v="1335232055"/>
    <b v="0"/>
    <n v="36"/>
    <b v="1"/>
    <x v="4"/>
    <s v="indie rock"/>
    <x v="2470"/>
    <d v="2012-05-24T01:47:35"/>
    <n v="3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37.647058823529413"/>
    <x v="0"/>
    <s v="US"/>
    <s v="USD"/>
    <n v="1327535392"/>
    <n v="1324079392"/>
    <b v="0"/>
    <n v="17"/>
    <b v="1"/>
    <x v="4"/>
    <s v="indie rock"/>
    <x v="2471"/>
    <d v="2012-01-25T23:49:52"/>
    <n v="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97.904038461538462"/>
    <x v="0"/>
    <s v="US"/>
    <s v="USD"/>
    <n v="1283562180"/>
    <n v="1277433980"/>
    <b v="0"/>
    <n v="104"/>
    <b v="1"/>
    <x v="4"/>
    <s v="indie rock"/>
    <x v="2472"/>
    <d v="2010-09-04T01:03:00"/>
    <n v="7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42.553191489361701"/>
    <x v="0"/>
    <s v="US"/>
    <s v="USD"/>
    <n v="1352573869"/>
    <n v="1349978269"/>
    <b v="0"/>
    <n v="47"/>
    <b v="1"/>
    <x v="4"/>
    <s v="indie rock"/>
    <x v="2473"/>
    <d v="2012-11-10T18:57:49"/>
    <n v="3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31.58368421052631"/>
    <x v="0"/>
    <s v="US"/>
    <s v="USD"/>
    <n v="1286756176"/>
    <n v="1282868176"/>
    <b v="0"/>
    <n v="38"/>
    <b v="1"/>
    <x v="4"/>
    <s v="indie rock"/>
    <x v="2474"/>
    <d v="2010-10-11T00:16:16"/>
    <n v="45"/>
    <x v="7"/>
  </r>
  <r>
    <n v="2475"/>
    <s v="BRANDTSON - &quot;Send Us A Signal&quot; Vinyl LP"/>
    <s v="Help BRANDTSON and DREAMOVERrecords press their 2004 record, &quot;Send Us A Signal&quot;."/>
    <n v="2500"/>
    <n v="2618"/>
    <n v="32.320987654320987"/>
    <x v="0"/>
    <s v="US"/>
    <s v="USD"/>
    <n v="1278799200"/>
    <n v="1273647255"/>
    <b v="0"/>
    <n v="81"/>
    <b v="1"/>
    <x v="4"/>
    <s v="indie rock"/>
    <x v="2475"/>
    <d v="2010-07-10T22:00:00"/>
    <n v="60"/>
    <x v="7"/>
  </r>
  <r>
    <n v="2476"/>
    <s v="Arts &amp; Crafts"/>
    <s v="Eleven songs, the accumulation of several memorable occurrences in a sleepy town; stories of fiction &amp; fact."/>
    <n v="3200"/>
    <n v="3360.72"/>
    <n v="61.103999999999999"/>
    <x v="0"/>
    <s v="US"/>
    <s v="USD"/>
    <n v="1415004770"/>
    <n v="1412149970"/>
    <b v="0"/>
    <n v="55"/>
    <b v="1"/>
    <x v="4"/>
    <s v="indie rock"/>
    <x v="2476"/>
    <d v="2014-11-03T08:52:50"/>
    <n v="33"/>
    <x v="3"/>
  </r>
  <r>
    <n v="2477"/>
    <s v="Debut Album"/>
    <s v="Releasing my first album in August, and I need your help in order to get it done!"/>
    <n v="750"/>
    <n v="1285"/>
    <n v="31.341463414634145"/>
    <x v="0"/>
    <s v="US"/>
    <s v="USD"/>
    <n v="1344789345"/>
    <n v="1340901345"/>
    <b v="0"/>
    <n v="41"/>
    <b v="1"/>
    <x v="4"/>
    <s v="indie rock"/>
    <x v="2477"/>
    <d v="2012-08-12T16:35:45"/>
    <n v="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9.1139240506329"/>
    <x v="0"/>
    <s v="US"/>
    <s v="USD"/>
    <n v="1358117313"/>
    <n v="1355525313"/>
    <b v="0"/>
    <n v="79"/>
    <b v="1"/>
    <x v="4"/>
    <s v="indie rock"/>
    <x v="2478"/>
    <d v="2013-01-13T22:48:33"/>
    <n v="30"/>
    <x v="5"/>
  </r>
  <r>
    <n v="2479"/>
    <s v="FUEL FAKE NATIVES"/>
    <s v="Fake Natives is headed on tour this summer. Help them fill their tank with fossil fuels."/>
    <n v="300"/>
    <n v="400.33"/>
    <n v="25.020624999999999"/>
    <x v="0"/>
    <s v="US"/>
    <s v="USD"/>
    <n v="1343440800"/>
    <n v="1342545994"/>
    <b v="0"/>
    <n v="16"/>
    <b v="1"/>
    <x v="4"/>
    <s v="indie rock"/>
    <x v="2479"/>
    <d v="2012-07-28T02:00:00"/>
    <n v="10"/>
    <x v="5"/>
  </r>
  <r>
    <n v="2480"/>
    <s v="Either, Either EP"/>
    <s v="We are a band from Long Beach, Ca looking to record our first EP. Any little bit counts and your support would mean the world to us!"/>
    <n v="2000"/>
    <n v="2000"/>
    <n v="250"/>
    <x v="0"/>
    <s v="US"/>
    <s v="USD"/>
    <n v="1444516084"/>
    <n v="1439332084"/>
    <b v="0"/>
    <n v="8"/>
    <b v="1"/>
    <x v="4"/>
    <s v="indie rock"/>
    <x v="2480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47.541473684210523"/>
    <x v="0"/>
    <s v="US"/>
    <s v="USD"/>
    <n v="1335799808"/>
    <n v="1333207808"/>
    <b v="0"/>
    <n v="95"/>
    <b v="1"/>
    <x v="4"/>
    <s v="indie rock"/>
    <x v="2481"/>
    <d v="2012-04-30T15:30:08"/>
    <n v="3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40.04"/>
    <x v="0"/>
    <s v="US"/>
    <s v="USD"/>
    <n v="1312224383"/>
    <n v="1308336383"/>
    <b v="0"/>
    <n v="25"/>
    <b v="1"/>
    <x v="4"/>
    <s v="indie rock"/>
    <x v="2482"/>
    <d v="2011-08-01T18:46:23"/>
    <n v="45"/>
    <x v="6"/>
  </r>
  <r>
    <n v="2483"/>
    <s v="Intangible Animal's &quot;Oh The Humanity&quot; Tour"/>
    <s v="Send Intangible Animal on our first West Coast Tour!!! The fate of the world rests in your hands."/>
    <n v="1100"/>
    <n v="1251"/>
    <n v="65.84210526315789"/>
    <x v="0"/>
    <s v="US"/>
    <s v="USD"/>
    <n v="1335891603"/>
    <n v="1330711203"/>
    <b v="0"/>
    <n v="19"/>
    <b v="1"/>
    <x v="4"/>
    <s v="indie rock"/>
    <x v="2483"/>
    <d v="2012-05-01T17:00:03"/>
    <n v="6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46.401222222222216"/>
    <x v="0"/>
    <s v="US"/>
    <s v="USD"/>
    <n v="1316124003"/>
    <n v="1313532003"/>
    <b v="0"/>
    <n v="90"/>
    <b v="1"/>
    <x v="4"/>
    <s v="indie rock"/>
    <x v="2484"/>
    <d v="2011-09-15T22:00:03"/>
    <n v="3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50.365853658536587"/>
    <x v="0"/>
    <s v="US"/>
    <s v="USD"/>
    <n v="1318463879"/>
    <n v="1315439879"/>
    <b v="0"/>
    <n v="41"/>
    <b v="1"/>
    <x v="4"/>
    <s v="indie rock"/>
    <x v="2485"/>
    <d v="2011-10-12T23:57:59"/>
    <n v="3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.566666666666666"/>
    <x v="0"/>
    <s v="US"/>
    <s v="USD"/>
    <n v="1335113976"/>
    <n v="1332521976"/>
    <b v="0"/>
    <n v="30"/>
    <b v="1"/>
    <x v="4"/>
    <s v="indie rock"/>
    <x v="2486"/>
    <d v="2012-04-22T16:59:36"/>
    <n v="30"/>
    <x v="5"/>
  </r>
  <r>
    <n v="2487"/>
    <s v="Copyrighting 1978 Champs Finished Album"/>
    <s v="Raise enough money to fund the copyright cost for the full length indie rock record we spent the year recording."/>
    <n v="1500"/>
    <n v="1500.76"/>
    <n v="39.493684210526318"/>
    <x v="0"/>
    <s v="US"/>
    <s v="USD"/>
    <n v="1338083997"/>
    <n v="1335491997"/>
    <b v="0"/>
    <n v="38"/>
    <b v="1"/>
    <x v="4"/>
    <s v="indie rock"/>
    <x v="2487"/>
    <d v="2012-05-27T01:59:57"/>
    <n v="3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49.246153846153845"/>
    <x v="0"/>
    <s v="US"/>
    <s v="USD"/>
    <n v="1321459908"/>
    <n v="1318864308"/>
    <b v="0"/>
    <n v="65"/>
    <b v="1"/>
    <x v="4"/>
    <s v="indie rock"/>
    <x v="2488"/>
    <d v="2011-11-16T16:11:48"/>
    <n v="3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62.38"/>
    <x v="0"/>
    <s v="US"/>
    <s v="USD"/>
    <n v="1368117239"/>
    <n v="1365525239"/>
    <b v="0"/>
    <n v="75"/>
    <b v="1"/>
    <x v="4"/>
    <s v="indie rock"/>
    <x v="2489"/>
    <d v="2013-05-09T16:33:59"/>
    <n v="30"/>
    <x v="4"/>
  </r>
  <r>
    <n v="2490"/>
    <s v="The Offbeats Summer Tour 2012"/>
    <s v="We are trying to fund our first multi-state tour this summer in an effort to get our music out to as many people as possible."/>
    <n v="500"/>
    <n v="607"/>
    <n v="37.9375"/>
    <x v="0"/>
    <s v="US"/>
    <s v="USD"/>
    <n v="1340429276"/>
    <n v="1335245276"/>
    <b v="0"/>
    <n v="16"/>
    <b v="1"/>
    <x v="4"/>
    <s v="indie rock"/>
    <x v="2490"/>
    <d v="2012-06-23T05:27:56"/>
    <n v="6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51.6"/>
    <x v="0"/>
    <s v="US"/>
    <s v="USD"/>
    <n v="1295142660"/>
    <n v="1293739714"/>
    <b v="0"/>
    <n v="10"/>
    <b v="1"/>
    <x v="4"/>
    <s v="indie rock"/>
    <x v="2491"/>
    <d v="2011-01-16T01:51:00"/>
    <n v="16"/>
    <x v="7"/>
  </r>
  <r>
    <n v="2492"/>
    <s v="SUPER NICE EP 2012"/>
    <s v="We're a band from Hawaii trying to produce our first EP and we need help!"/>
    <n v="600"/>
    <n v="750"/>
    <n v="27.777777777777779"/>
    <x v="0"/>
    <s v="US"/>
    <s v="USD"/>
    <n v="1339840740"/>
    <n v="1335397188"/>
    <b v="0"/>
    <n v="27"/>
    <b v="1"/>
    <x v="4"/>
    <s v="indie rock"/>
    <x v="2492"/>
    <d v="2012-06-16T09:59:00"/>
    <n v="51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99.382239382239376"/>
    <x v="0"/>
    <s v="US"/>
    <s v="USD"/>
    <n v="1367208140"/>
    <n v="1363320140"/>
    <b v="0"/>
    <n v="259"/>
    <b v="1"/>
    <x v="4"/>
    <s v="indie rock"/>
    <x v="2493"/>
    <d v="2013-04-29T04:02:20"/>
    <n v="4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38.848205128205123"/>
    <x v="0"/>
    <s v="US"/>
    <s v="USD"/>
    <n v="1337786944"/>
    <n v="1335194944"/>
    <b v="0"/>
    <n v="39"/>
    <b v="1"/>
    <x v="4"/>
    <s v="indie rock"/>
    <x v="2494"/>
    <d v="2012-05-23T15:29:04"/>
    <n v="3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45.548809523809524"/>
    <x v="0"/>
    <s v="US"/>
    <s v="USD"/>
    <n v="1339022575"/>
    <n v="1336430575"/>
    <b v="0"/>
    <n v="42"/>
    <b v="1"/>
    <x v="4"/>
    <s v="indie rock"/>
    <x v="2495"/>
    <d v="2012-06-06T22:42:55"/>
    <n v="30"/>
    <x v="5"/>
  </r>
  <r>
    <n v="2496"/>
    <s v="Lynn Haven - The First Album, &quot;Fair Weather Friends&quot;"/>
    <s v="Be a part of making the first Lynn Haven album, &quot;Fair Weather Friends.&quot;"/>
    <n v="6000"/>
    <n v="6000"/>
    <n v="600"/>
    <x v="0"/>
    <s v="US"/>
    <s v="USD"/>
    <n v="1364597692"/>
    <n v="1361577292"/>
    <b v="0"/>
    <n v="10"/>
    <b v="1"/>
    <x v="4"/>
    <s v="indie rock"/>
    <x v="2496"/>
    <d v="2013-03-29T22:54:52"/>
    <n v="3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80.551071428571419"/>
    <x v="0"/>
    <s v="US"/>
    <s v="USD"/>
    <n v="1312578338"/>
    <n v="1309986338"/>
    <b v="0"/>
    <n v="56"/>
    <b v="1"/>
    <x v="4"/>
    <s v="indie rock"/>
    <x v="2497"/>
    <d v="2011-08-05T21:05:38"/>
    <n v="30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52.8"/>
    <x v="0"/>
    <s v="US"/>
    <s v="USD"/>
    <n v="1422400387"/>
    <n v="1421190787"/>
    <b v="0"/>
    <n v="20"/>
    <b v="1"/>
    <x v="4"/>
    <s v="indie rock"/>
    <x v="2498"/>
    <d v="2015-01-27T23:13:07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47.676470588235297"/>
    <x v="0"/>
    <s v="US"/>
    <s v="USD"/>
    <n v="1356976800"/>
    <n v="1352820837"/>
    <b v="0"/>
    <n v="170"/>
    <b v="1"/>
    <x v="4"/>
    <s v="indie rock"/>
    <x v="2499"/>
    <d v="2012-12-31T18:00:00"/>
    <n v="48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23.448275862068964"/>
    <x v="0"/>
    <s v="US"/>
    <s v="USD"/>
    <n v="1340476375"/>
    <n v="1337884375"/>
    <b v="0"/>
    <n v="29"/>
    <b v="1"/>
    <x v="4"/>
    <s v="indie rock"/>
    <x v="2500"/>
    <d v="2012-06-23T18:32:55"/>
    <n v="3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40.142857142857146"/>
    <x v="2"/>
    <s v="CA"/>
    <s v="CAD"/>
    <n v="1443379104"/>
    <n v="1440787104"/>
    <b v="0"/>
    <n v="7"/>
    <b v="0"/>
    <x v="7"/>
    <s v="restaurants"/>
    <x v="2501"/>
    <d v="2015-09-27T18:38:24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n v="17.2"/>
    <x v="2"/>
    <s v="US"/>
    <s v="USD"/>
    <n v="1411328918"/>
    <n v="1407440918"/>
    <b v="0"/>
    <n v="5"/>
    <b v="0"/>
    <x v="7"/>
    <s v="restaurants"/>
    <x v="2502"/>
    <d v="2014-09-21T19:48:38"/>
    <n v="45"/>
    <x v="3"/>
  </r>
  <r>
    <n v="2503"/>
    <s v="Cardinal Bistro BYOB Start Up"/>
    <s v="Cardinal Bistro will be Contemporary American dinning establishment based in Ventnor, NJ featuring local, seasonal ingredients."/>
    <n v="10000"/>
    <n v="0"/>
    <e v="#DIV/0!"/>
    <x v="2"/>
    <s v="US"/>
    <s v="USD"/>
    <n v="1465333560"/>
    <n v="1462743308"/>
    <b v="0"/>
    <n v="0"/>
    <b v="0"/>
    <x v="7"/>
    <s v="restaurants"/>
    <x v="2503"/>
    <d v="2016-06-07T21:06:00"/>
    <n v="30"/>
    <x v="2"/>
  </r>
  <r>
    <n v="2504"/>
    <s v="Halal Restaurant and Internet Cafe"/>
    <s v="Halal Restaurant and Internet Cafe 20 percent of profits will go to building masjids."/>
    <n v="35000"/>
    <n v="0"/>
    <e v="#DIV/0!"/>
    <x v="2"/>
    <s v="US"/>
    <s v="USD"/>
    <n v="1416014534"/>
    <n v="1413418934"/>
    <b v="0"/>
    <n v="0"/>
    <b v="0"/>
    <x v="7"/>
    <s v="restaurants"/>
    <x v="2504"/>
    <d v="2014-11-15T01:22:14"/>
    <n v="30"/>
    <x v="3"/>
  </r>
  <r>
    <n v="2505"/>
    <s v="PASTATUTION"/>
    <s v="PASTATUTION- The act or practice of engaging in Pasta Making for money.  _x000a__x000a_Help us get the Arcobaleno Pasta Extruder!"/>
    <n v="7000"/>
    <n v="0"/>
    <e v="#DIV/0!"/>
    <x v="2"/>
    <s v="US"/>
    <s v="USD"/>
    <n v="1426292416"/>
    <n v="1423704016"/>
    <b v="0"/>
    <n v="0"/>
    <b v="0"/>
    <x v="7"/>
    <s v="restaurants"/>
    <x v="2505"/>
    <d v="2015-03-14T00:20:16"/>
    <n v="30"/>
    <x v="0"/>
  </r>
  <r>
    <n v="2506"/>
    <s v="Bowlz Cafe, Hull"/>
    <s v="Love cereal as much as we do? Then we need your help! We are opening a worldwide cereal cafe, serving the best in imported cereals!"/>
    <n v="5000"/>
    <n v="30"/>
    <n v="15"/>
    <x v="2"/>
    <s v="GB"/>
    <s v="GBP"/>
    <n v="1443906000"/>
    <n v="1441955269"/>
    <b v="0"/>
    <n v="2"/>
    <b v="0"/>
    <x v="7"/>
    <s v="restaurants"/>
    <x v="2506"/>
    <d v="2015-10-03T21:00:00"/>
    <n v="23"/>
    <x v="0"/>
  </r>
  <r>
    <n v="2507"/>
    <s v="Help Cafe Talavera get a New Kitchen!"/>
    <s v="Unique dishes for a unique city!."/>
    <n v="42850"/>
    <n v="0"/>
    <e v="#DIV/0!"/>
    <x v="2"/>
    <s v="US"/>
    <s v="USD"/>
    <n v="1431308704"/>
    <n v="1428716704"/>
    <b v="0"/>
    <n v="0"/>
    <b v="0"/>
    <x v="7"/>
    <s v="restaurants"/>
    <x v="2507"/>
    <d v="2015-05-11T01:45:04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e v="#DIV/0!"/>
    <x v="2"/>
    <s v="US"/>
    <s v="USD"/>
    <n v="1408056634"/>
    <n v="1405464634"/>
    <b v="0"/>
    <n v="0"/>
    <b v="0"/>
    <x v="7"/>
    <s v="restaurants"/>
    <x v="2508"/>
    <d v="2014-08-14T22:50:34"/>
    <n v="3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35.714285714285715"/>
    <x v="2"/>
    <s v="GB"/>
    <s v="GBP"/>
    <n v="1429554349"/>
    <n v="1424719549"/>
    <b v="0"/>
    <n v="28"/>
    <b v="0"/>
    <x v="7"/>
    <s v="restaurants"/>
    <x v="2509"/>
    <d v="2015-04-20T18:25:49"/>
    <n v="5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37.5"/>
    <x v="2"/>
    <s v="US"/>
    <s v="USD"/>
    <n v="1431647772"/>
    <n v="1426463772"/>
    <b v="0"/>
    <n v="2"/>
    <b v="0"/>
    <x v="7"/>
    <s v="restaurants"/>
    <x v="2510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e v="#DIV/0!"/>
    <x v="2"/>
    <s v="GB"/>
    <s v="GBP"/>
    <n v="1454323413"/>
    <n v="1451731413"/>
    <b v="0"/>
    <n v="0"/>
    <b v="0"/>
    <x v="7"/>
    <s v="restaurants"/>
    <x v="2511"/>
    <d v="2016-02-01T10:43:33"/>
    <n v="30"/>
    <x v="2"/>
  </r>
  <r>
    <n v="2512"/>
    <s v="Somethin' Tasty"/>
    <s v="Somethin' Tasty is a unique coffee, pastry &amp; retail store. We consign from all local sources: pottery, glass &amp; art."/>
    <n v="1150"/>
    <n v="0"/>
    <e v="#DIV/0!"/>
    <x v="2"/>
    <s v="US"/>
    <s v="USD"/>
    <n v="1418504561"/>
    <n v="1417208561"/>
    <b v="0"/>
    <n v="0"/>
    <b v="0"/>
    <x v="7"/>
    <s v="restaurants"/>
    <x v="2512"/>
    <d v="2014-12-13T21:02:41"/>
    <n v="15"/>
    <x v="3"/>
  </r>
  <r>
    <n v="2513"/>
    <s v="Yahu Restaurants"/>
    <s v="Wir wollen einen Ort erschaffen an dem man sich wohlfÃ¼hlen kann, ein Ort an dem die Gedanken frei sind und man das Essen genieÃŸen kann."/>
    <n v="180000"/>
    <n v="0"/>
    <e v="#DIV/0!"/>
    <x v="2"/>
    <s v="DE"/>
    <s v="EUR"/>
    <n v="1488067789"/>
    <n v="1482883789"/>
    <b v="0"/>
    <n v="0"/>
    <b v="0"/>
    <x v="7"/>
    <s v="restaurants"/>
    <x v="2513"/>
    <d v="2017-02-26T00:09:49"/>
    <n v="60"/>
    <x v="2"/>
  </r>
  <r>
    <n v="2514"/>
    <s v="Lunch For Tots"/>
    <s v="My little cafe has been challenged to provide healthy, fun lunches to kids at a Montessori School. Local/organic as much as possible."/>
    <n v="12000"/>
    <n v="210"/>
    <n v="52.5"/>
    <x v="2"/>
    <s v="US"/>
    <s v="USD"/>
    <n v="1408526477"/>
    <n v="1407057677"/>
    <b v="0"/>
    <n v="4"/>
    <b v="0"/>
    <x v="7"/>
    <s v="restaurants"/>
    <x v="2514"/>
    <d v="2014-08-20T09:21:17"/>
    <n v="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77.5"/>
    <x v="2"/>
    <s v="US"/>
    <s v="USD"/>
    <n v="1424635753"/>
    <n v="1422043753"/>
    <b v="0"/>
    <n v="12"/>
    <b v="0"/>
    <x v="7"/>
    <s v="restaurants"/>
    <x v="2515"/>
    <d v="2015-02-22T20:09:13"/>
    <n v="30"/>
    <x v="0"/>
  </r>
  <r>
    <n v="2516"/>
    <s v="Morning Glory"/>
    <s v="Hi, everyone my name is Alex, and i want to create not just a cafe spot, but a place that gives everyone a nice warm homey feeling."/>
    <n v="22000"/>
    <n v="0"/>
    <e v="#DIV/0!"/>
    <x v="2"/>
    <s v="US"/>
    <s v="USD"/>
    <n v="1417279252"/>
    <n v="1414683652"/>
    <b v="0"/>
    <n v="0"/>
    <b v="0"/>
    <x v="7"/>
    <s v="restaurants"/>
    <x v="2516"/>
    <d v="2014-11-29T16:40:52"/>
    <n v="30"/>
    <x v="3"/>
  </r>
  <r>
    <n v="2517"/>
    <s v="The Canteen"/>
    <s v="KICK START US! Chef-driven dining experience offering a multi-course tasteful and playful menu that hems in familiar seasonal comfort."/>
    <n v="18000"/>
    <n v="1767"/>
    <n v="53.545454545454547"/>
    <x v="2"/>
    <s v="CA"/>
    <s v="CAD"/>
    <n v="1426788930"/>
    <n v="1424200530"/>
    <b v="0"/>
    <n v="33"/>
    <b v="0"/>
    <x v="7"/>
    <s v="restaurants"/>
    <x v="2517"/>
    <d v="2015-03-19T18:15:30"/>
    <n v="30"/>
    <x v="0"/>
  </r>
  <r>
    <n v="2518"/>
    <s v="Southern California's Backroad Eateries"/>
    <s v="I am traveling the backroads of Southern California, to discover the best out-of-the-way eateries the area has to offer"/>
    <n v="5000"/>
    <n v="0"/>
    <e v="#DIV/0!"/>
    <x v="2"/>
    <s v="US"/>
    <s v="USD"/>
    <n v="1415899228"/>
    <n v="1413303628"/>
    <b v="0"/>
    <n v="0"/>
    <b v="0"/>
    <x v="7"/>
    <s v="restaurants"/>
    <x v="2518"/>
    <d v="2014-11-13T17:20:28"/>
    <n v="30"/>
    <x v="3"/>
  </r>
  <r>
    <n v="2519"/>
    <s v="Kelli's Kitchen"/>
    <s v="Better than your mom's, better than Cracker Barrel, only at Kelli's Kitchen (all from scratch)."/>
    <n v="150000"/>
    <n v="65"/>
    <n v="16.25"/>
    <x v="2"/>
    <s v="US"/>
    <s v="USD"/>
    <n v="1405741404"/>
    <n v="1403149404"/>
    <b v="0"/>
    <n v="4"/>
    <b v="0"/>
    <x v="7"/>
    <s v="restaurants"/>
    <x v="2519"/>
    <d v="2014-07-19T03:43:24"/>
    <n v="3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e v="#DIV/0!"/>
    <x v="2"/>
    <s v="US"/>
    <s v="USD"/>
    <n v="1476559260"/>
    <n v="1472567085"/>
    <b v="0"/>
    <n v="0"/>
    <b v="0"/>
    <x v="7"/>
    <s v="restaurants"/>
    <x v="2520"/>
    <d v="2016-10-15T19:21:00"/>
    <n v="4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3.68174242424243"/>
    <x v="0"/>
    <s v="US"/>
    <s v="USD"/>
    <n v="1444778021"/>
    <n v="1442963621"/>
    <b v="0"/>
    <n v="132"/>
    <b v="1"/>
    <x v="4"/>
    <s v="classical music"/>
    <x v="2521"/>
    <d v="2015-10-13T23:13:4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85.18518518518519"/>
    <x v="0"/>
    <s v="US"/>
    <s v="USD"/>
    <n v="1461336720"/>
    <n v="1459431960"/>
    <b v="0"/>
    <n v="27"/>
    <b v="1"/>
    <x v="4"/>
    <s v="classical music"/>
    <x v="2522"/>
    <d v="2016-04-22T14:52:00"/>
    <n v="22"/>
    <x v="2"/>
  </r>
  <r>
    <n v="2523"/>
    <s v="Pater Noster Project"/>
    <s v="PATER NOSTER (2003) by Thomas Oboe Lee, scored for baritone solo and string quartet.  Hauntingly beautiful, yet never performed."/>
    <n v="900"/>
    <n v="1408"/>
    <n v="54.153846153846153"/>
    <x v="0"/>
    <s v="US"/>
    <s v="USD"/>
    <n v="1416270292"/>
    <n v="1413674692"/>
    <b v="0"/>
    <n v="26"/>
    <b v="1"/>
    <x v="4"/>
    <s v="classical music"/>
    <x v="2523"/>
    <d v="2014-11-18T00:24:52"/>
    <n v="30"/>
    <x v="3"/>
  </r>
  <r>
    <n v="2524"/>
    <s v="Les Bostonades' First CD"/>
    <s v="We're bringing some of our favorite music from the past 10 years to disc for the first time ever."/>
    <n v="7500"/>
    <n v="7620"/>
    <n v="177.2093023255814"/>
    <x v="0"/>
    <s v="US"/>
    <s v="USD"/>
    <n v="1419136200"/>
    <n v="1416338557"/>
    <b v="0"/>
    <n v="43"/>
    <b v="1"/>
    <x v="4"/>
    <s v="classical music"/>
    <x v="2524"/>
    <d v="2014-12-21T04:30:00"/>
    <n v="32"/>
    <x v="3"/>
  </r>
  <r>
    <n v="2525"/>
    <s v="Jenny &amp; Rossâ”‚To Sing in Germany"/>
    <s v="Husband and wife operatic team specializing in German opera. Fundraising for an audition tour of Germany."/>
    <n v="8000"/>
    <n v="8026"/>
    <n v="100.325"/>
    <x v="0"/>
    <s v="US"/>
    <s v="USD"/>
    <n v="1340914571"/>
    <n v="1338322571"/>
    <b v="0"/>
    <n v="80"/>
    <b v="1"/>
    <x v="4"/>
    <s v="classical music"/>
    <x v="2525"/>
    <d v="2012-06-28T20:16:11"/>
    <n v="3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36.90909090909091"/>
    <x v="0"/>
    <s v="US"/>
    <s v="USD"/>
    <n v="1418014740"/>
    <n v="1415585474"/>
    <b v="0"/>
    <n v="33"/>
    <b v="1"/>
    <x v="4"/>
    <s v="classical music"/>
    <x v="2526"/>
    <d v="2014-12-08T04:59:00"/>
    <n v="28"/>
    <x v="3"/>
  </r>
  <r>
    <n v="2527"/>
    <s v="Britten in Song: A Centennial Celebration"/>
    <s v="Five Programs of Benjamin Britten's vocal works featuring over 20 extraordinary vocalists and pianists."/>
    <n v="4000"/>
    <n v="4085"/>
    <n v="57.535211267605632"/>
    <x v="0"/>
    <s v="US"/>
    <s v="USD"/>
    <n v="1382068740"/>
    <n v="1380477691"/>
    <b v="0"/>
    <n v="71"/>
    <b v="1"/>
    <x v="4"/>
    <s v="classical music"/>
    <x v="2527"/>
    <d v="2013-10-18T03:59:00"/>
    <n v="18"/>
    <x v="4"/>
  </r>
  <r>
    <n v="2528"/>
    <s v="Three Voices"/>
    <s v="I've been offered a contract with HatHut to record Feldman's 'Three Voices', which would be my first solo disc. I need your help!"/>
    <n v="4000"/>
    <n v="4289.99"/>
    <n v="52.962839506172834"/>
    <x v="0"/>
    <s v="GB"/>
    <s v="GBP"/>
    <n v="1440068400"/>
    <n v="1438459303"/>
    <b v="0"/>
    <n v="81"/>
    <b v="1"/>
    <x v="4"/>
    <s v="classical music"/>
    <x v="2528"/>
    <d v="2015-08-20T11:00:00"/>
    <n v="19"/>
    <x v="0"/>
  </r>
  <r>
    <n v="2529"/>
    <s v="UrbanArias is DC's Contemporary Opera Company"/>
    <s v="Opera. Short. New."/>
    <n v="6000"/>
    <n v="6257"/>
    <n v="82.328947368421055"/>
    <x v="0"/>
    <s v="US"/>
    <s v="USD"/>
    <n v="1332636975"/>
    <n v="1328752575"/>
    <b v="0"/>
    <n v="76"/>
    <b v="1"/>
    <x v="4"/>
    <s v="classical music"/>
    <x v="2529"/>
    <d v="2012-03-25T00:56:15"/>
    <n v="4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35.41666666666666"/>
    <x v="0"/>
    <s v="US"/>
    <s v="USD"/>
    <n v="1429505400"/>
    <n v="1426711505"/>
    <b v="0"/>
    <n v="48"/>
    <b v="1"/>
    <x v="4"/>
    <s v="classical music"/>
    <x v="2530"/>
    <d v="2015-04-20T04:50:00"/>
    <n v="32"/>
    <x v="0"/>
  </r>
  <r>
    <n v="2531"/>
    <s v="Modern Chamber Music"/>
    <s v="The first CD of chamber music composed by John Leupold to be released on PARMA records. The album features solo, duets, and a quartet."/>
    <n v="4500"/>
    <n v="4518"/>
    <n v="74.06557377049181"/>
    <x v="0"/>
    <s v="US"/>
    <s v="USD"/>
    <n v="1439611140"/>
    <n v="1437668354"/>
    <b v="0"/>
    <n v="61"/>
    <b v="1"/>
    <x v="4"/>
    <s v="classical music"/>
    <x v="2531"/>
    <d v="2015-08-15T03:59:00"/>
    <n v="22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84.083333333333329"/>
    <x v="0"/>
    <s v="US"/>
    <s v="USD"/>
    <n v="1345148566"/>
    <n v="1342556566"/>
    <b v="0"/>
    <n v="60"/>
    <b v="1"/>
    <x v="4"/>
    <s v="classical music"/>
    <x v="2532"/>
    <d v="2012-08-16T20:22:46"/>
    <n v="3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61.029411764705884"/>
    <x v="0"/>
    <s v="US"/>
    <s v="USD"/>
    <n v="1362160868"/>
    <n v="1359568911"/>
    <b v="0"/>
    <n v="136"/>
    <b v="1"/>
    <x v="4"/>
    <s v="classical music"/>
    <x v="2533"/>
    <d v="2013-03-01T18:01:08"/>
    <n v="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50"/>
    <x v="0"/>
    <s v="US"/>
    <s v="USD"/>
    <n v="1262325600"/>
    <n v="1257871712"/>
    <b v="0"/>
    <n v="14"/>
    <b v="1"/>
    <x v="4"/>
    <s v="classical music"/>
    <x v="2534"/>
    <d v="2010-01-01T06:00:00"/>
    <n v="52"/>
    <x v="8"/>
  </r>
  <r>
    <n v="2535"/>
    <s v="Mark Hayes Requiem Recording"/>
    <s v="Mark Hayes: Requiem Recording"/>
    <n v="20000"/>
    <n v="20755"/>
    <n v="266.08974358974359"/>
    <x v="0"/>
    <s v="US"/>
    <s v="USD"/>
    <n v="1417463945"/>
    <n v="1414781945"/>
    <b v="0"/>
    <n v="78"/>
    <b v="1"/>
    <x v="4"/>
    <s v="classical music"/>
    <x v="2535"/>
    <d v="2014-12-01T19:59:05"/>
    <n v="3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7.25"/>
    <x v="0"/>
    <s v="US"/>
    <s v="USD"/>
    <n v="1375151566"/>
    <n v="1373337166"/>
    <b v="0"/>
    <n v="4"/>
    <b v="1"/>
    <x v="4"/>
    <s v="classical music"/>
    <x v="2536"/>
    <d v="2013-07-30T02:32:46"/>
    <n v="2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00"/>
    <x v="0"/>
    <s v="US"/>
    <s v="USD"/>
    <n v="1312212855"/>
    <n v="1307028855"/>
    <b v="0"/>
    <n v="11"/>
    <b v="1"/>
    <x v="4"/>
    <s v="classical music"/>
    <x v="2537"/>
    <d v="2011-08-01T15:34:15"/>
    <n v="60"/>
    <x v="6"/>
  </r>
  <r>
    <n v="2538"/>
    <s v="Me, Myself and Albinoni"/>
    <s v="I will record 2 of Tomaso Albinoni's concertos for 2 oboes playing both parts myself."/>
    <n v="18000"/>
    <n v="20343.169999999998"/>
    <n v="109.96308108108107"/>
    <x v="0"/>
    <s v="US"/>
    <s v="USD"/>
    <n v="1361681940"/>
    <n v="1359029661"/>
    <b v="0"/>
    <n v="185"/>
    <b v="1"/>
    <x v="4"/>
    <s v="classical music"/>
    <x v="2538"/>
    <d v="2013-02-24T04:59:00"/>
    <n v="31"/>
    <x v="4"/>
  </r>
  <r>
    <n v="2539"/>
    <s v="The Flying Gambas"/>
    <s v="Help ABS Academy musicians get their cellos, gambas, &amp; contrabasses to San Francisco by supporting their instruments' travel."/>
    <n v="10000"/>
    <n v="10025"/>
    <n v="169.91525423728814"/>
    <x v="0"/>
    <s v="US"/>
    <s v="USD"/>
    <n v="1422913152"/>
    <n v="1417729152"/>
    <b v="0"/>
    <n v="59"/>
    <b v="1"/>
    <x v="4"/>
    <s v="classical music"/>
    <x v="2539"/>
    <d v="2015-02-02T21:39:12"/>
    <n v="6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95.740740740740748"/>
    <x v="0"/>
    <s v="US"/>
    <s v="USD"/>
    <n v="1319904721"/>
    <n v="1314720721"/>
    <b v="0"/>
    <n v="27"/>
    <b v="1"/>
    <x v="4"/>
    <s v="classical music"/>
    <x v="2540"/>
    <d v="2011-10-29T16:12:01"/>
    <n v="6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59.460317460317462"/>
    <x v="0"/>
    <s v="GB"/>
    <s v="GBP"/>
    <n v="1380192418"/>
    <n v="1375008418"/>
    <b v="0"/>
    <n v="63"/>
    <b v="1"/>
    <x v="4"/>
    <s v="classical music"/>
    <x v="2541"/>
    <d v="2013-09-26T10:46:58"/>
    <n v="60"/>
    <x v="4"/>
  </r>
  <r>
    <n v="2542"/>
    <s v="Classical Music by Marquita"/>
    <s v="Marquita Renee Ntim records her first Classical Album, complete with her playing the viola, cello and singing opera."/>
    <n v="700"/>
    <n v="725"/>
    <n v="55.769230769230766"/>
    <x v="0"/>
    <s v="US"/>
    <s v="USD"/>
    <n v="1380599940"/>
    <n v="1377252857"/>
    <b v="0"/>
    <n v="13"/>
    <b v="1"/>
    <x v="4"/>
    <s v="classical music"/>
    <x v="2542"/>
    <d v="2013-10-01T03:59:00"/>
    <n v="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30.076923076923077"/>
    <x v="0"/>
    <s v="US"/>
    <s v="USD"/>
    <n v="1293937200"/>
    <n v="1291257298"/>
    <b v="0"/>
    <n v="13"/>
    <b v="1"/>
    <x v="4"/>
    <s v="classical music"/>
    <x v="2543"/>
    <d v="2011-01-02T03:00:00"/>
    <n v="31"/>
    <x v="7"/>
  </r>
  <r>
    <n v="2544"/>
    <s v="Singing City Children's Choir"/>
    <s v="Bringing choral music and performance opportunities to under-served youth in West Philadelphia"/>
    <n v="5000"/>
    <n v="5041"/>
    <n v="88.438596491228068"/>
    <x v="0"/>
    <s v="US"/>
    <s v="USD"/>
    <n v="1341750569"/>
    <n v="1339158569"/>
    <b v="0"/>
    <n v="57"/>
    <b v="1"/>
    <x v="4"/>
    <s v="classical music"/>
    <x v="2544"/>
    <d v="2012-07-08T12:29:29"/>
    <n v="3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64.032786885245898"/>
    <x v="0"/>
    <s v="US"/>
    <s v="USD"/>
    <n v="1424997000"/>
    <n v="1421983138"/>
    <b v="0"/>
    <n v="61"/>
    <b v="1"/>
    <x v="4"/>
    <s v="classical music"/>
    <x v="2545"/>
    <d v="2015-02-27T00:30:00"/>
    <n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60.153846153846153"/>
    <x v="0"/>
    <s v="US"/>
    <s v="USD"/>
    <n v="1380949200"/>
    <n v="1378586179"/>
    <b v="0"/>
    <n v="65"/>
    <b v="1"/>
    <x v="4"/>
    <s v="classical music"/>
    <x v="2546"/>
    <d v="2013-10-05T05:00:00"/>
    <n v="2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49.194029850746269"/>
    <x v="0"/>
    <s v="US"/>
    <s v="USD"/>
    <n v="1333560803"/>
    <n v="1330972403"/>
    <b v="0"/>
    <n v="134"/>
    <b v="1"/>
    <x v="4"/>
    <s v="classical music"/>
    <x v="2547"/>
    <d v="2012-04-04T17:33:23"/>
    <n v="3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65.16216216216216"/>
    <x v="0"/>
    <s v="FR"/>
    <s v="EUR"/>
    <n v="1475209620"/>
    <n v="1473087637"/>
    <b v="0"/>
    <n v="37"/>
    <b v="1"/>
    <x v="4"/>
    <s v="classical music"/>
    <x v="2548"/>
    <d v="2016-09-30T04:27:00"/>
    <n v="25"/>
    <x v="2"/>
  </r>
  <r>
    <n v="2549"/>
    <s v="The Miller's Wife, a new opera"/>
    <s v="A new opera in English by Mike Christie to be premiÃ¨red at the Arcola Theatre, London UK from 14th-17th August 2013."/>
    <n v="1570"/>
    <n v="1614"/>
    <n v="43.621621621621621"/>
    <x v="0"/>
    <s v="GB"/>
    <s v="GBP"/>
    <n v="1370019600"/>
    <n v="1366999870"/>
    <b v="0"/>
    <n v="37"/>
    <b v="1"/>
    <x v="4"/>
    <s v="classical music"/>
    <x v="2549"/>
    <d v="2013-05-31T17:00:00"/>
    <n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43.7"/>
    <x v="0"/>
    <s v="US"/>
    <s v="USD"/>
    <n v="1444276740"/>
    <n v="1439392406"/>
    <b v="0"/>
    <n v="150"/>
    <b v="1"/>
    <x v="4"/>
    <s v="classical music"/>
    <x v="2550"/>
    <d v="2015-10-08T03:59:00"/>
    <n v="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67.419642857142861"/>
    <x v="0"/>
    <s v="US"/>
    <s v="USD"/>
    <n v="1332362880"/>
    <n v="1329890585"/>
    <b v="0"/>
    <n v="56"/>
    <b v="1"/>
    <x v="4"/>
    <s v="classical music"/>
    <x v="2551"/>
    <d v="2012-03-21T20:48:00"/>
    <n v="29"/>
    <x v="5"/>
  </r>
  <r>
    <n v="2552"/>
    <s v="DAVID, The Oratorio"/>
    <s v="World Premiere of a new oratorio with chorus, soloists, and orchestra, based on the Old Testament king and prophet, DAVID"/>
    <n v="3000"/>
    <n v="3195"/>
    <n v="177.5"/>
    <x v="0"/>
    <s v="US"/>
    <s v="USD"/>
    <n v="1488741981"/>
    <n v="1486149981"/>
    <b v="0"/>
    <n v="18"/>
    <b v="1"/>
    <x v="4"/>
    <s v="classical music"/>
    <x v="2552"/>
    <d v="2017-03-05T19:26:21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38.883333333333333"/>
    <x v="0"/>
    <s v="US"/>
    <s v="USD"/>
    <n v="1348202807"/>
    <n v="1343018807"/>
    <b v="0"/>
    <n v="60"/>
    <b v="1"/>
    <x v="4"/>
    <s v="classical music"/>
    <x v="2553"/>
    <d v="2012-09-21T04:46:47"/>
    <n v="6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54.985074626865675"/>
    <x v="0"/>
    <s v="US"/>
    <s v="USD"/>
    <n v="1433131140"/>
    <n v="1430445163"/>
    <b v="0"/>
    <n v="67"/>
    <b v="1"/>
    <x v="4"/>
    <s v="classical music"/>
    <x v="2554"/>
    <d v="2015-06-01T03:59:00"/>
    <n v="3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61.342857142857142"/>
    <x v="0"/>
    <s v="US"/>
    <s v="USD"/>
    <n v="1338219793"/>
    <n v="1335541393"/>
    <b v="0"/>
    <n v="35"/>
    <b v="1"/>
    <x v="4"/>
    <s v="classical music"/>
    <x v="2555"/>
    <d v="2012-05-28T15:43:13"/>
    <n v="3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23.117647058823529"/>
    <x v="0"/>
    <s v="US"/>
    <s v="USD"/>
    <n v="1356392857"/>
    <n v="1352504857"/>
    <b v="0"/>
    <n v="34"/>
    <b v="1"/>
    <x v="4"/>
    <s v="classical music"/>
    <x v="2556"/>
    <d v="2012-12-24T23:47:37"/>
    <n v="45"/>
    <x v="5"/>
  </r>
  <r>
    <n v="2557"/>
    <s v="European Tour"/>
    <s v="Raising money for our concert tour of Switzerland and Germany in June/July 2014"/>
    <n v="900"/>
    <n v="1066"/>
    <n v="29.611111111111111"/>
    <x v="0"/>
    <s v="GB"/>
    <s v="GBP"/>
    <n v="1400176386"/>
    <n v="1397584386"/>
    <b v="0"/>
    <n v="36"/>
    <b v="1"/>
    <x v="4"/>
    <s v="classical music"/>
    <x v="2557"/>
    <d v="2014-05-15T17:53:06"/>
    <n v="30"/>
    <x v="3"/>
  </r>
  <r>
    <n v="2558"/>
    <s v="Hopkins Sinfonia 2015 Season"/>
    <s v="The Hopkins Sinfonia is looking for your support to run our 2015 Season made up of five concerts."/>
    <n v="1250"/>
    <n v="1361"/>
    <n v="75.611111111111114"/>
    <x v="0"/>
    <s v="AU"/>
    <s v="AUD"/>
    <n v="1430488740"/>
    <n v="1427747906"/>
    <b v="0"/>
    <n v="18"/>
    <b v="1"/>
    <x v="4"/>
    <s v="classical music"/>
    <x v="2558"/>
    <d v="2015-05-01T13:59:00"/>
    <n v="32"/>
    <x v="0"/>
  </r>
  <r>
    <n v="2559"/>
    <s v="India Meets String Quartet"/>
    <s v="A concert of new music by four composers who have lived in India and been inspired by its music, with the Momenta String Quartet"/>
    <n v="800"/>
    <n v="890"/>
    <n v="35.6"/>
    <x v="0"/>
    <s v="US"/>
    <s v="USD"/>
    <n v="1321385820"/>
    <n v="1318539484"/>
    <b v="0"/>
    <n v="25"/>
    <b v="1"/>
    <x v="4"/>
    <s v="classical music"/>
    <x v="2559"/>
    <d v="2011-11-15T19:37:00"/>
    <n v="3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43"/>
    <x v="0"/>
    <s v="GB"/>
    <s v="GBP"/>
    <n v="1425682174"/>
    <n v="1423090174"/>
    <b v="0"/>
    <n v="21"/>
    <b v="1"/>
    <x v="4"/>
    <s v="classical music"/>
    <x v="2560"/>
    <d v="2015-03-06T22:49:34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e v="#DIV/0!"/>
    <x v="1"/>
    <s v="CA"/>
    <s v="CAD"/>
    <n v="1444740089"/>
    <n v="1442148089"/>
    <b v="0"/>
    <n v="0"/>
    <b v="0"/>
    <x v="7"/>
    <s v="food trucks"/>
    <x v="2561"/>
    <d v="2015-10-13T12:41:29"/>
    <n v="3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25"/>
    <x v="1"/>
    <s v="DE"/>
    <s v="EUR"/>
    <n v="1476189339"/>
    <n v="1471005339"/>
    <b v="0"/>
    <n v="3"/>
    <b v="0"/>
    <x v="7"/>
    <s v="food trucks"/>
    <x v="2562"/>
    <d v="2016-10-11T12:35:39"/>
    <n v="60"/>
    <x v="2"/>
  </r>
  <r>
    <n v="2563"/>
    <s v="Phoenix Pearl Boba Tea Truck (Canceled)"/>
    <s v="Michigan based bubble tea and specialty ice cream food truck"/>
    <n v="20000"/>
    <n v="0"/>
    <e v="#DIV/0!"/>
    <x v="1"/>
    <s v="US"/>
    <s v="USD"/>
    <n v="1438226451"/>
    <n v="1433042451"/>
    <b v="0"/>
    <n v="0"/>
    <b v="0"/>
    <x v="7"/>
    <s v="food trucks"/>
    <x v="2563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e v="#DIV/0!"/>
    <x v="1"/>
    <s v="CA"/>
    <s v="CAD"/>
    <n v="1406854699"/>
    <n v="1404262699"/>
    <b v="0"/>
    <n v="0"/>
    <b v="0"/>
    <x v="7"/>
    <s v="food trucks"/>
    <x v="2564"/>
    <d v="2014-08-01T00:58:19"/>
    <n v="30"/>
    <x v="3"/>
  </r>
  <r>
    <n v="2565"/>
    <s v="The Sketchy Pelican (Canceled)"/>
    <s v="The Sketchy Pelican. Is my vision to bring raw, honest, soulful, creative, thoght provoking cuisine to food truck form"/>
    <n v="10000"/>
    <n v="100"/>
    <n v="100"/>
    <x v="1"/>
    <s v="US"/>
    <s v="USD"/>
    <n v="1462827000"/>
    <n v="1457710589"/>
    <b v="0"/>
    <n v="1"/>
    <b v="0"/>
    <x v="7"/>
    <s v="food trucks"/>
    <x v="2565"/>
    <d v="2016-05-09T20:50:00"/>
    <n v="59"/>
    <x v="2"/>
  </r>
  <r>
    <n v="2566"/>
    <s v="Mamma B's Pizza Get's Rolling (Canceled)"/>
    <s v="You can skip the hotdog cart and enjoy fresh, hot, delicious, handmade pizza when Mamma B's takes her show on the road!"/>
    <n v="35000"/>
    <n v="0"/>
    <e v="#DIV/0!"/>
    <x v="1"/>
    <s v="US"/>
    <s v="USD"/>
    <n v="1408663948"/>
    <n v="1406071948"/>
    <b v="0"/>
    <n v="0"/>
    <b v="0"/>
    <x v="7"/>
    <s v="food trucks"/>
    <x v="2566"/>
    <d v="2014-08-21T23:32:28"/>
    <n v="3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60"/>
    <x v="1"/>
    <s v="US"/>
    <s v="USD"/>
    <n v="1429823138"/>
    <n v="1427231138"/>
    <b v="0"/>
    <n v="2"/>
    <b v="0"/>
    <x v="7"/>
    <s v="food trucks"/>
    <x v="2567"/>
    <d v="2015-04-23T21:05:38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0"/>
    <x v="1"/>
    <s v="GB"/>
    <s v="GBP"/>
    <n v="1472745594"/>
    <n v="1470153594"/>
    <b v="0"/>
    <n v="1"/>
    <b v="0"/>
    <x v="7"/>
    <s v="food trucks"/>
    <x v="2568"/>
    <d v="2016-09-01T15:59:54"/>
    <n v="30"/>
    <x v="2"/>
  </r>
  <r>
    <n v="2569"/>
    <s v="Rochester Needs a Dessert Food Truck (Canceled)"/>
    <s v="With your help, I would be able to get a truck and start the process of getting it ready for the 2016 season."/>
    <n v="6500"/>
    <n v="145"/>
    <n v="72.5"/>
    <x v="1"/>
    <s v="US"/>
    <s v="USD"/>
    <n v="1442457112"/>
    <n v="1439865112"/>
    <b v="0"/>
    <n v="2"/>
    <b v="0"/>
    <x v="7"/>
    <s v="food trucks"/>
    <x v="2569"/>
    <d v="2015-09-17T02:31:52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29.5"/>
    <x v="1"/>
    <s v="US"/>
    <s v="USD"/>
    <n v="1486590035"/>
    <n v="1483998035"/>
    <b v="0"/>
    <n v="2"/>
    <b v="0"/>
    <x v="7"/>
    <s v="food trucks"/>
    <x v="2570"/>
    <d v="2017-02-08T21:40:35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n v="62.5"/>
    <x v="1"/>
    <s v="AU"/>
    <s v="AUD"/>
    <n v="1463645521"/>
    <n v="1458461521"/>
    <b v="0"/>
    <n v="4"/>
    <b v="0"/>
    <x v="7"/>
    <s v="food trucks"/>
    <x v="2571"/>
    <d v="2016-05-19T08:12:01"/>
    <n v="60"/>
    <x v="2"/>
  </r>
  <r>
    <n v="2572"/>
    <s v="A Dream of Naughty Nachos (Canceled)"/>
    <s v="Mesquite smoked brisket nachos, food truck style, with homemade salsa to make your taste buds dance."/>
    <n v="30000"/>
    <n v="0"/>
    <e v="#DIV/0!"/>
    <x v="1"/>
    <s v="US"/>
    <s v="USD"/>
    <n v="1428893517"/>
    <n v="1426301517"/>
    <b v="0"/>
    <n v="0"/>
    <b v="0"/>
    <x v="7"/>
    <s v="food trucks"/>
    <x v="2572"/>
    <d v="2015-04-13T02:51:57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e v="#DIV/0!"/>
    <x v="1"/>
    <s v="US"/>
    <s v="USD"/>
    <n v="1408803149"/>
    <n v="1404915149"/>
    <b v="0"/>
    <n v="0"/>
    <b v="0"/>
    <x v="7"/>
    <s v="food trucks"/>
    <x v="2573"/>
    <d v="2014-08-23T14:12:29"/>
    <n v="45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e v="#DIV/0!"/>
    <x v="1"/>
    <s v="US"/>
    <s v="USD"/>
    <n v="1463600945"/>
    <n v="1461786545"/>
    <b v="0"/>
    <n v="0"/>
    <b v="0"/>
    <x v="7"/>
    <s v="food trucks"/>
    <x v="2574"/>
    <d v="2016-05-18T19:49:05"/>
    <n v="21"/>
    <x v="2"/>
  </r>
  <r>
    <n v="2575"/>
    <s v="Vdub dogs (Canceled)"/>
    <s v="Hello everyone, Iv'e decided to put my love for old Volkswagen buses and my love for cooking together! Support vdub dogs hot dog bus!"/>
    <n v="85000"/>
    <n v="0"/>
    <e v="#DIV/0!"/>
    <x v="1"/>
    <s v="US"/>
    <s v="USD"/>
    <n v="1421030194"/>
    <n v="1418438194"/>
    <b v="0"/>
    <n v="0"/>
    <b v="0"/>
    <x v="7"/>
    <s v="food trucks"/>
    <x v="2575"/>
    <d v="2015-01-12T02:36:34"/>
    <n v="30"/>
    <x v="3"/>
  </r>
  <r>
    <n v="2576"/>
    <s v="2 Go Fast Food (Canceled)"/>
    <s v="A New Twist with an American and Philippine fast food Mobile Trailer."/>
    <n v="10000"/>
    <n v="0"/>
    <e v="#DIV/0!"/>
    <x v="1"/>
    <s v="US"/>
    <s v="USD"/>
    <n v="1428707647"/>
    <n v="1424823247"/>
    <b v="0"/>
    <n v="0"/>
    <b v="0"/>
    <x v="7"/>
    <s v="food trucks"/>
    <x v="2576"/>
    <d v="2015-04-10T23:14:07"/>
    <n v="45"/>
    <x v="0"/>
  </r>
  <r>
    <n v="2577"/>
    <s v="Fruity Cakes (Canceled)"/>
    <s v="This is not your average cake, it's fruit with yogurt fruit dip icing and fruit toppings! Great for events, parties, weddings and more!"/>
    <n v="15000"/>
    <n v="0"/>
    <e v="#DIV/0!"/>
    <x v="1"/>
    <s v="US"/>
    <s v="USD"/>
    <n v="1407181297"/>
    <n v="1405021297"/>
    <b v="0"/>
    <n v="0"/>
    <b v="0"/>
    <x v="7"/>
    <s v="food trucks"/>
    <x v="2577"/>
    <d v="2014-08-04T19:41:37"/>
    <n v="25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e v="#DIV/0!"/>
    <x v="1"/>
    <s v="US"/>
    <s v="USD"/>
    <n v="1444410000"/>
    <n v="1440203579"/>
    <b v="0"/>
    <n v="0"/>
    <b v="0"/>
    <x v="7"/>
    <s v="food trucks"/>
    <x v="2578"/>
    <d v="2015-10-09T17:00:00"/>
    <n v="4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23.083333333333332"/>
    <x v="1"/>
    <s v="US"/>
    <s v="USD"/>
    <n v="1410810903"/>
    <n v="1405626903"/>
    <b v="0"/>
    <n v="12"/>
    <b v="0"/>
    <x v="7"/>
    <s v="food trucks"/>
    <x v="2579"/>
    <d v="2014-09-15T19:55:03"/>
    <n v="6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25.5"/>
    <x v="1"/>
    <s v="US"/>
    <s v="USD"/>
    <n v="1431745200"/>
    <n v="1429170603"/>
    <b v="0"/>
    <n v="2"/>
    <b v="0"/>
    <x v="7"/>
    <s v="food trucks"/>
    <x v="2580"/>
    <d v="2015-05-16T03:00:00"/>
    <n v="30"/>
    <x v="0"/>
  </r>
  <r>
    <n v="2581"/>
    <s v="A Flying Sausage Food Truck"/>
    <s v="Creating a Food Truck to bring gourmet sausage sliders to Jacksonville, FL for breakfast, lunch, and special events."/>
    <n v="5000"/>
    <n v="530"/>
    <n v="48.18181818181818"/>
    <x v="2"/>
    <s v="US"/>
    <s v="USD"/>
    <n v="1447689898"/>
    <n v="1445094298"/>
    <b v="0"/>
    <n v="11"/>
    <b v="0"/>
    <x v="7"/>
    <s v="food trucks"/>
    <x v="2581"/>
    <d v="2015-11-16T16:04:58"/>
    <n v="30"/>
    <x v="0"/>
  </r>
  <r>
    <n v="2582"/>
    <s v="Drunken Wings"/>
    <s v="The place where chicken meets liquor for the first time!"/>
    <n v="90000"/>
    <n v="1"/>
    <n v="1"/>
    <x v="2"/>
    <s v="US"/>
    <s v="USD"/>
    <n v="1477784634"/>
    <n v="1475192634"/>
    <b v="0"/>
    <n v="1"/>
    <b v="0"/>
    <x v="7"/>
    <s v="food trucks"/>
    <x v="2582"/>
    <d v="2016-10-29T23:43:54"/>
    <n v="30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x v="7"/>
    <s v="food trucks"/>
    <x v="2583"/>
    <d v="2015-03-16T17:28:00"/>
    <n v="60"/>
    <x v="0"/>
  </r>
  <r>
    <n v="2584"/>
    <s v="Culinary Arts Food Truck Style"/>
    <s v="Bringing quality food to the masses using local premium ingredients, but at a food truck price!"/>
    <n v="10000"/>
    <n v="0"/>
    <e v="#DIV/0!"/>
    <x v="2"/>
    <s v="US"/>
    <s v="USD"/>
    <n v="1434341369"/>
    <n v="1431749369"/>
    <b v="0"/>
    <n v="0"/>
    <b v="0"/>
    <x v="7"/>
    <s v="food trucks"/>
    <x v="2584"/>
    <d v="2015-06-15T04:09:29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50"/>
    <x v="2"/>
    <s v="US"/>
    <s v="USD"/>
    <n v="1404601632"/>
    <n v="1402009632"/>
    <b v="0"/>
    <n v="1"/>
    <b v="0"/>
    <x v="7"/>
    <s v="food trucks"/>
    <x v="2585"/>
    <d v="2014-07-05T23:07:12"/>
    <n v="30"/>
    <x v="3"/>
  </r>
  <r>
    <n v="2586"/>
    <s v="Inspire Healthy Eating"/>
    <s v="I would like to bring fresh salad and food to the streets of London at a reasonable price."/>
    <n v="3000"/>
    <n v="5"/>
    <n v="5"/>
    <x v="2"/>
    <s v="GB"/>
    <s v="GBP"/>
    <n v="1451030136"/>
    <n v="1448438136"/>
    <b v="0"/>
    <n v="1"/>
    <b v="0"/>
    <x v="7"/>
    <s v="food trucks"/>
    <x v="2586"/>
    <d v="2015-12-25T07:55:36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02.83333333333334"/>
    <x v="2"/>
    <s v="US"/>
    <s v="USD"/>
    <n v="1451491953"/>
    <n v="1448899953"/>
    <b v="0"/>
    <n v="6"/>
    <b v="0"/>
    <x v="7"/>
    <s v="food trucks"/>
    <x v="2587"/>
    <d v="2015-12-30T16:12:33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29.125"/>
    <x v="2"/>
    <s v="US"/>
    <s v="USD"/>
    <n v="1427807640"/>
    <n v="1423325626"/>
    <b v="0"/>
    <n v="8"/>
    <b v="0"/>
    <x v="7"/>
    <s v="food trucks"/>
    <x v="2588"/>
    <d v="2015-03-31T13:14:00"/>
    <n v="5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5"/>
    <x v="2"/>
    <s v="DK"/>
    <s v="DKK"/>
    <n v="1458733927"/>
    <n v="1456145527"/>
    <b v="0"/>
    <n v="1"/>
    <b v="0"/>
    <x v="7"/>
    <s v="food trucks"/>
    <x v="2589"/>
    <d v="2016-03-23T11:52:07"/>
    <n v="3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e v="#DIV/0!"/>
    <x v="2"/>
    <s v="AU"/>
    <s v="AUD"/>
    <n v="1453817297"/>
    <n v="1453212497"/>
    <b v="0"/>
    <n v="0"/>
    <b v="0"/>
    <x v="7"/>
    <s v="food trucks"/>
    <x v="2590"/>
    <d v="2016-01-26T14:08:17"/>
    <n v="7"/>
    <x v="2"/>
  </r>
  <r>
    <n v="2591"/>
    <s v="patent pending"/>
    <s v="Hi everyone I am a 26 year old single mom trying to start her own food business! I need to first afford the patent to reveal more!"/>
    <n v="1500"/>
    <n v="26"/>
    <n v="13"/>
    <x v="2"/>
    <s v="US"/>
    <s v="USD"/>
    <n v="1457901924"/>
    <n v="1452721524"/>
    <b v="0"/>
    <n v="2"/>
    <b v="0"/>
    <x v="7"/>
    <s v="food trucks"/>
    <x v="2591"/>
    <d v="2016-03-13T20:45:24"/>
    <n v="60"/>
    <x v="2"/>
  </r>
  <r>
    <n v="2592"/>
    <s v="El Carte 303"/>
    <s v="El Carte is revolutionizing the food truck industry. Meet the new food trike. #oneandonly  we going to spread the awesomeness all over!"/>
    <n v="30000"/>
    <n v="50"/>
    <n v="50"/>
    <x v="2"/>
    <s v="US"/>
    <s v="USD"/>
    <n v="1412536421"/>
    <n v="1409944421"/>
    <b v="0"/>
    <n v="1"/>
    <b v="0"/>
    <x v="7"/>
    <s v="food trucks"/>
    <x v="2592"/>
    <d v="2014-10-05T19:13:41"/>
    <n v="3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e v="#DIV/0!"/>
    <x v="2"/>
    <s v="US"/>
    <s v="USD"/>
    <n v="1429993026"/>
    <n v="1427401026"/>
    <b v="0"/>
    <n v="0"/>
    <b v="0"/>
    <x v="7"/>
    <s v="food trucks"/>
    <x v="2593"/>
    <d v="2015-04-25T20:17:06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1"/>
    <x v="2"/>
    <s v="US"/>
    <s v="USD"/>
    <n v="1407453228"/>
    <n v="1404861228"/>
    <b v="0"/>
    <n v="1"/>
    <b v="0"/>
    <x v="7"/>
    <s v="food trucks"/>
    <x v="2594"/>
    <d v="2014-08-07T23:13:48"/>
    <n v="30"/>
    <x v="3"/>
  </r>
  <r>
    <n v="2595"/>
    <s v="Food Truck for Little Fox Bakery"/>
    <s v="Looking to put the best baked goods in Bowling Green on wheels"/>
    <n v="15000"/>
    <n v="1825"/>
    <n v="96.05263157894737"/>
    <x v="2"/>
    <s v="US"/>
    <s v="USD"/>
    <n v="1487915500"/>
    <n v="1485323500"/>
    <b v="0"/>
    <n v="19"/>
    <b v="0"/>
    <x v="7"/>
    <s v="food trucks"/>
    <x v="2595"/>
    <d v="2017-02-24T05:51:40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305.77777777777777"/>
    <x v="2"/>
    <s v="CA"/>
    <s v="CAD"/>
    <n v="1407427009"/>
    <n v="1404835009"/>
    <b v="0"/>
    <n v="27"/>
    <b v="0"/>
    <x v="7"/>
    <s v="food trucks"/>
    <x v="2596"/>
    <d v="2014-08-07T15:56:49"/>
    <n v="3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12.142857142857142"/>
    <x v="2"/>
    <s v="GB"/>
    <s v="GBP"/>
    <n v="1466323917"/>
    <n v="1463731917"/>
    <b v="0"/>
    <n v="7"/>
    <b v="0"/>
    <x v="7"/>
    <s v="food trucks"/>
    <x v="2597"/>
    <d v="2016-06-19T08:11:57"/>
    <n v="30"/>
    <x v="2"/>
  </r>
  <r>
    <n v="2598"/>
    <s v="Rovin' Okie's Fried Pies gourmet southern fried pies."/>
    <s v="I'm ready to make Tulsa happy and aware that love and kindness go hand in hand with good food!"/>
    <n v="3000"/>
    <n v="1170"/>
    <n v="83.571428571428569"/>
    <x v="2"/>
    <s v="US"/>
    <s v="USD"/>
    <n v="1443039001"/>
    <n v="1440447001"/>
    <b v="0"/>
    <n v="14"/>
    <b v="0"/>
    <x v="7"/>
    <s v="food trucks"/>
    <x v="2598"/>
    <d v="2015-09-23T20:10:01"/>
    <n v="30"/>
    <x v="0"/>
  </r>
  <r>
    <n v="2599"/>
    <s v="Empty Ramekins Catering Group"/>
    <s v="The Empty Ramekins Catering Group is looking for your help to start up in Miami Florida!!!!"/>
    <n v="9041"/>
    <n v="90"/>
    <n v="18"/>
    <x v="2"/>
    <s v="US"/>
    <s v="USD"/>
    <n v="1407089147"/>
    <n v="1403201147"/>
    <b v="0"/>
    <n v="5"/>
    <b v="0"/>
    <x v="7"/>
    <s v="food trucks"/>
    <x v="2599"/>
    <d v="2014-08-03T18:05:47"/>
    <n v="45"/>
    <x v="3"/>
  </r>
  <r>
    <n v="2600"/>
    <s v="Help Buttz Return From the Ashes"/>
    <s v="On Sunday November 8, 2015 our food truck burned to the ground. Please help us get rebuilt."/>
    <n v="50000"/>
    <n v="3466"/>
    <n v="115.53333333333333"/>
    <x v="2"/>
    <s v="US"/>
    <s v="USD"/>
    <n v="1458938200"/>
    <n v="1453757800"/>
    <b v="0"/>
    <n v="30"/>
    <b v="0"/>
    <x v="7"/>
    <s v="food trucks"/>
    <x v="2600"/>
    <d v="2016-03-25T20:36:40"/>
    <n v="6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21.900662251655628"/>
    <x v="0"/>
    <s v="US"/>
    <s v="USD"/>
    <n v="1347508740"/>
    <n v="1346276349"/>
    <b v="1"/>
    <n v="151"/>
    <b v="1"/>
    <x v="2"/>
    <s v="space exploration"/>
    <x v="2601"/>
    <d v="2012-09-13T03:59:00"/>
    <n v="14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80.022494887525568"/>
    <x v="0"/>
    <s v="US"/>
    <s v="USD"/>
    <n v="1415827200"/>
    <n v="1412358968"/>
    <b v="1"/>
    <n v="489"/>
    <b v="1"/>
    <x v="2"/>
    <s v="space exploration"/>
    <x v="2602"/>
    <d v="2014-11-12T21:20:00"/>
    <n v="40"/>
    <x v="3"/>
  </r>
  <r>
    <n v="2603"/>
    <s v="Manned Mock Mars Mission"/>
    <s v="I will be building a mock space station and simulate living on Mars for two weeks."/>
    <n v="1750"/>
    <n v="1776"/>
    <n v="35.520000000000003"/>
    <x v="0"/>
    <s v="US"/>
    <s v="USD"/>
    <n v="1387835654"/>
    <n v="1386626054"/>
    <b v="1"/>
    <n v="50"/>
    <b v="1"/>
    <x v="2"/>
    <s v="space exploration"/>
    <x v="2603"/>
    <d v="2013-12-23T21:54:14"/>
    <n v="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64.933333333333323"/>
    <x v="0"/>
    <s v="US"/>
    <s v="USD"/>
    <n v="1335662023"/>
    <n v="1333070023"/>
    <b v="1"/>
    <n v="321"/>
    <b v="1"/>
    <x v="2"/>
    <s v="space exploration"/>
    <x v="2604"/>
    <d v="2012-04-29T01:13:43"/>
    <n v="3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60.965703745743475"/>
    <x v="0"/>
    <s v="US"/>
    <s v="USD"/>
    <n v="1466168390"/>
    <n v="1463576390"/>
    <b v="1"/>
    <n v="1762"/>
    <b v="1"/>
    <x v="2"/>
    <s v="space exploration"/>
    <x v="2605"/>
    <d v="2016-06-17T12:59:50"/>
    <n v="3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31.444155844155844"/>
    <x v="0"/>
    <s v="US"/>
    <s v="USD"/>
    <n v="1398791182"/>
    <n v="1396026382"/>
    <b v="1"/>
    <n v="385"/>
    <b v="1"/>
    <x v="2"/>
    <s v="space exploration"/>
    <x v="2606"/>
    <d v="2014-04-29T17:06:22"/>
    <n v="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81.949748743718587"/>
    <x v="0"/>
    <s v="US"/>
    <s v="USD"/>
    <n v="1439344800"/>
    <n v="1435611572"/>
    <b v="1"/>
    <n v="398"/>
    <b v="1"/>
    <x v="2"/>
    <s v="space exploration"/>
    <x v="2607"/>
    <d v="2015-08-12T02:00:00"/>
    <n v="43"/>
    <x v="0"/>
  </r>
  <r>
    <n v="2608"/>
    <s v="Giant Leaps in Space Poster Series"/>
    <s v="Giant Leaps featuring the historic missions of human spaceflight is the third in our series of space exploration prints"/>
    <n v="8000"/>
    <n v="17914"/>
    <n v="58.92763157894737"/>
    <x v="0"/>
    <s v="US"/>
    <s v="USD"/>
    <n v="1489536000"/>
    <n v="1485976468"/>
    <b v="1"/>
    <n v="304"/>
    <b v="1"/>
    <x v="2"/>
    <s v="space exploration"/>
    <x v="2608"/>
    <d v="2017-03-15T00:00:00"/>
    <n v="4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157.29347633136095"/>
    <x v="0"/>
    <s v="US"/>
    <s v="USD"/>
    <n v="1342330951"/>
    <n v="1339738951"/>
    <b v="1"/>
    <n v="676"/>
    <b v="1"/>
    <x v="2"/>
    <s v="space exploration"/>
    <x v="2609"/>
    <d v="2012-07-15T05:42:31"/>
    <n v="30"/>
    <x v="5"/>
  </r>
  <r>
    <n v="2610"/>
    <s v="Restore the Pluto Discovery Telescope"/>
    <s v="Preserve the telescope that Clyde Tombaugh used to discover Pluto for generations to come!"/>
    <n v="22765"/>
    <n v="32172.66"/>
    <n v="55.758509532062391"/>
    <x v="0"/>
    <s v="US"/>
    <s v="USD"/>
    <n v="1471849140"/>
    <n v="1468444125"/>
    <b v="1"/>
    <n v="577"/>
    <b v="1"/>
    <x v="2"/>
    <s v="space exploration"/>
    <x v="2610"/>
    <d v="2016-08-22T06:59:00"/>
    <n v="39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83.802893802893806"/>
    <x v="0"/>
    <s v="DE"/>
    <s v="EUR"/>
    <n v="1483397940"/>
    <n v="1480493014"/>
    <b v="1"/>
    <n v="3663"/>
    <b v="1"/>
    <x v="2"/>
    <s v="space exploration"/>
    <x v="2611"/>
    <d v="2017-01-02T22:59:00"/>
    <n v="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58.422210884353746"/>
    <x v="0"/>
    <s v="US"/>
    <s v="USD"/>
    <n v="1420773970"/>
    <n v="1418095570"/>
    <b v="1"/>
    <n v="294"/>
    <b v="1"/>
    <x v="2"/>
    <s v="space exploration"/>
    <x v="2612"/>
    <d v="2015-01-09T03:26:10"/>
    <n v="31"/>
    <x v="3"/>
  </r>
  <r>
    <n v="2613"/>
    <s v="Earth 360"/>
    <s v="Re-inventing the way we look at our planet by sending 5 cameras to near space to create the first 360 panoramic view of the earth."/>
    <n v="7500"/>
    <n v="7576"/>
    <n v="270.57142857142856"/>
    <x v="0"/>
    <s v="US"/>
    <s v="USD"/>
    <n v="1348256294"/>
    <n v="1345664294"/>
    <b v="1"/>
    <n v="28"/>
    <b v="1"/>
    <x v="2"/>
    <s v="space exploration"/>
    <x v="2613"/>
    <d v="2012-09-21T19:38:14"/>
    <n v="3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7.1"/>
    <x v="0"/>
    <s v="US"/>
    <s v="USD"/>
    <n v="1398834000"/>
    <n v="1396371612"/>
    <b v="1"/>
    <n v="100"/>
    <b v="1"/>
    <x v="2"/>
    <s v="space exploration"/>
    <x v="2614"/>
    <d v="2014-04-30T05:00:00"/>
    <n v="28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47.180555555555557"/>
    <x v="0"/>
    <s v="GB"/>
    <s v="GBP"/>
    <n v="1462017600"/>
    <n v="1458820564"/>
    <b v="0"/>
    <n v="72"/>
    <b v="1"/>
    <x v="2"/>
    <s v="space exploration"/>
    <x v="2615"/>
    <d v="2016-04-30T12:00:00"/>
    <n v="37"/>
    <x v="2"/>
  </r>
  <r>
    <n v="2616"/>
    <s v="James Webb Deployable Model"/>
    <s v="Production of variously-sized deployable models of NASA's James Webb Space Telescope to promote hands-on learning."/>
    <n v="25000"/>
    <n v="28633.5"/>
    <n v="120.30882352941177"/>
    <x v="0"/>
    <s v="US"/>
    <s v="USD"/>
    <n v="1440546729"/>
    <n v="1437954729"/>
    <b v="1"/>
    <n v="238"/>
    <b v="1"/>
    <x v="2"/>
    <s v="space exploration"/>
    <x v="2616"/>
    <d v="2015-08-25T23:52:09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27.59748427672956"/>
    <x v="0"/>
    <s v="US"/>
    <s v="USD"/>
    <n v="1413838751"/>
    <n v="1411246751"/>
    <b v="1"/>
    <n v="159"/>
    <b v="1"/>
    <x v="2"/>
    <s v="space exploration"/>
    <x v="2617"/>
    <d v="2014-10-20T20:59:11"/>
    <n v="30"/>
    <x v="3"/>
  </r>
  <r>
    <n v="2618"/>
    <s v="SPACE ART FEATURING ASTRONAUTS #WeBelieveInAstronauts"/>
    <s v="LTD ED COLLECTIBLE SPACE ART FEAT. ASTRONAUTS"/>
    <n v="15000"/>
    <n v="15808"/>
    <n v="205.2987012987013"/>
    <x v="0"/>
    <s v="US"/>
    <s v="USD"/>
    <n v="1449000061"/>
    <n v="1443812461"/>
    <b v="1"/>
    <n v="77"/>
    <b v="1"/>
    <x v="2"/>
    <s v="space exploration"/>
    <x v="2618"/>
    <d v="2015-12-01T20:01:01"/>
    <n v="6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35.547169811320757"/>
    <x v="0"/>
    <s v="US"/>
    <s v="USD"/>
    <n v="1445598000"/>
    <n v="1443302004"/>
    <b v="1"/>
    <n v="53"/>
    <b v="1"/>
    <x v="2"/>
    <s v="space exploration"/>
    <x v="2619"/>
    <d v="2015-10-23T11:00:00"/>
    <n v="2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74.639488409272587"/>
    <x v="0"/>
    <s v="AU"/>
    <s v="AUD"/>
    <n v="1444525200"/>
    <n v="1441339242"/>
    <b v="1"/>
    <n v="1251"/>
    <b v="1"/>
    <x v="2"/>
    <s v="space exploration"/>
    <x v="2620"/>
    <d v="2015-10-11T01:00:00"/>
    <n v="3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47.058064516129029"/>
    <x v="0"/>
    <s v="US"/>
    <s v="USD"/>
    <n v="1432230988"/>
    <n v="1429638988"/>
    <b v="1"/>
    <n v="465"/>
    <b v="1"/>
    <x v="2"/>
    <s v="space exploration"/>
    <x v="2621"/>
    <d v="2015-05-21T17:56:28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26.591351351351353"/>
    <x v="0"/>
    <s v="IT"/>
    <s v="EUR"/>
    <n v="1483120216"/>
    <n v="1479232216"/>
    <b v="0"/>
    <n v="74"/>
    <b v="1"/>
    <x v="2"/>
    <s v="space exploration"/>
    <x v="2622"/>
    <d v="2016-12-30T17:50:16"/>
    <n v="45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36.774193548387096"/>
    <x v="0"/>
    <s v="US"/>
    <s v="USD"/>
    <n v="1480658966"/>
    <n v="1479449366"/>
    <b v="0"/>
    <n v="62"/>
    <b v="1"/>
    <x v="2"/>
    <s v="space exploration"/>
    <x v="2623"/>
    <d v="2016-12-02T06:09:26"/>
    <n v="1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31.820544982698959"/>
    <x v="0"/>
    <s v="US"/>
    <s v="USD"/>
    <n v="1347530822"/>
    <n v="1345716422"/>
    <b v="0"/>
    <n v="3468"/>
    <b v="1"/>
    <x v="2"/>
    <s v="space exploration"/>
    <x v="2624"/>
    <d v="2012-09-13T10:07:02"/>
    <n v="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27.576923076923077"/>
    <x v="0"/>
    <s v="DE"/>
    <s v="EUR"/>
    <n v="1478723208"/>
    <n v="1476559608"/>
    <b v="0"/>
    <n v="52"/>
    <b v="1"/>
    <x v="2"/>
    <s v="space exploration"/>
    <x v="2625"/>
    <d v="2016-11-09T20:26:48"/>
    <n v="25"/>
    <x v="2"/>
  </r>
  <r>
    <n v="2626"/>
    <s v="SAGANet STEM Mentoring Lab Accreditation"/>
    <s v="Support the accreditation of our online STEM Mentoring Program with the International Mentoring Association"/>
    <n v="2500"/>
    <n v="2800"/>
    <n v="56"/>
    <x v="0"/>
    <s v="US"/>
    <s v="USD"/>
    <n v="1433343869"/>
    <n v="1430751869"/>
    <b v="0"/>
    <n v="50"/>
    <b v="1"/>
    <x v="2"/>
    <s v="space exploration"/>
    <x v="2626"/>
    <d v="2015-06-03T15:04:29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21.555555555555557"/>
    <x v="0"/>
    <s v="US"/>
    <s v="USD"/>
    <n v="1448571261"/>
    <n v="1445975661"/>
    <b v="0"/>
    <n v="45"/>
    <b v="1"/>
    <x v="2"/>
    <s v="space exploration"/>
    <x v="2627"/>
    <d v="2015-11-26T20:54:21"/>
    <n v="30"/>
    <x v="0"/>
  </r>
  <r>
    <n v="2628"/>
    <s v="Pie In Space!"/>
    <s v="A high school freshman is sending pie into space and you can be a part of it.  GO SCIENCE!!!"/>
    <n v="839"/>
    <n v="926"/>
    <n v="44.095238095238095"/>
    <x v="0"/>
    <s v="US"/>
    <s v="USD"/>
    <n v="1417389067"/>
    <n v="1415661067"/>
    <b v="0"/>
    <n v="21"/>
    <b v="1"/>
    <x v="2"/>
    <s v="space exploration"/>
    <x v="2628"/>
    <d v="2014-11-30T23:11:07"/>
    <n v="20"/>
    <x v="3"/>
  </r>
  <r>
    <n v="2629"/>
    <s v="Project Dragonfly - Sail to the Stars"/>
    <s v="The first international contest to let students shape the future of interstellar travel."/>
    <n v="5000"/>
    <n v="6387"/>
    <n v="63.87"/>
    <x v="0"/>
    <s v="GB"/>
    <s v="GBP"/>
    <n v="1431608122"/>
    <n v="1429016122"/>
    <b v="0"/>
    <n v="100"/>
    <b v="1"/>
    <x v="2"/>
    <s v="space exploration"/>
    <x v="2629"/>
    <d v="2015-05-14T12:55:22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38.987654320987652"/>
    <x v="0"/>
    <s v="AU"/>
    <s v="AUD"/>
    <n v="1467280800"/>
    <n v="1464921112"/>
    <b v="0"/>
    <n v="81"/>
    <b v="1"/>
    <x v="2"/>
    <s v="space exploration"/>
    <x v="2630"/>
    <d v="2016-06-30T10:00:00"/>
    <n v="27"/>
    <x v="2"/>
  </r>
  <r>
    <n v="2631"/>
    <s v="Starship Congress 2015: Interstellar Hackathon"/>
    <s v="Starship Congress 2015 is a deep-space &amp; interstellar science summit staged by Icarus Interstellar."/>
    <n v="20000"/>
    <n v="22933.05"/>
    <n v="80.185489510489504"/>
    <x v="0"/>
    <s v="US"/>
    <s v="USD"/>
    <n v="1440907427"/>
    <n v="1438488227"/>
    <b v="0"/>
    <n v="286"/>
    <b v="1"/>
    <x v="2"/>
    <s v="space exploration"/>
    <x v="2631"/>
    <d v="2015-08-30T04:03:47"/>
    <n v="28"/>
    <x v="0"/>
  </r>
  <r>
    <n v="2632"/>
    <s v="University Rocket Science"/>
    <s v="Students from 3 universities are designing a dual stage rocket to test experimental rocket technology."/>
    <n v="1070"/>
    <n v="1466"/>
    <n v="34.904761904761905"/>
    <x v="0"/>
    <s v="US"/>
    <s v="USD"/>
    <n v="1464485339"/>
    <n v="1462325339"/>
    <b v="0"/>
    <n v="42"/>
    <b v="1"/>
    <x v="2"/>
    <s v="space exploration"/>
    <x v="2632"/>
    <d v="2016-05-29T01:28:59"/>
    <n v="25"/>
    <x v="2"/>
  </r>
  <r>
    <n v="2633"/>
    <s v="ISS-Above"/>
    <s v="A device that lights up whenever the International Space Station is nearby (that happens more often than you might expect)"/>
    <n v="5000"/>
    <n v="17731"/>
    <n v="89.100502512562812"/>
    <x v="0"/>
    <s v="US"/>
    <s v="USD"/>
    <n v="1393542000"/>
    <n v="1390938332"/>
    <b v="0"/>
    <n v="199"/>
    <b v="1"/>
    <x v="2"/>
    <s v="space exploration"/>
    <x v="2633"/>
    <d v="2014-02-27T23:00:00"/>
    <n v="30"/>
    <x v="3"/>
  </r>
  <r>
    <n v="2634"/>
    <s v="Project Stardust Part 2"/>
    <s v="After a unsuccessful recovery last time we are trying again to successfully launch and recover a weather balloon from space."/>
    <n v="930"/>
    <n v="986"/>
    <n v="39.44"/>
    <x v="0"/>
    <s v="US"/>
    <s v="USD"/>
    <n v="1475163921"/>
    <n v="1472571921"/>
    <b v="0"/>
    <n v="25"/>
    <b v="1"/>
    <x v="2"/>
    <s v="space exploration"/>
    <x v="2634"/>
    <d v="2016-09-29T15:45:21"/>
    <n v="3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36.9047619047619"/>
    <x v="0"/>
    <s v="CA"/>
    <s v="CAD"/>
    <n v="1425937761"/>
    <n v="1422917361"/>
    <b v="0"/>
    <n v="84"/>
    <b v="1"/>
    <x v="2"/>
    <s v="space exploration"/>
    <x v="2635"/>
    <d v="2015-03-09T21:49:21"/>
    <n v="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37.46"/>
    <x v="0"/>
    <s v="US"/>
    <s v="USD"/>
    <n v="1476579600"/>
    <n v="1474641914"/>
    <b v="0"/>
    <n v="50"/>
    <b v="1"/>
    <x v="2"/>
    <s v="space exploration"/>
    <x v="2636"/>
    <d v="2016-10-16T01:00:00"/>
    <n v="22"/>
    <x v="2"/>
  </r>
  <r>
    <n v="2637"/>
    <s v="SPEED OF LIGHT: Biggest Mystery of the Universe"/>
    <s v="Help us collect the data to solve the mystery of the century: Is light slowing down?"/>
    <n v="500"/>
    <n v="831"/>
    <n v="31.96153846153846"/>
    <x v="0"/>
    <s v="US"/>
    <s v="USD"/>
    <n v="1476277875"/>
    <n v="1474895475"/>
    <b v="0"/>
    <n v="26"/>
    <b v="1"/>
    <x v="2"/>
    <s v="space exploration"/>
    <x v="2637"/>
    <d v="2016-10-12T13:11:15"/>
    <n v="16"/>
    <x v="2"/>
  </r>
  <r>
    <n v="2638"/>
    <s v="Pie In Space! (Round 2)"/>
    <s v="The second round of funding for the most amazing project ever where a high school freshman is sending pie into SPACE!!!"/>
    <n v="347"/>
    <n v="353"/>
    <n v="25.214285714285715"/>
    <x v="0"/>
    <s v="US"/>
    <s v="USD"/>
    <n v="1421358895"/>
    <n v="1418766895"/>
    <b v="0"/>
    <n v="14"/>
    <b v="1"/>
    <x v="2"/>
    <s v="space exploration"/>
    <x v="2638"/>
    <d v="2015-01-15T21:54:55"/>
    <n v="30"/>
    <x v="3"/>
  </r>
  <r>
    <n v="2639"/>
    <s v="Mission Space"/>
    <s v="Mission Space is run by me, a teenager who has a passion for space! I will fly a weather balloon to the edge of space with your help."/>
    <n v="300"/>
    <n v="492"/>
    <n v="10.040816326530612"/>
    <x v="0"/>
    <s v="GB"/>
    <s v="GBP"/>
    <n v="1424378748"/>
    <n v="1421786748"/>
    <b v="0"/>
    <n v="49"/>
    <b v="1"/>
    <x v="2"/>
    <s v="space exploration"/>
    <x v="2639"/>
    <d v="2015-02-19T20:45:48"/>
    <n v="30"/>
    <x v="0"/>
  </r>
  <r>
    <n v="2640"/>
    <s v="Save the Astronomy Van"/>
    <s v="Hi,_x000a_My Name is David Frey and I Provide Free Public Astronomy programs in San Francisco, Mt. Tamalpias, Yosemite and Novato CA."/>
    <n v="3000"/>
    <n v="3170"/>
    <n v="45.94202898550725"/>
    <x v="0"/>
    <s v="US"/>
    <s v="USD"/>
    <n v="1433735474"/>
    <n v="1428551474"/>
    <b v="0"/>
    <n v="69"/>
    <b v="1"/>
    <x v="2"/>
    <s v="space exploration"/>
    <x v="2640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n v="15"/>
    <x v="2"/>
    <s v="US"/>
    <s v="USD"/>
    <n v="1410811740"/>
    <n v="1409341863"/>
    <b v="0"/>
    <n v="1"/>
    <b v="0"/>
    <x v="2"/>
    <s v="space exploration"/>
    <x v="2641"/>
    <d v="2014-09-15T20:09:00"/>
    <n v="17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e v="#DIV/0!"/>
    <x v="2"/>
    <s v="DE"/>
    <s v="EUR"/>
    <n v="1468565820"/>
    <n v="1465970108"/>
    <b v="0"/>
    <n v="0"/>
    <b v="0"/>
    <x v="2"/>
    <s v="space exploration"/>
    <x v="2642"/>
    <d v="2016-07-15T06:57:00"/>
    <n v="3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223.58248500999335"/>
    <x v="1"/>
    <s v="US"/>
    <s v="USD"/>
    <n v="1482307140"/>
    <n v="1479218315"/>
    <b v="1"/>
    <n v="1501"/>
    <b v="0"/>
    <x v="2"/>
    <s v="space exploration"/>
    <x v="2643"/>
    <d v="2016-12-21T07:59:00"/>
    <n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39.480769230769234"/>
    <x v="1"/>
    <s v="US"/>
    <s v="USD"/>
    <n v="1489172435"/>
    <n v="1486580435"/>
    <b v="1"/>
    <n v="52"/>
    <b v="0"/>
    <x v="2"/>
    <s v="space exploration"/>
    <x v="2644"/>
    <d v="2017-03-10T19:00:35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91.304347826086953"/>
    <x v="1"/>
    <s v="AU"/>
    <s v="AUD"/>
    <n v="1415481203"/>
    <n v="1412885603"/>
    <b v="1"/>
    <n v="23"/>
    <b v="0"/>
    <x v="2"/>
    <s v="space exploration"/>
    <x v="2645"/>
    <d v="2014-11-08T21:13:23"/>
    <n v="3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78.666205607476627"/>
    <x v="1"/>
    <s v="US"/>
    <s v="USD"/>
    <n v="1441783869"/>
    <n v="1439191869"/>
    <b v="1"/>
    <n v="535"/>
    <b v="0"/>
    <x v="2"/>
    <s v="space exploration"/>
    <x v="2646"/>
    <d v="2015-09-09T07:31:09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2"/>
    <x v="1"/>
    <s v="CA"/>
    <s v="CAD"/>
    <n v="1439533019"/>
    <n v="1436941019"/>
    <b v="0"/>
    <n v="3"/>
    <b v="0"/>
    <x v="2"/>
    <s v="space exploration"/>
    <x v="2647"/>
    <d v="2015-08-14T06:16:59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7.666666666666668"/>
    <x v="1"/>
    <s v="US"/>
    <s v="USD"/>
    <n v="1457543360"/>
    <n v="1454951360"/>
    <b v="0"/>
    <n v="6"/>
    <b v="0"/>
    <x v="2"/>
    <s v="space exploration"/>
    <x v="2648"/>
    <d v="2016-03-09T17:09:20"/>
    <n v="30"/>
    <x v="2"/>
  </r>
  <r>
    <n v="2649"/>
    <s v="The Mission - Please Check Back Soon (Canceled)"/>
    <s v="They have launched a Kickstarter."/>
    <n v="125000"/>
    <n v="124"/>
    <n v="41.333333333333336"/>
    <x v="1"/>
    <s v="US"/>
    <s v="USD"/>
    <n v="1454370941"/>
    <n v="1449186941"/>
    <b v="0"/>
    <n v="3"/>
    <b v="0"/>
    <x v="2"/>
    <s v="space exploration"/>
    <x v="2649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71.599999999999994"/>
    <x v="1"/>
    <s v="US"/>
    <s v="USD"/>
    <n v="1482332343"/>
    <n v="1479740343"/>
    <b v="0"/>
    <n v="5"/>
    <b v="0"/>
    <x v="2"/>
    <s v="space exploration"/>
    <x v="2650"/>
    <d v="2016-12-21T14:59:03"/>
    <n v="3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307.8235294117647"/>
    <x v="1"/>
    <s v="US"/>
    <s v="USD"/>
    <n v="1450380009"/>
    <n v="1447960809"/>
    <b v="0"/>
    <n v="17"/>
    <b v="0"/>
    <x v="2"/>
    <s v="space exploration"/>
    <x v="2651"/>
    <d v="2015-12-17T19:20:09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0.454545454545453"/>
    <x v="1"/>
    <s v="AU"/>
    <s v="AUD"/>
    <n v="1418183325"/>
    <n v="1415591325"/>
    <b v="0"/>
    <n v="11"/>
    <b v="0"/>
    <x v="2"/>
    <s v="space exploration"/>
    <x v="2652"/>
    <d v="2014-12-10T03:48:45"/>
    <n v="30"/>
    <x v="3"/>
  </r>
  <r>
    <n v="2653"/>
    <s v="Dream Rocket Project (Canceled)"/>
    <s v="DREAM BIG. Explore the universe through STEAM education. (Science, Technology, Engineering, Art, Mathematics)"/>
    <n v="51000"/>
    <n v="5876"/>
    <n v="83.942857142857136"/>
    <x v="1"/>
    <s v="US"/>
    <s v="USD"/>
    <n v="1402632000"/>
    <n v="1399909127"/>
    <b v="0"/>
    <n v="70"/>
    <b v="0"/>
    <x v="2"/>
    <s v="space exploration"/>
    <x v="2653"/>
    <d v="2014-06-13T04:00:00"/>
    <n v="3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8.5"/>
    <x v="1"/>
    <s v="US"/>
    <s v="USD"/>
    <n v="1429622726"/>
    <n v="1424442326"/>
    <b v="0"/>
    <n v="6"/>
    <b v="0"/>
    <x v="2"/>
    <s v="space exploration"/>
    <x v="2654"/>
    <d v="2015-04-21T13:25:26"/>
    <n v="60"/>
    <x v="0"/>
  </r>
  <r>
    <n v="2655"/>
    <s v="Balloons (Canceled)"/>
    <s v="Thank you for your support!"/>
    <n v="15000"/>
    <n v="3155"/>
    <n v="73.372093023255815"/>
    <x v="1"/>
    <s v="US"/>
    <s v="USD"/>
    <n v="1455048000"/>
    <n v="1452631647"/>
    <b v="0"/>
    <n v="43"/>
    <b v="0"/>
    <x v="2"/>
    <s v="space exploration"/>
    <x v="2655"/>
    <d v="2016-02-09T20:00:00"/>
    <n v="28"/>
    <x v="2"/>
  </r>
  <r>
    <n v="2656"/>
    <s v="MoonWatcher: A 24/7 Live Video of the Moon for Everyone (Canceled)"/>
    <s v="MoonWatcher will be bringing the Moon closer to all of us."/>
    <n v="150000"/>
    <n v="17155"/>
    <n v="112.86184210526316"/>
    <x v="1"/>
    <s v="US"/>
    <s v="USD"/>
    <n v="1489345200"/>
    <n v="1485966688"/>
    <b v="0"/>
    <n v="152"/>
    <b v="0"/>
    <x v="2"/>
    <s v="space exploration"/>
    <x v="2656"/>
    <d v="2017-03-12T19:00:00"/>
    <n v="39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95.277627118644077"/>
    <x v="1"/>
    <s v="US"/>
    <s v="USD"/>
    <n v="1470187800"/>
    <n v="1467325053"/>
    <b v="0"/>
    <n v="59"/>
    <b v="0"/>
    <x v="2"/>
    <s v="space exploration"/>
    <x v="2657"/>
    <d v="2016-08-03T01:30:00"/>
    <n v="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22.75"/>
    <x v="1"/>
    <s v="US"/>
    <s v="USD"/>
    <n v="1469913194"/>
    <n v="1467321194"/>
    <b v="0"/>
    <n v="4"/>
    <b v="0"/>
    <x v="2"/>
    <s v="space exploration"/>
    <x v="2658"/>
    <d v="2016-07-30T21:13:14"/>
    <n v="30"/>
    <x v="2"/>
  </r>
  <r>
    <n v="2659"/>
    <s v="test (Canceled)"/>
    <s v="test"/>
    <n v="49000"/>
    <n v="1333"/>
    <n v="133.30000000000001"/>
    <x v="1"/>
    <s v="US"/>
    <s v="USD"/>
    <n v="1429321210"/>
    <n v="1426729210"/>
    <b v="0"/>
    <n v="10"/>
    <b v="0"/>
    <x v="2"/>
    <s v="space exploration"/>
    <x v="2659"/>
    <d v="2015-04-18T01:40:10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3.8"/>
    <x v="1"/>
    <s v="US"/>
    <s v="USD"/>
    <n v="1448388418"/>
    <n v="1443200818"/>
    <b v="0"/>
    <n v="5"/>
    <b v="0"/>
    <x v="2"/>
    <s v="space exploration"/>
    <x v="2660"/>
    <d v="2015-11-24T18:06:58"/>
    <n v="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85.75"/>
    <x v="0"/>
    <s v="US"/>
    <s v="USD"/>
    <n v="1382742010"/>
    <n v="1380150010"/>
    <b v="0"/>
    <n v="60"/>
    <b v="1"/>
    <x v="2"/>
    <s v="makerspaces"/>
    <x v="2661"/>
    <d v="2013-10-25T23:00:10"/>
    <n v="3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267"/>
    <x v="0"/>
    <s v="US"/>
    <s v="USD"/>
    <n v="1440179713"/>
    <n v="1437587713"/>
    <b v="0"/>
    <n v="80"/>
    <b v="1"/>
    <x v="2"/>
    <s v="makerspaces"/>
    <x v="2662"/>
    <d v="2015-08-21T17:55:13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373.55803571428572"/>
    <x v="0"/>
    <s v="CA"/>
    <s v="CAD"/>
    <n v="1441378800"/>
    <n v="1438873007"/>
    <b v="0"/>
    <n v="56"/>
    <b v="1"/>
    <x v="2"/>
    <s v="makerspaces"/>
    <x v="2663"/>
    <d v="2015-09-04T15:00:00"/>
    <n v="2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74.03846153846155"/>
    <x v="0"/>
    <s v="US"/>
    <s v="USD"/>
    <n v="1449644340"/>
    <n v="1446683797"/>
    <b v="0"/>
    <n v="104"/>
    <b v="1"/>
    <x v="2"/>
    <s v="makerspaces"/>
    <x v="2664"/>
    <d v="2015-12-09T06:59:00"/>
    <n v="3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93.695652173913047"/>
    <x v="0"/>
    <s v="US"/>
    <s v="USD"/>
    <n v="1430774974"/>
    <n v="1426886974"/>
    <b v="0"/>
    <n v="46"/>
    <b v="1"/>
    <x v="2"/>
    <s v="makerspaces"/>
    <x v="2665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77.327718446601949"/>
    <x v="0"/>
    <s v="US"/>
    <s v="USD"/>
    <n v="1443214800"/>
    <n v="1440008439"/>
    <b v="0"/>
    <n v="206"/>
    <b v="1"/>
    <x v="2"/>
    <s v="makerspaces"/>
    <x v="2666"/>
    <d v="2015-09-25T21:00:00"/>
    <n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92.222222222222229"/>
    <x v="0"/>
    <s v="US"/>
    <s v="USD"/>
    <n v="1455142416"/>
    <n v="1452550416"/>
    <b v="0"/>
    <n v="18"/>
    <b v="1"/>
    <x v="2"/>
    <s v="makerspaces"/>
    <x v="2667"/>
    <d v="2016-02-10T22:13:36"/>
    <n v="30"/>
    <x v="2"/>
  </r>
  <r>
    <n v="2668"/>
    <s v="UOttawa Makermobile"/>
    <s v="Creativity on the go! |_x000a_CrÃ©ativitÃ© en mouvement !"/>
    <n v="1000"/>
    <n v="1707"/>
    <n v="60.964285714285715"/>
    <x v="0"/>
    <s v="CA"/>
    <s v="CAD"/>
    <n v="1447079520"/>
    <n v="1443449265"/>
    <b v="0"/>
    <n v="28"/>
    <b v="1"/>
    <x v="2"/>
    <s v="makerspaces"/>
    <x v="2668"/>
    <d v="2015-11-09T14:32:00"/>
    <n v="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91"/>
    <x v="0"/>
    <s v="US"/>
    <s v="USD"/>
    <n v="1452387096"/>
    <n v="1447203096"/>
    <b v="0"/>
    <n v="11"/>
    <b v="1"/>
    <x v="2"/>
    <s v="makerspaces"/>
    <x v="2669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41.583333333333336"/>
    <x v="2"/>
    <s v="AU"/>
    <s v="AUD"/>
    <n v="1406593780"/>
    <n v="1404174580"/>
    <b v="1"/>
    <n v="60"/>
    <b v="0"/>
    <x v="2"/>
    <s v="makerspaces"/>
    <x v="2670"/>
    <d v="2014-07-29T00:29:40"/>
    <n v="2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33.761904761904759"/>
    <x v="2"/>
    <s v="US"/>
    <s v="USD"/>
    <n v="1419017880"/>
    <n v="1416419916"/>
    <b v="1"/>
    <n v="84"/>
    <b v="0"/>
    <x v="2"/>
    <s v="makerspaces"/>
    <x v="2671"/>
    <d v="2014-12-19T19:38:00"/>
    <n v="3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70.61702127659575"/>
    <x v="2"/>
    <s v="US"/>
    <s v="USD"/>
    <n v="1451282400"/>
    <n v="1449436390"/>
    <b v="1"/>
    <n v="47"/>
    <b v="0"/>
    <x v="2"/>
    <s v="makerspaces"/>
    <x v="2672"/>
    <d v="2015-12-28T06:00:00"/>
    <n v="2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167.15151515151516"/>
    <x v="2"/>
    <s v="US"/>
    <s v="USD"/>
    <n v="1414622700"/>
    <n v="1412081999"/>
    <b v="1"/>
    <n v="66"/>
    <b v="0"/>
    <x v="2"/>
    <s v="makerspaces"/>
    <x v="2673"/>
    <d v="2014-10-29T22:45:00"/>
    <n v="2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28.61988304093566"/>
    <x v="2"/>
    <s v="US"/>
    <s v="USD"/>
    <n v="1467694740"/>
    <n v="1465398670"/>
    <b v="1"/>
    <n v="171"/>
    <b v="0"/>
    <x v="2"/>
    <s v="makerspaces"/>
    <x v="2674"/>
    <d v="2016-07-05T04:59:00"/>
    <n v="2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65.41379310344827"/>
    <x v="2"/>
    <s v="US"/>
    <s v="USD"/>
    <n v="1415655289"/>
    <n v="1413059689"/>
    <b v="1"/>
    <n v="29"/>
    <b v="0"/>
    <x v="2"/>
    <s v="makerspaces"/>
    <x v="2675"/>
    <d v="2014-11-10T21:34:49"/>
    <n v="30"/>
    <x v="3"/>
  </r>
  <r>
    <n v="2676"/>
    <s v="Toronto VR Co-Op"/>
    <s v="Our aim is to provide high-end equipment and space for Toronto coders, filmmakers, and artists to develop cutting-edge VR content."/>
    <n v="2100"/>
    <n v="1058"/>
    <n v="117.55555555555556"/>
    <x v="2"/>
    <s v="CA"/>
    <s v="CAD"/>
    <n v="1463929174"/>
    <n v="1461337174"/>
    <b v="0"/>
    <n v="9"/>
    <b v="0"/>
    <x v="2"/>
    <s v="makerspaces"/>
    <x v="2676"/>
    <d v="2016-05-22T14:59:34"/>
    <n v="30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26.48148148148148"/>
    <x v="2"/>
    <s v="US"/>
    <s v="USD"/>
    <n v="1404348143"/>
    <n v="1401756143"/>
    <b v="0"/>
    <n v="27"/>
    <b v="0"/>
    <x v="2"/>
    <s v="makerspaces"/>
    <x v="2677"/>
    <d v="2014-07-03T00:42:23"/>
    <n v="3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550"/>
    <x v="2"/>
    <s v="ES"/>
    <s v="EUR"/>
    <n v="1443121765"/>
    <n v="1440529765"/>
    <b v="0"/>
    <n v="2"/>
    <b v="0"/>
    <x v="2"/>
    <s v="makerspaces"/>
    <x v="2678"/>
    <d v="2015-09-24T19:09:25"/>
    <n v="30"/>
    <x v="0"/>
  </r>
  <r>
    <n v="2679"/>
    <s v="DIY Garage"/>
    <s v="A do-it-yourself auto garage in Des Moines, Iowa where people can learn how to work on cars &amp; those who know can share their knowledge."/>
    <n v="40000"/>
    <n v="132"/>
    <n v="44"/>
    <x v="2"/>
    <s v="US"/>
    <s v="USD"/>
    <n v="1425081694"/>
    <n v="1422489694"/>
    <b v="0"/>
    <n v="3"/>
    <b v="0"/>
    <x v="2"/>
    <s v="makerspaces"/>
    <x v="2679"/>
    <d v="2015-02-28T00:01:34"/>
    <n v="30"/>
    <x v="0"/>
  </r>
  <r>
    <n v="2680"/>
    <s v="iHeart Pillow"/>
    <s v="iHeartPillow, Connecting loved ones"/>
    <n v="32000"/>
    <n v="276"/>
    <n v="69"/>
    <x v="2"/>
    <s v="ES"/>
    <s v="EUR"/>
    <n v="1459915491"/>
    <n v="1457327091"/>
    <b v="0"/>
    <n v="4"/>
    <b v="0"/>
    <x v="2"/>
    <s v="makerspaces"/>
    <x v="2680"/>
    <d v="2016-04-06T04:04:51"/>
    <n v="30"/>
    <x v="2"/>
  </r>
  <r>
    <n v="2681"/>
    <s v="Jolly's Hot Dogs An All-Beef Coney Dog"/>
    <s v="Jolly's Hot Dogs: A beef hot dog topped with deliciously seasoned ground beef, mustard and minced onions."/>
    <n v="8000"/>
    <n v="55"/>
    <n v="27.5"/>
    <x v="2"/>
    <s v="US"/>
    <s v="USD"/>
    <n v="1405027750"/>
    <n v="1402867750"/>
    <b v="0"/>
    <n v="2"/>
    <b v="0"/>
    <x v="7"/>
    <s v="food trucks"/>
    <x v="2681"/>
    <d v="2014-07-10T21:29:10"/>
    <n v="25"/>
    <x v="3"/>
  </r>
  <r>
    <n v="2682"/>
    <s v="Toastie's Gourmet Toast"/>
    <s v="Gourmet Toast is the culinary combination, neigh, perfection of America's most under-utilized snack: Toast."/>
    <n v="6000"/>
    <n v="1698"/>
    <n v="84.9"/>
    <x v="2"/>
    <s v="US"/>
    <s v="USD"/>
    <n v="1416635940"/>
    <n v="1413838540"/>
    <b v="0"/>
    <n v="20"/>
    <b v="0"/>
    <x v="7"/>
    <s v="food trucks"/>
    <x v="2682"/>
    <d v="2014-11-22T05:59:00"/>
    <n v="3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12"/>
    <x v="2"/>
    <s v="US"/>
    <s v="USD"/>
    <n v="1425233240"/>
    <n v="1422641240"/>
    <b v="0"/>
    <n v="3"/>
    <b v="0"/>
    <x v="7"/>
    <s v="food trucks"/>
    <x v="2683"/>
    <d v="2015-03-01T18:07:20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n v="200"/>
    <x v="2"/>
    <s v="US"/>
    <s v="USD"/>
    <n v="1407621425"/>
    <n v="1404165425"/>
    <b v="0"/>
    <n v="4"/>
    <b v="0"/>
    <x v="7"/>
    <s v="food trucks"/>
    <x v="2684"/>
    <d v="2014-08-09T21:57:05"/>
    <n v="40"/>
    <x v="3"/>
  </r>
  <r>
    <n v="2685"/>
    <s v="Nana's Home Cooking on Wheels"/>
    <s v="Home cooked meals made by Nana. Indiana's famous tenderloin sandwiches, Nana's homemade cole slaw and so much more."/>
    <n v="50000"/>
    <n v="10"/>
    <n v="10"/>
    <x v="2"/>
    <s v="US"/>
    <s v="USD"/>
    <n v="1430149330"/>
    <n v="1424968930"/>
    <b v="0"/>
    <n v="1"/>
    <b v="0"/>
    <x v="7"/>
    <s v="food trucks"/>
    <x v="2685"/>
    <d v="2015-04-27T15:42:10"/>
    <n v="6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e v="#DIV/0!"/>
    <x v="2"/>
    <s v="US"/>
    <s v="USD"/>
    <n v="1412119423"/>
    <n v="1410391423"/>
    <b v="0"/>
    <n v="0"/>
    <b v="0"/>
    <x v="7"/>
    <s v="food trucks"/>
    <x v="2686"/>
    <d v="2014-09-30T23:23:43"/>
    <n v="20"/>
    <x v="3"/>
  </r>
  <r>
    <n v="2687"/>
    <s v="Munch Wagon"/>
    <s v="Your American Pizzas, Wings, Stuffed Gouda Burger, Sweet &amp; Russet Potato Fries served on a food Truck!!"/>
    <n v="15000"/>
    <n v="0"/>
    <e v="#DIV/0!"/>
    <x v="2"/>
    <s v="US"/>
    <s v="USD"/>
    <n v="1435591318"/>
    <n v="1432999318"/>
    <b v="0"/>
    <n v="0"/>
    <b v="0"/>
    <x v="7"/>
    <s v="food trucks"/>
    <x v="2687"/>
    <d v="2015-06-29T15:21:58"/>
    <n v="30"/>
    <x v="0"/>
  </r>
  <r>
    <n v="2688"/>
    <s v="Mac N Cheez Food Truck"/>
    <s v="The amazing gourmet Mac N Cheez Food Truck Campaigne!"/>
    <n v="50000"/>
    <n v="74"/>
    <n v="5.2857142857142856"/>
    <x v="2"/>
    <s v="US"/>
    <s v="USD"/>
    <n v="1424746800"/>
    <n v="1422067870"/>
    <b v="0"/>
    <n v="14"/>
    <b v="0"/>
    <x v="7"/>
    <s v="food trucks"/>
    <x v="2688"/>
    <d v="2015-02-24T03:00:00"/>
    <n v="3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1"/>
    <x v="2"/>
    <s v="US"/>
    <s v="USD"/>
    <n v="1469919890"/>
    <n v="1467327890"/>
    <b v="0"/>
    <n v="1"/>
    <b v="0"/>
    <x v="7"/>
    <s v="food trucks"/>
    <x v="2689"/>
    <d v="2016-07-30T23:04:50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72.762711864406782"/>
    <x v="2"/>
    <s v="US"/>
    <s v="USD"/>
    <n v="1433298676"/>
    <n v="1429410676"/>
    <b v="0"/>
    <n v="118"/>
    <b v="0"/>
    <x v="7"/>
    <s v="food trucks"/>
    <x v="2690"/>
    <d v="2015-06-03T02:31:16"/>
    <n v="45"/>
    <x v="0"/>
  </r>
  <r>
    <n v="2691"/>
    <s v="Cook"/>
    <s v="A Great New local Food Truck serving up ethnic fusion inspired eats in Ottawa."/>
    <n v="65000"/>
    <n v="35"/>
    <n v="17.5"/>
    <x v="2"/>
    <s v="CA"/>
    <s v="CAD"/>
    <n v="1431278557"/>
    <n v="1427390557"/>
    <b v="0"/>
    <n v="2"/>
    <b v="0"/>
    <x v="7"/>
    <s v="food trucks"/>
    <x v="2691"/>
    <d v="2015-05-10T17:22:37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25"/>
    <x v="2"/>
    <s v="US"/>
    <s v="USD"/>
    <n v="1427266860"/>
    <n v="1424678460"/>
    <b v="0"/>
    <n v="1"/>
    <b v="0"/>
    <x v="7"/>
    <s v="food trucks"/>
    <x v="2692"/>
    <d v="2015-03-25T07:01:00"/>
    <n v="30"/>
    <x v="0"/>
  </r>
  <r>
    <n v="2693"/>
    <s v="Chili dog"/>
    <s v="I want to start a food truck that specializes in chili cheese dogs, using new kinds of meats, cheeses and toppings you wouldn't imagine"/>
    <n v="5000"/>
    <n v="40"/>
    <n v="13.333333333333334"/>
    <x v="2"/>
    <s v="US"/>
    <s v="USD"/>
    <n v="1407899966"/>
    <n v="1405307966"/>
    <b v="0"/>
    <n v="3"/>
    <b v="0"/>
    <x v="7"/>
    <s v="food trucks"/>
    <x v="2693"/>
    <d v="2014-08-13T03:19:26"/>
    <n v="3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1"/>
    <x v="2"/>
    <s v="US"/>
    <s v="USD"/>
    <n v="1411701739"/>
    <n v="1409109739"/>
    <b v="0"/>
    <n v="1"/>
    <b v="0"/>
    <x v="7"/>
    <s v="food trucks"/>
    <x v="2694"/>
    <d v="2014-09-26T03:22:19"/>
    <n v="30"/>
    <x v="3"/>
  </r>
  <r>
    <n v="2695"/>
    <s v="Fat daddy mac food truck"/>
    <s v="I am creating food magic on the go! Amazing food isn't just for sitdown restaraunts anymore!"/>
    <n v="15000"/>
    <n v="71"/>
    <n v="23.666666666666668"/>
    <x v="2"/>
    <s v="US"/>
    <s v="USD"/>
    <n v="1428981718"/>
    <n v="1423801318"/>
    <b v="0"/>
    <n v="3"/>
    <b v="0"/>
    <x v="7"/>
    <s v="food trucks"/>
    <x v="2695"/>
    <d v="2015-04-14T03:21:58"/>
    <n v="60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89.21052631578948"/>
    <x v="2"/>
    <s v="US"/>
    <s v="USD"/>
    <n v="1419538560"/>
    <n v="1416600960"/>
    <b v="0"/>
    <n v="38"/>
    <b v="0"/>
    <x v="7"/>
    <s v="food trucks"/>
    <x v="2696"/>
    <d v="2014-12-25T20:16:00"/>
    <n v="3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116.55769230769231"/>
    <x v="2"/>
    <s v="US"/>
    <s v="USD"/>
    <n v="1438552800"/>
    <n v="1435876423"/>
    <b v="0"/>
    <n v="52"/>
    <b v="0"/>
    <x v="7"/>
    <s v="food trucks"/>
    <x v="2697"/>
    <d v="2015-08-02T22:00:00"/>
    <n v="3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13.005000000000001"/>
    <x v="2"/>
    <s v="US"/>
    <s v="USD"/>
    <n v="1403904808"/>
    <n v="1401312808"/>
    <b v="0"/>
    <n v="2"/>
    <b v="0"/>
    <x v="7"/>
    <s v="food trucks"/>
    <x v="2698"/>
    <d v="2014-06-27T21:33:28"/>
    <n v="30"/>
    <x v="3"/>
  </r>
  <r>
    <n v="2699"/>
    <s v="my bakery truck"/>
    <s v="Hi, I want make my first bakery. Food truck was great, but I not have a car licence. So, help me to be my dream!"/>
    <n v="2"/>
    <n v="0"/>
    <e v="#DIV/0!"/>
    <x v="2"/>
    <s v="CA"/>
    <s v="CAD"/>
    <n v="1407533463"/>
    <n v="1404941463"/>
    <b v="0"/>
    <n v="0"/>
    <b v="0"/>
    <x v="7"/>
    <s v="food trucks"/>
    <x v="2699"/>
    <d v="2014-08-08T21:31:03"/>
    <n v="30"/>
    <x v="3"/>
  </r>
  <r>
    <n v="2700"/>
    <s v="Holly's Hot Stuff"/>
    <s v="I currently own and operate a hot dog cart. I am hoping to purchase a used food truck so I can do business year round!"/>
    <n v="9999"/>
    <n v="70"/>
    <n v="17.5"/>
    <x v="2"/>
    <s v="US"/>
    <s v="USD"/>
    <n v="1411073972"/>
    <n v="1408481972"/>
    <b v="0"/>
    <n v="4"/>
    <b v="0"/>
    <x v="7"/>
    <s v="food trucks"/>
    <x v="2700"/>
    <d v="2014-09-18T20:59:32"/>
    <n v="3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34.130434782608695"/>
    <x v="3"/>
    <s v="IE"/>
    <s v="EUR"/>
    <n v="1491586534"/>
    <n v="1488911734"/>
    <b v="0"/>
    <n v="46"/>
    <b v="0"/>
    <x v="1"/>
    <s v="spaces"/>
    <x v="2701"/>
    <d v="2017-04-07T17:35:34"/>
    <n v="3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132.34615384615384"/>
    <x v="3"/>
    <s v="US"/>
    <s v="USD"/>
    <n v="1491416077"/>
    <n v="1488827677"/>
    <b v="1"/>
    <n v="26"/>
    <b v="0"/>
    <x v="1"/>
    <s v="spaces"/>
    <x v="2702"/>
    <d v="2017-04-05T18:14:37"/>
    <n v="30"/>
    <x v="1"/>
  </r>
  <r>
    <n v="2703"/>
    <s v="Bisagra Teatro: Foro Multidisciplinario"/>
    <s v="Â¡Tu nuevo espacio cultural multidisciplinario en el centro de Pachuca, Hidalgo"/>
    <n v="40000"/>
    <n v="41500"/>
    <n v="922.22222222222217"/>
    <x v="3"/>
    <s v="MX"/>
    <s v="MXN"/>
    <n v="1490196830"/>
    <n v="1485016430"/>
    <b v="0"/>
    <n v="45"/>
    <b v="0"/>
    <x v="1"/>
    <s v="spaces"/>
    <x v="2703"/>
    <d v="2017-03-22T15:33:50"/>
    <n v="60"/>
    <x v="1"/>
  </r>
  <r>
    <n v="2704"/>
    <s v="Little Red Brick House"/>
    <s v="We plan to rescue, relocate, and repurpose, a historic Little Red Brick House, to be incorporated into a riverfront amphitheater."/>
    <n v="19000"/>
    <n v="1145"/>
    <n v="163.57142857142858"/>
    <x v="3"/>
    <s v="US"/>
    <s v="USD"/>
    <n v="1491421314"/>
    <n v="1487709714"/>
    <b v="0"/>
    <n v="7"/>
    <b v="0"/>
    <x v="1"/>
    <s v="spaces"/>
    <x v="2704"/>
    <d v="2017-04-05T19:41:54"/>
    <n v="43"/>
    <x v="1"/>
  </r>
  <r>
    <n v="2705"/>
    <s v="Fischer Theatre Marquee"/>
    <s v="Help light the lights at the historic Fischer Theatre in Danville, IL."/>
    <n v="16500"/>
    <n v="1739"/>
    <n v="217.375"/>
    <x v="3"/>
    <s v="US"/>
    <s v="USD"/>
    <n v="1490389158"/>
    <n v="1486504758"/>
    <b v="0"/>
    <n v="8"/>
    <b v="0"/>
    <x v="1"/>
    <s v="spaces"/>
    <x v="2705"/>
    <d v="2017-03-24T20:59:18"/>
    <n v="45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49.44486692015209"/>
    <x v="0"/>
    <s v="US"/>
    <s v="USD"/>
    <n v="1413442740"/>
    <n v="1410937483"/>
    <b v="1"/>
    <n v="263"/>
    <b v="1"/>
    <x v="1"/>
    <s v="spaces"/>
    <x v="2706"/>
    <d v="2014-10-16T06:59:00"/>
    <n v="29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71.237487309644663"/>
    <x v="0"/>
    <s v="US"/>
    <s v="USD"/>
    <n v="1369637940"/>
    <n v="1367088443"/>
    <b v="1"/>
    <n v="394"/>
    <b v="1"/>
    <x v="1"/>
    <s v="spaces"/>
    <x v="2707"/>
    <d v="2013-05-27T06:59:00"/>
    <n v="30"/>
    <x v="4"/>
  </r>
  <r>
    <n v="2708"/>
    <s v="Angel Comedy Club"/>
    <s v="Angel Comedy Club: A permanent home for Londonâ€™s loveliest comedy night - a community comedy club"/>
    <n v="20000"/>
    <n v="46643.07"/>
    <n v="44.464318398474738"/>
    <x v="0"/>
    <s v="GB"/>
    <s v="GBP"/>
    <n v="1469119526"/>
    <n v="1463935526"/>
    <b v="1"/>
    <n v="1049"/>
    <b v="1"/>
    <x v="1"/>
    <s v="spaces"/>
    <x v="2708"/>
    <d v="2016-07-21T16:45:26"/>
    <n v="6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64.94480519480518"/>
    <x v="0"/>
    <s v="US"/>
    <s v="USD"/>
    <n v="1475553540"/>
    <n v="1472528141"/>
    <b v="1"/>
    <n v="308"/>
    <b v="1"/>
    <x v="1"/>
    <s v="spaces"/>
    <x v="2709"/>
    <d v="2016-10-04T03:59:00"/>
    <n v="35"/>
    <x v="2"/>
  </r>
  <r>
    <n v="2710"/>
    <s v="House of Yes"/>
    <s v="Building Brooklyn's own creative venue for circus, theater and events of all types."/>
    <n v="60000"/>
    <n v="92340.21"/>
    <n v="84.871516544117654"/>
    <x v="0"/>
    <s v="US"/>
    <s v="USD"/>
    <n v="1407549600"/>
    <n v="1404797428"/>
    <b v="1"/>
    <n v="1088"/>
    <b v="1"/>
    <x v="1"/>
    <s v="spaces"/>
    <x v="2710"/>
    <d v="2014-08-09T02:00:00"/>
    <n v="32"/>
    <x v="3"/>
  </r>
  <r>
    <n v="2711"/>
    <s v="The Red Shoes"/>
    <s v="We're aiming to launch a production involving circus performers, musicians and artists in a new space, creating a night of live art."/>
    <n v="3910"/>
    <n v="3938"/>
    <n v="53.945205479452056"/>
    <x v="0"/>
    <s v="GB"/>
    <s v="GBP"/>
    <n v="1403301660"/>
    <n v="1400694790"/>
    <b v="1"/>
    <n v="73"/>
    <b v="1"/>
    <x v="1"/>
    <s v="spaces"/>
    <x v="2711"/>
    <d v="2014-06-20T22:01:00"/>
    <n v="3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50.531468531468533"/>
    <x v="0"/>
    <s v="US"/>
    <s v="USD"/>
    <n v="1373738400"/>
    <n v="1370568560"/>
    <b v="1"/>
    <n v="143"/>
    <b v="1"/>
    <x v="1"/>
    <s v="spaces"/>
    <x v="2712"/>
    <d v="2013-07-13T18:00:00"/>
    <n v="3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8.00140845070422"/>
    <x v="0"/>
    <s v="US"/>
    <s v="USD"/>
    <n v="1450971684"/>
    <n v="1447515684"/>
    <b v="1"/>
    <n v="1420"/>
    <b v="1"/>
    <x v="1"/>
    <s v="spaces"/>
    <x v="2713"/>
    <d v="2015-12-24T15:41:24"/>
    <n v="40"/>
    <x v="0"/>
  </r>
  <r>
    <n v="2714"/>
    <s v="The Crane Theater"/>
    <s v="The Crane will be the new home for independent theater in Northeast Minneapolis"/>
    <n v="25000"/>
    <n v="29089"/>
    <n v="95.373770491803285"/>
    <x v="0"/>
    <s v="US"/>
    <s v="USD"/>
    <n v="1476486000"/>
    <n v="1474040596"/>
    <b v="1"/>
    <n v="305"/>
    <b v="1"/>
    <x v="1"/>
    <s v="spaces"/>
    <x v="2714"/>
    <d v="2016-10-14T23:00:00"/>
    <n v="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57.631016333938291"/>
    <x v="0"/>
    <s v="US"/>
    <s v="USD"/>
    <n v="1456047228"/>
    <n v="1453109628"/>
    <b v="1"/>
    <n v="551"/>
    <b v="1"/>
    <x v="1"/>
    <s v="spaces"/>
    <x v="2715"/>
    <d v="2016-02-21T09:33:48"/>
    <n v="34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64.160481283422456"/>
    <x v="0"/>
    <s v="DE"/>
    <s v="EUR"/>
    <n v="1444291193"/>
    <n v="1441699193"/>
    <b v="1"/>
    <n v="187"/>
    <b v="1"/>
    <x v="1"/>
    <s v="spaces"/>
    <x v="2716"/>
    <d v="2015-10-08T07:59:53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n v="92.387692307692305"/>
    <x v="0"/>
    <s v="US"/>
    <s v="USD"/>
    <n v="1417906649"/>
    <n v="1414015049"/>
    <b v="1"/>
    <n v="325"/>
    <b v="1"/>
    <x v="1"/>
    <s v="spaces"/>
    <x v="2717"/>
    <d v="2014-12-06T22:57:29"/>
    <n v="45"/>
    <x v="3"/>
  </r>
  <r>
    <n v="2718"/>
    <s v="Bard Beyond the Big Top"/>
    <s v="The Bard has burst beyond the big top and we're reaching out to our Beloved Benefactors to help build our festival's future."/>
    <n v="18000"/>
    <n v="18645"/>
    <n v="125.97972972972973"/>
    <x v="0"/>
    <s v="US"/>
    <s v="USD"/>
    <n v="1462316400"/>
    <n v="1459865945"/>
    <b v="1"/>
    <n v="148"/>
    <b v="1"/>
    <x v="1"/>
    <s v="spaces"/>
    <x v="2718"/>
    <d v="2016-05-03T23:00:00"/>
    <n v="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94.637681159420296"/>
    <x v="0"/>
    <s v="US"/>
    <s v="USD"/>
    <n v="1460936694"/>
    <n v="1455756294"/>
    <b v="0"/>
    <n v="69"/>
    <b v="1"/>
    <x v="1"/>
    <s v="spaces"/>
    <x v="2719"/>
    <d v="2016-04-17T23:44:54"/>
    <n v="60"/>
    <x v="2"/>
  </r>
  <r>
    <n v="2720"/>
    <s v="The Comedy Project"/>
    <s v="An improv, sketch and experimental comedy and cocktail venue in downtown Grand Rapids, Michigan"/>
    <n v="25000"/>
    <n v="29531"/>
    <n v="170.69942196531792"/>
    <x v="0"/>
    <s v="US"/>
    <s v="USD"/>
    <n v="1478866253"/>
    <n v="1476270653"/>
    <b v="0"/>
    <n v="173"/>
    <b v="1"/>
    <x v="1"/>
    <s v="spaces"/>
    <x v="2720"/>
    <d v="2016-11-11T12:10:53"/>
    <n v="3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40.762081784386616"/>
    <x v="0"/>
    <s v="GB"/>
    <s v="GBP"/>
    <n v="1378494000"/>
    <n v="1375880598"/>
    <b v="0"/>
    <n v="269"/>
    <b v="1"/>
    <x v="2"/>
    <s v="hardware"/>
    <x v="2721"/>
    <d v="2013-09-06T19:00:00"/>
    <n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68.254054054054052"/>
    <x v="0"/>
    <s v="US"/>
    <s v="USD"/>
    <n v="1485722053"/>
    <n v="1480538053"/>
    <b v="0"/>
    <n v="185"/>
    <b v="1"/>
    <x v="2"/>
    <s v="hardware"/>
    <x v="2722"/>
    <d v="2017-01-29T20:34:13"/>
    <n v="6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95.48863636363636"/>
    <x v="0"/>
    <s v="US"/>
    <s v="USD"/>
    <n v="1420060088"/>
    <n v="1414872488"/>
    <b v="0"/>
    <n v="176"/>
    <b v="1"/>
    <x v="2"/>
    <s v="hardware"/>
    <x v="2723"/>
    <d v="2014-12-31T21:08:08"/>
    <n v="6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7.1902649656526005"/>
    <x v="0"/>
    <s v="GB"/>
    <s v="GBP"/>
    <n v="1439625059"/>
    <n v="1436860259"/>
    <b v="0"/>
    <n v="1019"/>
    <b v="1"/>
    <x v="2"/>
    <s v="hardware"/>
    <x v="2724"/>
    <d v="2015-08-15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n v="511.65486725663715"/>
    <x v="0"/>
    <s v="CA"/>
    <s v="CAD"/>
    <n v="1488390735"/>
    <n v="1484070735"/>
    <b v="0"/>
    <n v="113"/>
    <b v="1"/>
    <x v="2"/>
    <s v="hardware"/>
    <x v="2725"/>
    <d v="2017-03-01T17:52:15"/>
    <n v="50"/>
    <x v="1"/>
  </r>
  <r>
    <n v="2726"/>
    <s v="Krimston TWO - Dual SIM case for iPhone"/>
    <s v="Krimston TWO: iPhone Dual SIM Case"/>
    <n v="100000"/>
    <n v="105745"/>
    <n v="261.74504950495049"/>
    <x v="0"/>
    <s v="US"/>
    <s v="USD"/>
    <n v="1461333311"/>
    <n v="1458741311"/>
    <b v="0"/>
    <n v="404"/>
    <b v="1"/>
    <x v="2"/>
    <s v="hardware"/>
    <x v="2726"/>
    <d v="2016-04-22T13:55:11"/>
    <n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69.760961810466767"/>
    <x v="0"/>
    <s v="US"/>
    <s v="USD"/>
    <n v="1438964063"/>
    <n v="1436804063"/>
    <b v="0"/>
    <n v="707"/>
    <b v="1"/>
    <x v="2"/>
    <s v="hardware"/>
    <x v="2727"/>
    <d v="2015-08-07T16:14:23"/>
    <n v="25"/>
    <x v="0"/>
  </r>
  <r>
    <n v="2728"/>
    <s v="Multi-Function SSD Shield for the Raspberry Pi 2"/>
    <s v="SSD, WiFi, RTC w/Battery and high power USB all in one shield."/>
    <n v="15000"/>
    <n v="30274"/>
    <n v="77.229591836734699"/>
    <x v="0"/>
    <s v="US"/>
    <s v="USD"/>
    <n v="1451485434"/>
    <n v="1448461434"/>
    <b v="0"/>
    <n v="392"/>
    <b v="1"/>
    <x v="2"/>
    <s v="hardware"/>
    <x v="2728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n v="340.56521739130437"/>
    <x v="0"/>
    <s v="US"/>
    <s v="USD"/>
    <n v="1430459197"/>
    <n v="1427867197"/>
    <b v="0"/>
    <n v="23"/>
    <b v="1"/>
    <x v="2"/>
    <s v="hardware"/>
    <x v="2729"/>
    <d v="2015-05-01T05:46:37"/>
    <n v="30"/>
    <x v="0"/>
  </r>
  <r>
    <n v="2730"/>
    <s v="Yaba - Portable Speaker &amp; Guitar Amp"/>
    <s v="The world's most powerful portable speaker and guitar amplifier. Turns any surface into a speaker."/>
    <n v="27000"/>
    <n v="45979.01"/>
    <n v="67.417903225806455"/>
    <x v="0"/>
    <s v="US"/>
    <s v="USD"/>
    <n v="1366635575"/>
    <n v="1363611575"/>
    <b v="0"/>
    <n v="682"/>
    <b v="1"/>
    <x v="2"/>
    <s v="hardware"/>
    <x v="2730"/>
    <d v="2013-04-22T12:59:35"/>
    <n v="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845.70270270270271"/>
    <x v="0"/>
    <s v="US"/>
    <s v="USD"/>
    <n v="1413604800"/>
    <n v="1408624622"/>
    <b v="0"/>
    <n v="37"/>
    <b v="1"/>
    <x v="2"/>
    <s v="hardware"/>
    <x v="2731"/>
    <d v="2014-10-18T04:00:00"/>
    <n v="58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97.191780821917803"/>
    <x v="0"/>
    <s v="US"/>
    <s v="USD"/>
    <n v="1369699200"/>
    <n v="1366917828"/>
    <b v="0"/>
    <n v="146"/>
    <b v="1"/>
    <x v="2"/>
    <s v="hardware"/>
    <x v="2732"/>
    <d v="2013-05-28T00:00:00"/>
    <n v="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451.84033613445376"/>
    <x v="0"/>
    <s v="US"/>
    <s v="USD"/>
    <n v="1428643974"/>
    <n v="1423463574"/>
    <b v="0"/>
    <n v="119"/>
    <b v="1"/>
    <x v="2"/>
    <s v="hardware"/>
    <x v="2733"/>
    <d v="2015-04-10T05:32:54"/>
    <n v="6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138.66871165644173"/>
    <x v="0"/>
    <s v="US"/>
    <s v="USD"/>
    <n v="1476395940"/>
    <n v="1473782592"/>
    <b v="0"/>
    <n v="163"/>
    <b v="1"/>
    <x v="2"/>
    <s v="hardware"/>
    <x v="2734"/>
    <d v="2016-10-13T21:59:00"/>
    <n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21.640147492625371"/>
    <x v="0"/>
    <s v="GB"/>
    <s v="GBP"/>
    <n v="1363204800"/>
    <n v="1360551250"/>
    <b v="0"/>
    <n v="339"/>
    <b v="1"/>
    <x v="2"/>
    <s v="hardware"/>
    <x v="2735"/>
    <d v="2013-03-13T20:00:00"/>
    <n v="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69.51724137931035"/>
    <x v="0"/>
    <s v="CA"/>
    <s v="CAD"/>
    <n v="1398268773"/>
    <n v="1395676773"/>
    <b v="0"/>
    <n v="58"/>
    <b v="1"/>
    <x v="2"/>
    <s v="hardware"/>
    <x v="2736"/>
    <d v="2014-04-23T15:59:33"/>
    <n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61.88210526315791"/>
    <x v="0"/>
    <s v="US"/>
    <s v="USD"/>
    <n v="1389812400"/>
    <n v="1386108087"/>
    <b v="0"/>
    <n v="456"/>
    <b v="1"/>
    <x v="2"/>
    <s v="hardware"/>
    <x v="2737"/>
    <d v="2014-01-15T19:00:00"/>
    <n v="4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493.13333333333333"/>
    <x v="0"/>
    <s v="US"/>
    <s v="USD"/>
    <n v="1478402804"/>
    <n v="1473218804"/>
    <b v="0"/>
    <n v="15"/>
    <b v="1"/>
    <x v="2"/>
    <s v="hardware"/>
    <x v="2738"/>
    <d v="2016-11-06T03:26:44"/>
    <n v="6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2.120418848167539"/>
    <x v="0"/>
    <s v="GB"/>
    <s v="GBP"/>
    <n v="1399324717"/>
    <n v="1395436717"/>
    <b v="0"/>
    <n v="191"/>
    <b v="1"/>
    <x v="2"/>
    <s v="hardware"/>
    <x v="2739"/>
    <d v="2014-05-05T21:18:37"/>
    <n v="45"/>
    <x v="3"/>
  </r>
  <r>
    <n v="2740"/>
    <s v="Vertical Garden Prototype"/>
    <s v="I am interested in testing the plant yields of this vertical garden as well as some other applications"/>
    <n v="300"/>
    <n v="310"/>
    <n v="18.235294117647058"/>
    <x v="0"/>
    <s v="US"/>
    <s v="USD"/>
    <n v="1426117552"/>
    <n v="1423529152"/>
    <b v="0"/>
    <n v="17"/>
    <b v="1"/>
    <x v="2"/>
    <s v="hardware"/>
    <x v="2740"/>
    <d v="2015-03-11T23:45:52"/>
    <n v="30"/>
    <x v="0"/>
  </r>
  <r>
    <n v="2741"/>
    <s v="Mrs. Brown and Her Lost Puppy."/>
    <s v="Help me publish my 1st children's book as an aspiring author!"/>
    <n v="8000"/>
    <n v="35"/>
    <n v="8.75"/>
    <x v="2"/>
    <s v="US"/>
    <s v="USD"/>
    <n v="1413770820"/>
    <n v="1412005602"/>
    <b v="0"/>
    <n v="4"/>
    <b v="0"/>
    <x v="3"/>
    <s v="children's books"/>
    <x v="2741"/>
    <d v="2014-10-20T02:07:00"/>
    <n v="20"/>
    <x v="3"/>
  </r>
  <r>
    <n v="2742"/>
    <s v="What a Zoo!"/>
    <s v="The pachyderms at the Denver Zoo are moving. Follow along on the convoluted journey to their new home."/>
    <n v="2500"/>
    <n v="731"/>
    <n v="40.611111111111114"/>
    <x v="2"/>
    <s v="US"/>
    <s v="USD"/>
    <n v="1337102187"/>
    <n v="1335892587"/>
    <b v="0"/>
    <n v="18"/>
    <b v="0"/>
    <x v="3"/>
    <s v="children's books"/>
    <x v="2742"/>
    <d v="2012-05-15T17:16:27"/>
    <n v="14"/>
    <x v="5"/>
  </r>
  <r>
    <n v="2743"/>
    <s v="St. Nick Jr"/>
    <s v="One Christmas every child was naughty, and Santa's son _x000a_St. Nick Jr sacrifices all his gifts over his whole life, for the children"/>
    <n v="5999"/>
    <n v="0"/>
    <e v="#DIV/0!"/>
    <x v="2"/>
    <s v="US"/>
    <s v="USD"/>
    <n v="1476863607"/>
    <n v="1474271607"/>
    <b v="0"/>
    <n v="0"/>
    <b v="0"/>
    <x v="3"/>
    <s v="children's books"/>
    <x v="2743"/>
    <d v="2016-10-19T07:53:27"/>
    <n v="3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37.954545454545453"/>
    <x v="2"/>
    <s v="US"/>
    <s v="USD"/>
    <n v="1330478998"/>
    <n v="1327886998"/>
    <b v="0"/>
    <n v="22"/>
    <b v="0"/>
    <x v="3"/>
    <s v="children's books"/>
    <x v="2744"/>
    <d v="2012-02-29T01:29:58"/>
    <n v="3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35.734693877551024"/>
    <x v="2"/>
    <s v="US"/>
    <s v="USD"/>
    <n v="1342309368"/>
    <n v="1337125368"/>
    <b v="0"/>
    <n v="49"/>
    <b v="0"/>
    <x v="3"/>
    <s v="children's books"/>
    <x v="2745"/>
    <d v="2012-07-14T23:42:48"/>
    <n v="60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42.157894736842103"/>
    <x v="2"/>
    <s v="US"/>
    <s v="USD"/>
    <n v="1409337911"/>
    <n v="1406745911"/>
    <b v="0"/>
    <n v="19"/>
    <b v="0"/>
    <x v="3"/>
    <s v="children's books"/>
    <x v="2746"/>
    <d v="2014-08-29T18:45:11"/>
    <n v="3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35"/>
    <x v="2"/>
    <s v="US"/>
    <s v="USD"/>
    <n v="1339816200"/>
    <n v="1337095997"/>
    <b v="0"/>
    <n v="4"/>
    <b v="0"/>
    <x v="3"/>
    <s v="children's books"/>
    <x v="2747"/>
    <d v="2012-06-16T03:10:00"/>
    <n v="31"/>
    <x v="5"/>
  </r>
  <r>
    <n v="2748"/>
    <s v="Native American Language Book for Children"/>
    <s v="Interactive Book with Audio to learn the Ojibwe Language for Children.  Website, Ebook and more!"/>
    <n v="5000"/>
    <n v="53"/>
    <n v="13.25"/>
    <x v="2"/>
    <s v="US"/>
    <s v="USD"/>
    <n v="1472835802"/>
    <n v="1470243802"/>
    <b v="0"/>
    <n v="4"/>
    <b v="0"/>
    <x v="3"/>
    <s v="children's books"/>
    <x v="2748"/>
    <d v="2016-09-02T17:03:22"/>
    <n v="30"/>
    <x v="2"/>
  </r>
  <r>
    <n v="2749"/>
    <s v="A Tree is a Tree, no matter what you see.  CHILDREN'S BOOK"/>
    <s v="Self-publishing my children's book."/>
    <n v="10000"/>
    <n v="110"/>
    <n v="55"/>
    <x v="2"/>
    <s v="US"/>
    <s v="USD"/>
    <n v="1428171037"/>
    <n v="1425582637"/>
    <b v="0"/>
    <n v="2"/>
    <b v="0"/>
    <x v="3"/>
    <s v="children's books"/>
    <x v="2749"/>
    <d v="2015-04-04T18:10:37"/>
    <n v="30"/>
    <x v="0"/>
  </r>
  <r>
    <n v="2750"/>
    <s v="My Child, My Blessing"/>
    <s v="This is a journal where parents daily write something positive about their child.  Places for pictures, too."/>
    <n v="1999"/>
    <n v="0"/>
    <e v="#DIV/0!"/>
    <x v="2"/>
    <s v="US"/>
    <s v="USD"/>
    <n v="1341086400"/>
    <n v="1340055345"/>
    <b v="0"/>
    <n v="0"/>
    <b v="0"/>
    <x v="3"/>
    <s v="children's books"/>
    <x v="2750"/>
    <d v="2012-06-30T20:00:00"/>
    <n v="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e v="#DIV/0!"/>
    <x v="2"/>
    <s v="US"/>
    <s v="USD"/>
    <n v="1403039842"/>
    <n v="1397855842"/>
    <b v="0"/>
    <n v="0"/>
    <b v="0"/>
    <x v="3"/>
    <s v="children's books"/>
    <x v="2751"/>
    <d v="2014-06-17T21:17:22"/>
    <n v="6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39.285714285714285"/>
    <x v="2"/>
    <s v="US"/>
    <s v="USD"/>
    <n v="1324232504"/>
    <n v="1320776504"/>
    <b v="0"/>
    <n v="14"/>
    <b v="0"/>
    <x v="3"/>
    <s v="children's books"/>
    <x v="2752"/>
    <d v="2011-12-18T18:21:44"/>
    <n v="40"/>
    <x v="6"/>
  </r>
  <r>
    <n v="2753"/>
    <s v="Dust Bunnies &amp; the Carpet Rat publishing push"/>
    <s v="Written by my daughter and myself, illustrated by Jack Wiens. Everything is complete except for publishing."/>
    <n v="2000"/>
    <n v="380"/>
    <n v="47.5"/>
    <x v="2"/>
    <s v="US"/>
    <s v="USD"/>
    <n v="1346017023"/>
    <n v="1343425023"/>
    <b v="0"/>
    <n v="8"/>
    <b v="0"/>
    <x v="3"/>
    <s v="children's books"/>
    <x v="2753"/>
    <d v="2012-08-26T21:37:03"/>
    <n v="30"/>
    <x v="5"/>
  </r>
  <r>
    <n v="2754"/>
    <s v="From here...to there!"/>
    <s v="I have been a writer all my life. But until recently never a parent. I want to write a children book for my children, and yours!"/>
    <n v="10000"/>
    <n v="0"/>
    <e v="#DIV/0!"/>
    <x v="2"/>
    <s v="US"/>
    <s v="USD"/>
    <n v="1410448551"/>
    <n v="1407856551"/>
    <b v="0"/>
    <n v="0"/>
    <b v="0"/>
    <x v="3"/>
    <s v="children's books"/>
    <x v="2754"/>
    <d v="2014-09-11T15:15:51"/>
    <n v="30"/>
    <x v="3"/>
  </r>
  <r>
    <n v="2755"/>
    <s v="Children's book app: &quot;The story of Setanta&quot;"/>
    <s v="Colourful and imaginative book app for children, will be relished especially by those with Irish roots."/>
    <n v="500"/>
    <n v="260"/>
    <n v="17.333333333333332"/>
    <x v="2"/>
    <s v="IE"/>
    <s v="EUR"/>
    <n v="1428519527"/>
    <n v="1425927527"/>
    <b v="0"/>
    <n v="15"/>
    <b v="0"/>
    <x v="3"/>
    <s v="children's books"/>
    <x v="2755"/>
    <d v="2015-04-08T18:58:47"/>
    <n v="30"/>
    <x v="0"/>
  </r>
  <r>
    <n v="2756"/>
    <s v="The Most Basic of Truths"/>
    <s v="We all pray to the same God no matter what name we might refer to Him as.  Our children deserve to know this basic truth."/>
    <n v="10000"/>
    <n v="1048"/>
    <n v="31.757575757575758"/>
    <x v="2"/>
    <s v="US"/>
    <s v="USD"/>
    <n v="1389476201"/>
    <n v="1386884201"/>
    <b v="0"/>
    <n v="33"/>
    <b v="0"/>
    <x v="3"/>
    <s v="children's books"/>
    <x v="2756"/>
    <d v="2014-01-11T21:36:41"/>
    <n v="30"/>
    <x v="4"/>
  </r>
  <r>
    <n v="2757"/>
    <s v="C is for Crooked"/>
    <s v="A children's letter book that Lampoons Hillary Clinton"/>
    <n v="1500"/>
    <n v="10"/>
    <n v="5"/>
    <x v="2"/>
    <s v="US"/>
    <s v="USD"/>
    <n v="1470498332"/>
    <n v="1469202332"/>
    <b v="0"/>
    <n v="2"/>
    <b v="0"/>
    <x v="3"/>
    <s v="children's books"/>
    <x v="2757"/>
    <d v="2016-08-06T15:45:32"/>
    <n v="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39"/>
    <x v="2"/>
    <s v="AU"/>
    <s v="AUD"/>
    <n v="1476095783"/>
    <n v="1474886183"/>
    <b v="0"/>
    <n v="6"/>
    <b v="0"/>
    <x v="3"/>
    <s v="children's books"/>
    <x v="2758"/>
    <d v="2016-10-10T10:36:23"/>
    <n v="1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52.5"/>
    <x v="2"/>
    <s v="AU"/>
    <s v="AUD"/>
    <n v="1468658866"/>
    <n v="1464943666"/>
    <b v="0"/>
    <n v="2"/>
    <b v="0"/>
    <x v="3"/>
    <s v="children's books"/>
    <x v="2759"/>
    <d v="2016-07-16T08:47:46"/>
    <n v="4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e v="#DIV/0!"/>
    <x v="2"/>
    <s v="GB"/>
    <s v="GBP"/>
    <n v="1371726258"/>
    <n v="1369134258"/>
    <b v="0"/>
    <n v="0"/>
    <b v="0"/>
    <x v="3"/>
    <s v="children's books"/>
    <x v="2760"/>
    <d v="2013-06-20T11:04:18"/>
    <n v="30"/>
    <x v="4"/>
  </r>
  <r>
    <n v="2761"/>
    <s v="Learn U.S. Geography: Dreaming my way across The U.S."/>
    <s v="Help me give away 500 copies of my picture book so more kids will know US geography!"/>
    <n v="5000"/>
    <n v="36"/>
    <n v="9"/>
    <x v="2"/>
    <s v="US"/>
    <s v="USD"/>
    <n v="1357176693"/>
    <n v="1354584693"/>
    <b v="0"/>
    <n v="4"/>
    <b v="0"/>
    <x v="3"/>
    <s v="children's books"/>
    <x v="2761"/>
    <d v="2013-01-03T01:31:33"/>
    <n v="30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25"/>
    <x v="2"/>
    <s v="US"/>
    <s v="USD"/>
    <n v="1332114795"/>
    <n v="1326934395"/>
    <b v="0"/>
    <n v="1"/>
    <b v="0"/>
    <x v="3"/>
    <s v="children's books"/>
    <x v="2762"/>
    <d v="2012-03-18T23:53:15"/>
    <n v="60"/>
    <x v="5"/>
  </r>
  <r>
    <n v="2763"/>
    <s v="My Christmas Star"/>
    <s v="How Santa finds childrens homes without getting lost by following certain stars."/>
    <n v="39400"/>
    <n v="90"/>
    <n v="30"/>
    <x v="2"/>
    <s v="US"/>
    <s v="USD"/>
    <n v="1369403684"/>
    <n v="1365515684"/>
    <b v="0"/>
    <n v="3"/>
    <b v="0"/>
    <x v="3"/>
    <s v="children's books"/>
    <x v="2763"/>
    <d v="2013-05-24T13:54:44"/>
    <n v="45"/>
    <x v="4"/>
  </r>
  <r>
    <n v="2764"/>
    <s v="A Growing Adventure"/>
    <s v="My Budding Bears are four teddy bears living in an enchanted garden sharing friendship, tea parties and delightful adventures."/>
    <n v="4000"/>
    <n v="45"/>
    <n v="11.25"/>
    <x v="2"/>
    <s v="US"/>
    <s v="USD"/>
    <n v="1338404400"/>
    <n v="1335855631"/>
    <b v="0"/>
    <n v="4"/>
    <b v="0"/>
    <x v="3"/>
    <s v="children's books"/>
    <x v="2764"/>
    <d v="2012-05-30T19:00:00"/>
    <n v="29"/>
    <x v="5"/>
  </r>
  <r>
    <n v="2765"/>
    <s v="A Story Book For Kids: Technology and Everyday Life"/>
    <s v="I am writing an illustrated book for children ages 3 to 7 that meshes technology in everyday life stories."/>
    <n v="4000"/>
    <n v="0"/>
    <e v="#DIV/0!"/>
    <x v="2"/>
    <s v="US"/>
    <s v="USD"/>
    <n v="1351432428"/>
    <n v="1350050028"/>
    <b v="0"/>
    <n v="0"/>
    <b v="0"/>
    <x v="3"/>
    <s v="children's books"/>
    <x v="2765"/>
    <d v="2012-10-28T13:53:48"/>
    <n v="16"/>
    <x v="5"/>
  </r>
  <r>
    <n v="2766"/>
    <s v="Jambie"/>
    <s v="Jambie is a children's book geared towards kids ages 4-9 years of age. This book teaches young children about making wise decisions."/>
    <n v="5000"/>
    <n v="100"/>
    <n v="25"/>
    <x v="2"/>
    <s v="US"/>
    <s v="USD"/>
    <n v="1313078518"/>
    <n v="1310486518"/>
    <b v="0"/>
    <n v="4"/>
    <b v="0"/>
    <x v="3"/>
    <s v="children's books"/>
    <x v="2766"/>
    <d v="2011-08-11T16:01:58"/>
    <n v="30"/>
    <x v="6"/>
  </r>
  <r>
    <n v="2767"/>
    <s v="the Giant Turnip"/>
    <s v="An animated bedtime story with Dedka, Babka and the rest of the family working together on a BIG problem"/>
    <n v="4000"/>
    <n v="34"/>
    <n v="11.333333333333334"/>
    <x v="2"/>
    <s v="CA"/>
    <s v="CAD"/>
    <n v="1439766050"/>
    <n v="1434582050"/>
    <b v="0"/>
    <n v="3"/>
    <b v="0"/>
    <x v="3"/>
    <s v="children's books"/>
    <x v="2767"/>
    <d v="2015-08-16T23:00:50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29.470588235294116"/>
    <x v="2"/>
    <s v="US"/>
    <s v="USD"/>
    <n v="1333028723"/>
    <n v="1330440323"/>
    <b v="0"/>
    <n v="34"/>
    <b v="0"/>
    <x v="3"/>
    <s v="children's books"/>
    <x v="2768"/>
    <d v="2012-03-29T13:45:23"/>
    <n v="30"/>
    <x v="5"/>
  </r>
  <r>
    <n v="2769"/>
    <s v="Raph the Ninja Giraffe"/>
    <s v="Raph the Ninja Giraffe is a project that is my 5 year old sons idea, &amp; I am working with him to bring his idea to life."/>
    <n v="800"/>
    <n v="2"/>
    <n v="1"/>
    <x v="2"/>
    <s v="GB"/>
    <s v="GBP"/>
    <n v="1401997790"/>
    <n v="1397677790"/>
    <b v="0"/>
    <n v="2"/>
    <b v="0"/>
    <x v="3"/>
    <s v="children's books"/>
    <x v="2769"/>
    <d v="2014-06-05T19:49:50"/>
    <n v="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63.098484848484851"/>
    <x v="2"/>
    <s v="US"/>
    <s v="USD"/>
    <n v="1395158130"/>
    <n v="1392569730"/>
    <b v="0"/>
    <n v="33"/>
    <b v="0"/>
    <x v="3"/>
    <s v="children's books"/>
    <x v="2770"/>
    <d v="2014-03-18T15:55:30"/>
    <n v="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e v="#DIV/0!"/>
    <x v="2"/>
    <s v="US"/>
    <s v="USD"/>
    <n v="1359738000"/>
    <n v="1355489140"/>
    <b v="0"/>
    <n v="0"/>
    <b v="0"/>
    <x v="3"/>
    <s v="children's books"/>
    <x v="2771"/>
    <d v="2013-02-01T17:00:00"/>
    <n v="49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e v="#DIV/0!"/>
    <x v="2"/>
    <s v="US"/>
    <s v="USD"/>
    <n v="1381006294"/>
    <n v="1379710294"/>
    <b v="0"/>
    <n v="0"/>
    <b v="0"/>
    <x v="3"/>
    <s v="children's books"/>
    <x v="2772"/>
    <d v="2013-10-05T20:51:34"/>
    <n v="15"/>
    <x v="4"/>
  </r>
  <r>
    <n v="2773"/>
    <s v="The Boat That Couldn't Float"/>
    <s v="Parents know the pain of rereading bad bedtime stories. I want to write stories that all ages will enjoy"/>
    <n v="530"/>
    <n v="1"/>
    <n v="1"/>
    <x v="2"/>
    <s v="CA"/>
    <s v="CAD"/>
    <n v="1461530721"/>
    <n v="1460666721"/>
    <b v="0"/>
    <n v="1"/>
    <b v="0"/>
    <x v="3"/>
    <s v="children's books"/>
    <x v="2773"/>
    <d v="2016-04-24T20:45:21"/>
    <n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43.846153846153847"/>
    <x v="2"/>
    <s v="US"/>
    <s v="USD"/>
    <n v="1362711728"/>
    <n v="1360119728"/>
    <b v="0"/>
    <n v="13"/>
    <b v="0"/>
    <x v="3"/>
    <s v="children's books"/>
    <x v="2774"/>
    <d v="2013-03-08T03:02:08"/>
    <n v="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75"/>
    <x v="2"/>
    <s v="US"/>
    <s v="USD"/>
    <n v="1323994754"/>
    <n v="1321402754"/>
    <b v="0"/>
    <n v="2"/>
    <b v="0"/>
    <x v="3"/>
    <s v="children's books"/>
    <x v="2775"/>
    <d v="2011-12-16T00:19:14"/>
    <n v="3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45.972222222222221"/>
    <x v="2"/>
    <s v="US"/>
    <s v="USD"/>
    <n v="1434092876"/>
    <n v="1431414476"/>
    <b v="0"/>
    <n v="36"/>
    <b v="0"/>
    <x v="3"/>
    <s v="children's books"/>
    <x v="277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10"/>
    <x v="2"/>
    <s v="US"/>
    <s v="USD"/>
    <n v="1437149004"/>
    <n v="1434557004"/>
    <b v="0"/>
    <n v="1"/>
    <b v="0"/>
    <x v="3"/>
    <s v="children's books"/>
    <x v="2777"/>
    <d v="2015-07-17T16:03:24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93.666666666666671"/>
    <x v="2"/>
    <s v="US"/>
    <s v="USD"/>
    <n v="1409009306"/>
    <n v="1406417306"/>
    <b v="0"/>
    <n v="15"/>
    <b v="0"/>
    <x v="3"/>
    <s v="children's books"/>
    <x v="2778"/>
    <d v="2014-08-25T23:28:26"/>
    <n v="3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53"/>
    <x v="2"/>
    <s v="US"/>
    <s v="USD"/>
    <n v="1448204621"/>
    <n v="1445609021"/>
    <b v="0"/>
    <n v="1"/>
    <b v="0"/>
    <x v="3"/>
    <s v="children's books"/>
    <x v="2779"/>
    <d v="2015-11-22T15:03:41"/>
    <n v="30"/>
    <x v="0"/>
  </r>
  <r>
    <n v="2780"/>
    <s v="Travel with baby"/>
    <s v="Turn the World with my kids, and then write a book with the advice for traveling with baby"/>
    <n v="100000"/>
    <n v="0"/>
    <e v="#DIV/0!"/>
    <x v="2"/>
    <s v="IT"/>
    <s v="EUR"/>
    <n v="1489142688"/>
    <n v="1486550688"/>
    <b v="0"/>
    <n v="0"/>
    <b v="0"/>
    <x v="3"/>
    <s v="children's books"/>
    <x v="2780"/>
    <d v="2017-03-10T10:44:48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47"/>
    <x v="0"/>
    <s v="US"/>
    <s v="USD"/>
    <n v="1423724400"/>
    <n v="1421274954"/>
    <b v="0"/>
    <n v="28"/>
    <b v="1"/>
    <x v="1"/>
    <s v="plays"/>
    <x v="2781"/>
    <d v="2015-02-12T07:00:00"/>
    <n v="28"/>
    <x v="0"/>
  </r>
  <r>
    <n v="2782"/>
    <s v="Better Than Ever Productions presents Geezer Game"/>
    <s v="The premiere theatre troupe in SE Michigan offering acting opportunities for the 50+ actor."/>
    <n v="1000"/>
    <n v="1200"/>
    <n v="66.666666666666671"/>
    <x v="0"/>
    <s v="US"/>
    <s v="USD"/>
    <n v="1424149140"/>
    <n v="1421964718"/>
    <b v="0"/>
    <n v="18"/>
    <b v="1"/>
    <x v="1"/>
    <s v="plays"/>
    <x v="2782"/>
    <d v="2015-02-17T04:59:00"/>
    <n v="2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8.770491803278688"/>
    <x v="0"/>
    <s v="GB"/>
    <s v="GBP"/>
    <n v="1429793446"/>
    <n v="1428583846"/>
    <b v="0"/>
    <n v="61"/>
    <b v="1"/>
    <x v="1"/>
    <s v="plays"/>
    <x v="2783"/>
    <d v="2015-04-23T12:50:46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66.111111111111114"/>
    <x v="0"/>
    <s v="US"/>
    <s v="USD"/>
    <n v="1414608843"/>
    <n v="1412794443"/>
    <b v="0"/>
    <n v="108"/>
    <b v="1"/>
    <x v="1"/>
    <s v="plays"/>
    <x v="2784"/>
    <d v="2014-10-29T18:54:03"/>
    <n v="21"/>
    <x v="3"/>
  </r>
  <r>
    <n v="2785"/>
    <s v="Henry VI: The War of the Roses"/>
    <s v="Bare Theatre and Raleigh Little Theatre present Shakespeare's epic, set in a post-apocalyptic dystopia."/>
    <n v="5000"/>
    <n v="5234"/>
    <n v="36.859154929577464"/>
    <x v="0"/>
    <s v="US"/>
    <s v="USD"/>
    <n v="1470430800"/>
    <n v="1467865967"/>
    <b v="0"/>
    <n v="142"/>
    <b v="1"/>
    <x v="1"/>
    <s v="plays"/>
    <x v="2785"/>
    <d v="2016-08-05T21:00:00"/>
    <n v="30"/>
    <x v="2"/>
  </r>
  <r>
    <n v="2786"/>
    <s v="Fierce"/>
    <s v="A heart-melting farce about sex, art and the lovelorn lay-abouts of London-town."/>
    <n v="2500"/>
    <n v="2946"/>
    <n v="39.810810810810814"/>
    <x v="0"/>
    <s v="GB"/>
    <s v="GBP"/>
    <n v="1404913180"/>
    <n v="1403703580"/>
    <b v="0"/>
    <n v="74"/>
    <b v="1"/>
    <x v="1"/>
    <s v="plays"/>
    <x v="2786"/>
    <d v="2014-07-09T13:39:40"/>
    <n v="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31.5"/>
    <x v="0"/>
    <s v="US"/>
    <s v="USD"/>
    <n v="1405658752"/>
    <n v="1403066752"/>
    <b v="0"/>
    <n v="38"/>
    <b v="1"/>
    <x v="1"/>
    <s v="plays"/>
    <x v="2787"/>
    <d v="2014-07-18T04:45:52"/>
    <n v="30"/>
    <x v="3"/>
  </r>
  <r>
    <n v="2788"/>
    <s v="ACT Underground Theatre, TLDC"/>
    <s v="MOVING FORWARD! WE HAVE REACHED GOAL BUT HAVE MORE TIME!! PLEASE CONSIDER PLEDGING."/>
    <n v="2000"/>
    <n v="2050"/>
    <n v="102.5"/>
    <x v="0"/>
    <s v="US"/>
    <s v="USD"/>
    <n v="1469811043"/>
    <n v="1467219043"/>
    <b v="0"/>
    <n v="20"/>
    <b v="1"/>
    <x v="1"/>
    <s v="plays"/>
    <x v="2788"/>
    <d v="2016-07-29T16:50:43"/>
    <n v="30"/>
    <x v="2"/>
  </r>
  <r>
    <n v="2789"/>
    <s v="The Adventurers Club"/>
    <s v="BNT's Biggest Adventure So Far: Our 2015 full length production!"/>
    <n v="3000"/>
    <n v="3035"/>
    <n v="126.45833333333333"/>
    <x v="0"/>
    <s v="US"/>
    <s v="USD"/>
    <n v="1426132800"/>
    <n v="1424477934"/>
    <b v="0"/>
    <n v="24"/>
    <b v="1"/>
    <x v="1"/>
    <s v="plays"/>
    <x v="2789"/>
    <d v="2015-03-12T04:00:00"/>
    <n v="1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47.878787878787875"/>
    <x v="0"/>
    <s v="US"/>
    <s v="USD"/>
    <n v="1423693903"/>
    <n v="1421101903"/>
    <b v="0"/>
    <n v="66"/>
    <b v="1"/>
    <x v="1"/>
    <s v="plays"/>
    <x v="2790"/>
    <d v="2015-02-11T22:31:43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73.214285714285708"/>
    <x v="0"/>
    <s v="US"/>
    <s v="USD"/>
    <n v="1473393600"/>
    <n v="1470778559"/>
    <b v="0"/>
    <n v="28"/>
    <b v="1"/>
    <x v="1"/>
    <s v="plays"/>
    <x v="2791"/>
    <d v="2016-09-09T04:00:00"/>
    <n v="3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89.666666666666671"/>
    <x v="0"/>
    <s v="US"/>
    <s v="USD"/>
    <n v="1439357559"/>
    <n v="1435469559"/>
    <b v="0"/>
    <n v="24"/>
    <b v="1"/>
    <x v="1"/>
    <s v="plays"/>
    <x v="2792"/>
    <d v="2015-08-12T05:32:39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51.4623287671233"/>
    <x v="0"/>
    <s v="AU"/>
    <s v="AUD"/>
    <n v="1437473005"/>
    <n v="1434881005"/>
    <b v="0"/>
    <n v="73"/>
    <b v="1"/>
    <x v="1"/>
    <s v="plays"/>
    <x v="2793"/>
    <d v="2015-07-21T10:03:25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5"/>
    <x v="0"/>
    <s v="GB"/>
    <s v="GBP"/>
    <n v="1457031600"/>
    <n v="1455640559"/>
    <b v="0"/>
    <n v="3"/>
    <b v="1"/>
    <x v="1"/>
    <s v="plays"/>
    <x v="2794"/>
    <d v="2016-03-03T19:00:00"/>
    <n v="16"/>
    <x v="2"/>
  </r>
  <r>
    <n v="2795"/>
    <s v="Good Men Wanted at ANT Fest"/>
    <s v="A new play about five bad bitches who fought in the Civil War disguised as men, premiering at Ars Nova's ANT Fest."/>
    <n v="700"/>
    <n v="730"/>
    <n v="36.5"/>
    <x v="0"/>
    <s v="US"/>
    <s v="USD"/>
    <n v="1402095600"/>
    <n v="1400675841"/>
    <b v="0"/>
    <n v="20"/>
    <b v="1"/>
    <x v="1"/>
    <s v="plays"/>
    <x v="2795"/>
    <d v="2014-06-06T23:00:00"/>
    <n v="16"/>
    <x v="3"/>
  </r>
  <r>
    <n v="2796"/>
    <s v="Fishcakes"/>
    <s v="Fishcakes is a piece of new writing for the Camden Fringe that explores a story of love, loss, and all the â€˜little things'."/>
    <n v="800"/>
    <n v="924"/>
    <n v="44"/>
    <x v="0"/>
    <s v="GB"/>
    <s v="GBP"/>
    <n v="1404564028"/>
    <n v="1401972028"/>
    <b v="0"/>
    <n v="21"/>
    <b v="1"/>
    <x v="1"/>
    <s v="plays"/>
    <x v="2796"/>
    <d v="2014-07-05T12:40:28"/>
    <n v="3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87.357553191489373"/>
    <x v="0"/>
    <s v="GB"/>
    <s v="GBP"/>
    <n v="1404858840"/>
    <n v="1402266840"/>
    <b v="0"/>
    <n v="94"/>
    <b v="1"/>
    <x v="1"/>
    <s v="plays"/>
    <x v="2797"/>
    <d v="2014-07-08T22:34:00"/>
    <n v="3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36.474820143884891"/>
    <x v="0"/>
    <s v="GB"/>
    <s v="GBP"/>
    <n v="1438358400"/>
    <n v="1437063121"/>
    <b v="0"/>
    <n v="139"/>
    <b v="1"/>
    <x v="1"/>
    <s v="plays"/>
    <x v="2798"/>
    <d v="2015-07-31T16:00:00"/>
    <n v="15"/>
    <x v="0"/>
  </r>
  <r>
    <n v="2799"/>
    <s v="Yuri in Edinburgh"/>
    <s v="August012 make their debut at Edinburgh Fringe with their play about the absurdity of wanting to bring children into a deranged world"/>
    <n v="5000"/>
    <n v="5831.74"/>
    <n v="44.859538461538463"/>
    <x v="0"/>
    <s v="GB"/>
    <s v="GBP"/>
    <n v="1466179200"/>
    <n v="1463466070"/>
    <b v="0"/>
    <n v="130"/>
    <b v="1"/>
    <x v="1"/>
    <s v="plays"/>
    <x v="2799"/>
    <d v="2016-06-17T16:00:00"/>
    <n v="3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42.903225806451616"/>
    <x v="0"/>
    <s v="GB"/>
    <s v="GBP"/>
    <n v="1420377366"/>
    <n v="1415193366"/>
    <b v="0"/>
    <n v="31"/>
    <b v="1"/>
    <x v="1"/>
    <s v="plays"/>
    <x v="2800"/>
    <d v="2015-01-04T13:16:06"/>
    <n v="60"/>
    <x v="3"/>
  </r>
  <r>
    <n v="2801"/>
    <s v="A Dream Play"/>
    <s v="Arise Theatre Company's production of August Strindberg's expressionist masterpiece 'A Dream Play'."/>
    <n v="500"/>
    <n v="666"/>
    <n v="51.230769230769234"/>
    <x v="0"/>
    <s v="AU"/>
    <s v="AUD"/>
    <n v="1412938800"/>
    <n v="1411019409"/>
    <b v="0"/>
    <n v="13"/>
    <b v="1"/>
    <x v="1"/>
    <s v="plays"/>
    <x v="2801"/>
    <d v="2014-10-10T11:00:00"/>
    <n v="2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33.944444444444443"/>
    <x v="0"/>
    <s v="GB"/>
    <s v="GBP"/>
    <n v="1438875107"/>
    <n v="1436283107"/>
    <b v="0"/>
    <n v="90"/>
    <b v="1"/>
    <x v="1"/>
    <s v="plays"/>
    <x v="2802"/>
    <d v="2015-08-06T15:31:47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90.744680851063833"/>
    <x v="0"/>
    <s v="US"/>
    <s v="USD"/>
    <n v="1437004800"/>
    <n v="1433295276"/>
    <b v="0"/>
    <n v="141"/>
    <b v="1"/>
    <x v="1"/>
    <s v="plays"/>
    <x v="2803"/>
    <d v="2015-07-16T00:00:00"/>
    <n v="43"/>
    <x v="0"/>
  </r>
  <r>
    <n v="2804"/>
    <s v="The Piano Man"/>
    <s v="The real-life story of the mysterious 'Piano Man' who washed ashore with no memory; with no speech; but with an amazing ability..."/>
    <n v="1000"/>
    <n v="1150"/>
    <n v="50"/>
    <x v="0"/>
    <s v="GB"/>
    <s v="GBP"/>
    <n v="1411987990"/>
    <n v="1409395990"/>
    <b v="0"/>
    <n v="23"/>
    <b v="1"/>
    <x v="1"/>
    <s v="plays"/>
    <x v="2804"/>
    <d v="2014-09-29T10:53:10"/>
    <n v="3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24.444444444444443"/>
    <x v="0"/>
    <s v="GB"/>
    <s v="GBP"/>
    <n v="1440245273"/>
    <n v="1438085273"/>
    <b v="0"/>
    <n v="18"/>
    <b v="1"/>
    <x v="1"/>
    <s v="plays"/>
    <x v="2805"/>
    <d v="2015-08-22T12:07:53"/>
    <n v="25"/>
    <x v="0"/>
  </r>
  <r>
    <n v="2806"/>
    <s v="And Now: The World!"/>
    <s v="A one woman show about the challenges of being a feminist in a digital age. Touring 6 UK cities. Now with Stretch Goals!"/>
    <n v="3000"/>
    <n v="3363"/>
    <n v="44.25"/>
    <x v="0"/>
    <s v="GB"/>
    <s v="GBP"/>
    <n v="1438772400"/>
    <n v="1435645490"/>
    <b v="0"/>
    <n v="76"/>
    <b v="1"/>
    <x v="1"/>
    <s v="plays"/>
    <x v="2806"/>
    <d v="2015-08-05T11:00:00"/>
    <n v="36"/>
    <x v="0"/>
  </r>
  <r>
    <n v="2807"/>
    <s v="The Commission Theatre Co."/>
    <s v="Bringing Shakespeare back to the Playwrights"/>
    <n v="5000"/>
    <n v="6300"/>
    <n v="67.741935483870961"/>
    <x v="0"/>
    <s v="US"/>
    <s v="USD"/>
    <n v="1435611438"/>
    <n v="1433019438"/>
    <b v="0"/>
    <n v="93"/>
    <b v="1"/>
    <x v="1"/>
    <s v="plays"/>
    <x v="2807"/>
    <d v="2015-06-29T20:57:18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65.376811594202906"/>
    <x v="0"/>
    <s v="US"/>
    <s v="USD"/>
    <n v="1440274735"/>
    <n v="1437682735"/>
    <b v="0"/>
    <n v="69"/>
    <b v="1"/>
    <x v="1"/>
    <s v="plays"/>
    <x v="2808"/>
    <d v="2015-08-22T20:18:55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n v="121.9047619047619"/>
    <x v="0"/>
    <s v="US"/>
    <s v="USD"/>
    <n v="1459348740"/>
    <n v="1458647725"/>
    <b v="0"/>
    <n v="21"/>
    <b v="1"/>
    <x v="1"/>
    <s v="plays"/>
    <x v="2809"/>
    <d v="2016-03-30T14:39:00"/>
    <n v="8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47.456140350877192"/>
    <x v="0"/>
    <s v="US"/>
    <s v="USD"/>
    <n v="1401595140"/>
    <n v="1398828064"/>
    <b v="0"/>
    <n v="57"/>
    <b v="1"/>
    <x v="1"/>
    <s v="plays"/>
    <x v="2810"/>
    <d v="2014-06-01T03:59:00"/>
    <n v="32"/>
    <x v="3"/>
  </r>
  <r>
    <n v="2811"/>
    <s v="Ray Gunn and Starburst"/>
    <s v="Ray Gunn and Starburst is an audio sci-fi/comedy sending up the tropes of classic and pulp science-fiction."/>
    <n v="10000"/>
    <n v="10027"/>
    <n v="92.842592592592595"/>
    <x v="0"/>
    <s v="GB"/>
    <s v="GBP"/>
    <n v="1424692503"/>
    <n v="1422100503"/>
    <b v="0"/>
    <n v="108"/>
    <b v="1"/>
    <x v="1"/>
    <s v="plays"/>
    <x v="2811"/>
    <d v="2015-02-23T11:55:03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68.253012048192772"/>
    <x v="0"/>
    <s v="CA"/>
    <s v="CAD"/>
    <n v="1428292800"/>
    <n v="1424368298"/>
    <b v="0"/>
    <n v="83"/>
    <b v="1"/>
    <x v="1"/>
    <s v="plays"/>
    <x v="2812"/>
    <d v="2015-04-06T04:00:00"/>
    <n v="4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37.209583333333335"/>
    <x v="0"/>
    <s v="US"/>
    <s v="USD"/>
    <n v="1481737761"/>
    <n v="1479577761"/>
    <b v="0"/>
    <n v="96"/>
    <b v="1"/>
    <x v="1"/>
    <s v="plays"/>
    <x v="2813"/>
    <d v="2016-12-14T17:49:21"/>
    <n v="25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25.25"/>
    <x v="0"/>
    <s v="GB"/>
    <s v="GBP"/>
    <n v="1431164115"/>
    <n v="1428572115"/>
    <b v="0"/>
    <n v="64"/>
    <b v="1"/>
    <x v="1"/>
    <s v="plays"/>
    <x v="2814"/>
    <d v="2015-05-09T09:35:15"/>
    <n v="30"/>
    <x v="0"/>
  </r>
  <r>
    <n v="2815"/>
    <s v="Widow's Wedding Dress"/>
    <s v="Set in 1950s Northern Ireland, this play tells the story of two sisters in a community of Travellers, or Irish Gypsies."/>
    <n v="250"/>
    <n v="605"/>
    <n v="43.214285714285715"/>
    <x v="0"/>
    <s v="CA"/>
    <s v="CAD"/>
    <n v="1470595109"/>
    <n v="1468003109"/>
    <b v="0"/>
    <n v="14"/>
    <b v="1"/>
    <x v="1"/>
    <s v="plays"/>
    <x v="2815"/>
    <d v="2016-08-07T18:38:29"/>
    <n v="3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25.130177514792898"/>
    <x v="0"/>
    <s v="GB"/>
    <s v="GBP"/>
    <n v="1438531200"/>
    <n v="1435921992"/>
    <b v="0"/>
    <n v="169"/>
    <b v="1"/>
    <x v="1"/>
    <s v="plays"/>
    <x v="2816"/>
    <d v="2015-08-02T16:00:00"/>
    <n v="30"/>
    <x v="0"/>
  </r>
  <r>
    <n v="2817"/>
    <s v="After The End"/>
    <s v="Let Go Theatre Co's very first production is going ahead in June 2015. Help support a brand new theatre co as we begin our adventure"/>
    <n v="600"/>
    <n v="780"/>
    <n v="23.636363636363637"/>
    <x v="0"/>
    <s v="GB"/>
    <s v="GBP"/>
    <n v="1425136462"/>
    <n v="1421680462"/>
    <b v="0"/>
    <n v="33"/>
    <b v="1"/>
    <x v="1"/>
    <s v="plays"/>
    <x v="2817"/>
    <d v="2015-02-28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n v="103.95098039215686"/>
    <x v="0"/>
    <s v="US"/>
    <s v="USD"/>
    <n v="1443018086"/>
    <n v="1441290086"/>
    <b v="0"/>
    <n v="102"/>
    <b v="1"/>
    <x v="1"/>
    <s v="plays"/>
    <x v="2818"/>
    <d v="2015-09-23T14:21:26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50.384615384615387"/>
    <x v="0"/>
    <s v="GB"/>
    <s v="GBP"/>
    <n v="1434285409"/>
    <n v="1431693409"/>
    <b v="0"/>
    <n v="104"/>
    <b v="1"/>
    <x v="1"/>
    <s v="plays"/>
    <x v="2819"/>
    <d v="2015-06-14T12:36:49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.6"/>
    <x v="0"/>
    <s v="GB"/>
    <s v="GBP"/>
    <n v="1456444800"/>
    <n v="1454337589"/>
    <b v="0"/>
    <n v="20"/>
    <b v="1"/>
    <x v="1"/>
    <s v="plays"/>
    <x v="2820"/>
    <d v="2016-02-26T00:00:00"/>
    <n v="24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28.571428571428573"/>
    <x v="0"/>
    <s v="GB"/>
    <s v="GBP"/>
    <n v="1411510135"/>
    <n v="1408918135"/>
    <b v="0"/>
    <n v="35"/>
    <b v="1"/>
    <x v="1"/>
    <s v="plays"/>
    <x v="2821"/>
    <d v="2014-09-23T22:08:55"/>
    <n v="3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63.829787234042556"/>
    <x v="0"/>
    <s v="US"/>
    <s v="USD"/>
    <n v="1427469892"/>
    <n v="1424881492"/>
    <b v="0"/>
    <n v="94"/>
    <b v="1"/>
    <x v="1"/>
    <s v="plays"/>
    <x v="2822"/>
    <d v="2015-03-27T15:24:52"/>
    <n v="3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8.8571428571428577"/>
    <x v="0"/>
    <s v="GB"/>
    <s v="GBP"/>
    <n v="1427842740"/>
    <n v="1425428206"/>
    <b v="0"/>
    <n v="14"/>
    <b v="1"/>
    <x v="1"/>
    <s v="plays"/>
    <x v="2823"/>
    <d v="2015-03-31T22:59:00"/>
    <n v="28"/>
    <x v="0"/>
  </r>
  <r>
    <n v="2824"/>
    <s v="The Rooftop"/>
    <s v="I wrote a One Act play called The Rooftop for a Female Playwright's festival. Every little bit helps!"/>
    <n v="650"/>
    <n v="760"/>
    <n v="50.666666666666664"/>
    <x v="0"/>
    <s v="US"/>
    <s v="USD"/>
    <n v="1434159780"/>
    <n v="1431412196"/>
    <b v="0"/>
    <n v="15"/>
    <b v="1"/>
    <x v="1"/>
    <s v="plays"/>
    <x v="2824"/>
    <d v="2015-06-13T01:43:00"/>
    <n v="32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60.784313725490193"/>
    <x v="0"/>
    <s v="GB"/>
    <s v="GBP"/>
    <n v="1449255686"/>
    <n v="1446663686"/>
    <b v="0"/>
    <n v="51"/>
    <b v="1"/>
    <x v="1"/>
    <s v="plays"/>
    <x v="2825"/>
    <d v="2015-12-04T19:01:26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13.42105263157895"/>
    <x v="0"/>
    <s v="US"/>
    <s v="USD"/>
    <n v="1436511600"/>
    <n v="1434415812"/>
    <b v="0"/>
    <n v="19"/>
    <b v="1"/>
    <x v="1"/>
    <s v="plays"/>
    <x v="2826"/>
    <d v="2015-07-10T07:00:00"/>
    <n v="2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04.56521739130434"/>
    <x v="0"/>
    <s v="US"/>
    <s v="USD"/>
    <n v="1464971400"/>
    <n v="1462379066"/>
    <b v="0"/>
    <n v="23"/>
    <b v="1"/>
    <x v="1"/>
    <s v="plays"/>
    <x v="2827"/>
    <d v="2016-06-03T16:30:00"/>
    <n v="30"/>
    <x v="2"/>
  </r>
  <r>
    <n v="2828"/>
    <s v="Peace In Our Time"/>
    <s v="The Battle of Britain has been lost; London is occupied, who can you trust? Help produce this classic piece of theatre. Drama for now."/>
    <n v="9500"/>
    <n v="9536"/>
    <n v="98.30927835051547"/>
    <x v="0"/>
    <s v="GB"/>
    <s v="GBP"/>
    <n v="1443826800"/>
    <n v="1441606869"/>
    <b v="0"/>
    <n v="97"/>
    <b v="1"/>
    <x v="1"/>
    <s v="plays"/>
    <x v="2828"/>
    <d v="2015-10-02T23:00:00"/>
    <n v="26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35.039473684210527"/>
    <x v="0"/>
    <s v="GB"/>
    <s v="GBP"/>
    <n v="1464863118"/>
    <n v="1462443918"/>
    <b v="0"/>
    <n v="76"/>
    <b v="1"/>
    <x v="1"/>
    <s v="plays"/>
    <x v="2829"/>
    <d v="2016-06-02T10:25:18"/>
    <n v="28"/>
    <x v="2"/>
  </r>
  <r>
    <n v="2830"/>
    <s v="Nakhtik and Avalon"/>
    <s v="Avalon is a new South African Township play and Nakhtik is a  danced political lecture."/>
    <n v="3000"/>
    <n v="3000"/>
    <n v="272.72727272727275"/>
    <x v="0"/>
    <s v="US"/>
    <s v="USD"/>
    <n v="1399867140"/>
    <n v="1398802148"/>
    <b v="0"/>
    <n v="11"/>
    <b v="1"/>
    <x v="1"/>
    <s v="plays"/>
    <x v="2830"/>
    <d v="2014-05-12T03:59:00"/>
    <n v="12"/>
    <x v="3"/>
  </r>
  <r>
    <n v="2831"/>
    <s v="Tackett &amp; Pyke put on a Play"/>
    <s v="We each wrote a play and would like to produce them for you for nothing more than art's sake!"/>
    <n v="3000"/>
    <n v="3320"/>
    <n v="63.846153846153847"/>
    <x v="0"/>
    <s v="US"/>
    <s v="USD"/>
    <n v="1437076070"/>
    <n v="1434484070"/>
    <b v="0"/>
    <n v="52"/>
    <b v="1"/>
    <x v="1"/>
    <s v="plays"/>
    <x v="2831"/>
    <d v="2015-07-16T19:47:50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n v="30.189368421052631"/>
    <x v="0"/>
    <s v="GB"/>
    <s v="GBP"/>
    <n v="1416780000"/>
    <n v="1414342894"/>
    <b v="0"/>
    <n v="95"/>
    <b v="1"/>
    <x v="1"/>
    <s v="plays"/>
    <x v="2832"/>
    <d v="2014-11-23T22:00:00"/>
    <n v="28"/>
    <x v="3"/>
  </r>
  <r>
    <n v="2833"/>
    <s v="Star Man Rocket Man"/>
    <s v="A new play about exploring outer space"/>
    <n v="2700"/>
    <n v="2923"/>
    <n v="83.51428571428572"/>
    <x v="0"/>
    <s v="US"/>
    <s v="USD"/>
    <n v="1444528800"/>
    <n v="1442804633"/>
    <b v="0"/>
    <n v="35"/>
    <b v="1"/>
    <x v="1"/>
    <s v="plays"/>
    <x v="2833"/>
    <d v="2015-10-11T02:00:00"/>
    <n v="20"/>
    <x v="0"/>
  </r>
  <r>
    <n v="2834"/>
    <s v="Thank You For Smoking"/>
    <s v="Thank You For Smoking. A play about love, 5 trillion cigarettes and how the Flintstones earned the tobacco industry millions."/>
    <n v="800"/>
    <n v="1360"/>
    <n v="64.761904761904759"/>
    <x v="0"/>
    <s v="GB"/>
    <s v="GBP"/>
    <n v="1422658930"/>
    <n v="1421362930"/>
    <b v="0"/>
    <n v="21"/>
    <b v="1"/>
    <x v="1"/>
    <s v="plays"/>
    <x v="2834"/>
    <d v="2015-01-30T23:02:10"/>
    <n v="15"/>
    <x v="0"/>
  </r>
  <r>
    <n v="2835"/>
    <s v="Land of the Three Towers"/>
    <s v="A celebratory community theatre project about the Focus E15 Occupation of empty council homes on Carpenters Estate."/>
    <n v="1000"/>
    <n v="1870.99"/>
    <n v="20.118172043010752"/>
    <x v="0"/>
    <s v="GB"/>
    <s v="GBP"/>
    <n v="1449273600"/>
    <n v="1446742417"/>
    <b v="0"/>
    <n v="93"/>
    <b v="1"/>
    <x v="1"/>
    <s v="plays"/>
    <x v="2835"/>
    <d v="2015-12-05T00:00:00"/>
    <n v="29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44.090909090909093"/>
    <x v="0"/>
    <s v="US"/>
    <s v="USD"/>
    <n v="1487393940"/>
    <n v="1484115418"/>
    <b v="0"/>
    <n v="11"/>
    <b v="1"/>
    <x v="1"/>
    <s v="plays"/>
    <x v="2836"/>
    <d v="2017-02-18T04:59:00"/>
    <n v="3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40.476190476190474"/>
    <x v="0"/>
    <s v="CA"/>
    <s v="CAD"/>
    <n v="1449701284"/>
    <n v="1446241684"/>
    <b v="0"/>
    <n v="21"/>
    <b v="1"/>
    <x v="1"/>
    <s v="plays"/>
    <x v="2837"/>
    <d v="2015-12-09T22:48:04"/>
    <n v="4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44.537037037037038"/>
    <x v="0"/>
    <s v="US"/>
    <s v="USD"/>
    <n v="1407967200"/>
    <n v="1406039696"/>
    <b v="0"/>
    <n v="54"/>
    <b v="1"/>
    <x v="1"/>
    <s v="plays"/>
    <x v="2838"/>
    <d v="2014-08-13T22:00:00"/>
    <n v="2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25.80645161290323"/>
    <x v="0"/>
    <s v="US"/>
    <s v="USD"/>
    <n v="1408942740"/>
    <n v="1406958354"/>
    <b v="0"/>
    <n v="31"/>
    <b v="1"/>
    <x v="1"/>
    <s v="plays"/>
    <x v="2839"/>
    <d v="2014-08-25T04:59:00"/>
    <n v="2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9.696969696969695"/>
    <x v="0"/>
    <s v="GB"/>
    <s v="GBP"/>
    <n v="1426698000"/>
    <n v="1424825479"/>
    <b v="0"/>
    <n v="132"/>
    <b v="1"/>
    <x v="1"/>
    <s v="plays"/>
    <x v="2840"/>
    <d v="2015-03-18T17:00:00"/>
    <n v="22"/>
    <x v="0"/>
  </r>
  <r>
    <n v="2841"/>
    <s v="The Dead Loss"/>
    <s v="1920's London; two brothers try to make a name for themselves in the underground crime world but encounter a ruthless Irish mob boss."/>
    <n v="1000"/>
    <n v="10"/>
    <n v="10"/>
    <x v="2"/>
    <s v="GB"/>
    <s v="GBP"/>
    <n v="1450032297"/>
    <n v="1444844697"/>
    <b v="0"/>
    <n v="1"/>
    <b v="0"/>
    <x v="1"/>
    <s v="plays"/>
    <x v="2841"/>
    <d v="2015-12-13T18:44:57"/>
    <n v="60"/>
    <x v="0"/>
  </r>
  <r>
    <n v="2842"/>
    <s v="HIDDEN: The FCO Plays"/>
    <s v="A play performed at the FCO Global Summit on the Preventing Sexual Violence Initiative, hosted by William Hague and Angelina Jolie"/>
    <n v="1500"/>
    <n v="0"/>
    <e v="#DIV/0!"/>
    <x v="2"/>
    <s v="GB"/>
    <s v="GBP"/>
    <n v="1403348400"/>
    <n v="1401058295"/>
    <b v="0"/>
    <n v="0"/>
    <b v="0"/>
    <x v="1"/>
    <s v="plays"/>
    <x v="2842"/>
    <d v="2014-06-21T11:00:00"/>
    <n v="27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e v="#DIV/0!"/>
    <x v="2"/>
    <s v="US"/>
    <s v="USD"/>
    <n v="1465790400"/>
    <n v="1462210950"/>
    <b v="0"/>
    <n v="0"/>
    <b v="0"/>
    <x v="1"/>
    <s v="plays"/>
    <x v="2843"/>
    <d v="2016-06-13T04:00:00"/>
    <n v="41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30"/>
    <x v="2"/>
    <s v="AT"/>
    <s v="EUR"/>
    <n v="1483535180"/>
    <n v="1480943180"/>
    <b v="0"/>
    <n v="1"/>
    <b v="0"/>
    <x v="1"/>
    <s v="plays"/>
    <x v="2844"/>
    <d v="2017-01-04T13:06:20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60.666666666666664"/>
    <x v="2"/>
    <s v="US"/>
    <s v="USD"/>
    <n v="1433723033"/>
    <n v="1428539033"/>
    <b v="0"/>
    <n v="39"/>
    <b v="0"/>
    <x v="1"/>
    <s v="plays"/>
    <x v="2845"/>
    <d v="2015-06-08T00:23:53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e v="#DIV/0!"/>
    <x v="2"/>
    <s v="US"/>
    <s v="USD"/>
    <n v="1432917394"/>
    <n v="1429029394"/>
    <b v="0"/>
    <n v="0"/>
    <b v="0"/>
    <x v="1"/>
    <s v="plays"/>
    <x v="2846"/>
    <d v="2015-05-29T16:36:34"/>
    <n v="45"/>
    <x v="0"/>
  </r>
  <r>
    <n v="2847"/>
    <s v="COLOR ME"/>
    <s v="Dark secrets come to light when Mariah meets Stella. They find a way to face the south's largest elephant in the room: RACISM."/>
    <n v="2000"/>
    <n v="0"/>
    <e v="#DIV/0!"/>
    <x v="2"/>
    <s v="US"/>
    <s v="USD"/>
    <n v="1464031265"/>
    <n v="1458847265"/>
    <b v="0"/>
    <n v="0"/>
    <b v="0"/>
    <x v="1"/>
    <s v="plays"/>
    <x v="2847"/>
    <d v="2016-05-23T19:21:05"/>
    <n v="6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3.333333333333332"/>
    <x v="2"/>
    <s v="US"/>
    <s v="USD"/>
    <n v="1432913659"/>
    <n v="1430321659"/>
    <b v="0"/>
    <n v="3"/>
    <b v="0"/>
    <x v="1"/>
    <s v="plays"/>
    <x v="2848"/>
    <d v="2015-05-29T15:34:19"/>
    <n v="30"/>
    <x v="0"/>
  </r>
  <r>
    <n v="2849"/>
    <s v="100, Acre Wood"/>
    <s v="NonSens!cal tackles the struggles of four people with mental health issues/disorders inspired by A.A Milne's Winnie the Pooh"/>
    <n v="500"/>
    <n v="5"/>
    <n v="5"/>
    <x v="2"/>
    <s v="GB"/>
    <s v="GBP"/>
    <n v="1461406600"/>
    <n v="1458814600"/>
    <b v="0"/>
    <n v="1"/>
    <b v="0"/>
    <x v="1"/>
    <s v="plays"/>
    <x v="2849"/>
    <d v="2016-04-23T10:16:40"/>
    <n v="3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23.923076923076923"/>
    <x v="2"/>
    <s v="US"/>
    <s v="USD"/>
    <n v="1409962211"/>
    <n v="1407370211"/>
    <b v="0"/>
    <n v="13"/>
    <b v="0"/>
    <x v="1"/>
    <s v="plays"/>
    <x v="2850"/>
    <d v="2014-09-06T00:10:11"/>
    <n v="3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e v="#DIV/0!"/>
    <x v="2"/>
    <s v="IE"/>
    <s v="EUR"/>
    <n v="1454109420"/>
    <n v="1453334629"/>
    <b v="0"/>
    <n v="0"/>
    <b v="0"/>
    <x v="1"/>
    <s v="plays"/>
    <x v="2851"/>
    <d v="2016-01-29T23:17:00"/>
    <n v="9"/>
    <x v="2"/>
  </r>
  <r>
    <n v="2852"/>
    <s v="Freedom Train"/>
    <s v="Just one time back to the past on the Freedom Train will open your eyes and your lives will never ever be the same!"/>
    <n v="5000"/>
    <n v="95"/>
    <n v="15.833333333333334"/>
    <x v="2"/>
    <s v="US"/>
    <s v="USD"/>
    <n v="1403312703"/>
    <n v="1400720703"/>
    <b v="0"/>
    <n v="6"/>
    <b v="0"/>
    <x v="1"/>
    <s v="plays"/>
    <x v="2852"/>
    <d v="2014-06-21T01:05:03"/>
    <n v="3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e v="#DIV/0!"/>
    <x v="2"/>
    <s v="CA"/>
    <s v="CAD"/>
    <n v="1410669297"/>
    <n v="1405485297"/>
    <b v="0"/>
    <n v="0"/>
    <b v="0"/>
    <x v="1"/>
    <s v="plays"/>
    <x v="2853"/>
    <d v="2014-09-14T04:34:57"/>
    <n v="60"/>
    <x v="3"/>
  </r>
  <r>
    <n v="2854"/>
    <s v="Ultimate Political Selfie!"/>
    <s v="Almost Random Theatre's play about a candidate - with no policies - who is seeking election in May 2015"/>
    <n v="1000"/>
    <n v="417"/>
    <n v="29.785714285714285"/>
    <x v="2"/>
    <s v="GB"/>
    <s v="GBP"/>
    <n v="1431018719"/>
    <n v="1429290719"/>
    <b v="0"/>
    <n v="14"/>
    <b v="0"/>
    <x v="1"/>
    <s v="plays"/>
    <x v="2854"/>
    <d v="2015-05-07T17:11:59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n v="60"/>
    <x v="2"/>
    <s v="US"/>
    <s v="USD"/>
    <n v="1454110440"/>
    <n v="1451607071"/>
    <b v="0"/>
    <n v="5"/>
    <b v="0"/>
    <x v="1"/>
    <s v="plays"/>
    <x v="2855"/>
    <d v="2016-01-29T23:34:00"/>
    <n v="29"/>
    <x v="2"/>
  </r>
  <r>
    <n v="2856"/>
    <s v="The JOkeress Going Live"/>
    <s v="This will be the fifth play of The Jokeress, based on the ebook/paperback novelette series. It is scifi, suspense, terror, and noir."/>
    <n v="3000"/>
    <n v="146"/>
    <n v="24.333333333333332"/>
    <x v="2"/>
    <s v="US"/>
    <s v="USD"/>
    <n v="1439069640"/>
    <n v="1433897647"/>
    <b v="0"/>
    <n v="6"/>
    <b v="0"/>
    <x v="1"/>
    <s v="plays"/>
    <x v="2856"/>
    <d v="2015-08-08T21:34:00"/>
    <n v="60"/>
    <x v="0"/>
  </r>
  <r>
    <n v="2857"/>
    <s v="Los Tradicionales"/>
    <s v="Somos una compaÃ±Ã­a de teatro independiente. Y en el 2017 queremos arrancar con el montaje de 3 obras._x000a_3 elencos, 3 espacios."/>
    <n v="38000"/>
    <n v="7500"/>
    <n v="500"/>
    <x v="2"/>
    <s v="MX"/>
    <s v="MXN"/>
    <n v="1487613600"/>
    <n v="1482444295"/>
    <b v="0"/>
    <n v="15"/>
    <b v="0"/>
    <x v="1"/>
    <s v="plays"/>
    <x v="2857"/>
    <d v="2017-02-20T18:00:00"/>
    <n v="60"/>
    <x v="2"/>
  </r>
  <r>
    <n v="2858"/>
    <s v="Gay Party Superposh 'Winter Wonderland'"/>
    <s v="Een Gay Party in het centrum van Amersfoort. _x000a_Een geweldige avond uit, met een show, optredens en DJ's."/>
    <n v="1000"/>
    <n v="0"/>
    <e v="#DIV/0!"/>
    <x v="2"/>
    <s v="NL"/>
    <s v="EUR"/>
    <n v="1417778880"/>
    <n v="1415711095"/>
    <b v="0"/>
    <n v="0"/>
    <b v="0"/>
    <x v="1"/>
    <s v="plays"/>
    <x v="2858"/>
    <d v="2014-12-05T11:28:00"/>
    <n v="24"/>
    <x v="3"/>
  </r>
  <r>
    <n v="2859"/>
    <s v="Grover Theatre Company (GTC)"/>
    <s v="A theatre company that will create works to inspire young people and get everyone involved."/>
    <n v="2000"/>
    <n v="35"/>
    <n v="35"/>
    <x v="2"/>
    <s v="AU"/>
    <s v="AUD"/>
    <n v="1444984904"/>
    <n v="1439800904"/>
    <b v="0"/>
    <n v="1"/>
    <b v="0"/>
    <x v="1"/>
    <s v="plays"/>
    <x v="2859"/>
    <d v="2015-10-16T08:41:44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29.555555555555557"/>
    <x v="2"/>
    <s v="US"/>
    <s v="USD"/>
    <n v="1466363576"/>
    <n v="1461179576"/>
    <b v="0"/>
    <n v="9"/>
    <b v="0"/>
    <x v="1"/>
    <s v="plays"/>
    <x v="2860"/>
    <d v="2016-06-19T19:12:56"/>
    <n v="60"/>
    <x v="2"/>
  </r>
  <r>
    <n v="2861"/>
    <s v="Julius Caesar"/>
    <s v="The University of Queensland Drama Production Course is putting on an adaptation of William Shakespeares Julius Caesar"/>
    <n v="250"/>
    <n v="80"/>
    <n v="26.666666666666668"/>
    <x v="2"/>
    <s v="AU"/>
    <s v="AUD"/>
    <n v="1443103848"/>
    <n v="1441894248"/>
    <b v="0"/>
    <n v="3"/>
    <b v="0"/>
    <x v="1"/>
    <s v="plays"/>
    <x v="2861"/>
    <d v="2015-09-24T14:10:48"/>
    <n v="14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18.333333333333332"/>
    <x v="2"/>
    <s v="US"/>
    <s v="USD"/>
    <n v="1403636229"/>
    <n v="1401044229"/>
    <b v="0"/>
    <n v="3"/>
    <b v="0"/>
    <x v="1"/>
    <s v="plays"/>
    <x v="2862"/>
    <d v="2014-06-24T18:57:09"/>
    <n v="30"/>
    <x v="3"/>
  </r>
  <r>
    <n v="2863"/>
    <s v="Equality Theatre"/>
    <s v="I would like to start a Acting Company that supports and includes LGBTQ youth and young adults in very conservative North Texas"/>
    <n v="50000"/>
    <n v="20"/>
    <n v="20"/>
    <x v="2"/>
    <s v="US"/>
    <s v="USD"/>
    <n v="1410279123"/>
    <n v="1405095123"/>
    <b v="0"/>
    <n v="1"/>
    <b v="0"/>
    <x v="1"/>
    <s v="plays"/>
    <x v="2863"/>
    <d v="2014-09-09T16:12:03"/>
    <n v="60"/>
    <x v="3"/>
  </r>
  <r>
    <n v="2864"/>
    <s v="'Haunting Julia' by Alan Ayckbourn"/>
    <s v="Accessible, original theatre for all!"/>
    <n v="2500"/>
    <n v="40"/>
    <n v="13.333333333333334"/>
    <x v="2"/>
    <s v="GB"/>
    <s v="GBP"/>
    <n v="1437139080"/>
    <n v="1434552207"/>
    <b v="0"/>
    <n v="3"/>
    <b v="0"/>
    <x v="1"/>
    <s v="plays"/>
    <x v="2864"/>
    <d v="2015-07-17T13:18:00"/>
    <n v="30"/>
    <x v="0"/>
  </r>
  <r>
    <n v="2865"/>
    <s v="FRINGE 2015 by YER Productions"/>
    <s v="Prepare to be Swept Away. Three short plays from three master playwrights; LANDFALL, SNIPER and DANGERS of TOBACCO!"/>
    <n v="2888"/>
    <n v="0"/>
    <e v="#DIV/0!"/>
    <x v="2"/>
    <s v="US"/>
    <s v="USD"/>
    <n v="1420512259"/>
    <n v="1415328259"/>
    <b v="0"/>
    <n v="0"/>
    <b v="0"/>
    <x v="1"/>
    <s v="plays"/>
    <x v="2865"/>
    <d v="2015-01-06T02:44:19"/>
    <n v="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22.5"/>
    <x v="2"/>
    <s v="US"/>
    <s v="USD"/>
    <n v="1476482400"/>
    <n v="1473893721"/>
    <b v="0"/>
    <n v="2"/>
    <b v="0"/>
    <x v="1"/>
    <s v="plays"/>
    <x v="2866"/>
    <d v="2016-10-14T22:00:00"/>
    <n v="3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50.4"/>
    <x v="2"/>
    <s v="US"/>
    <s v="USD"/>
    <n v="1467604800"/>
    <n v="1465533672"/>
    <b v="0"/>
    <n v="10"/>
    <b v="0"/>
    <x v="1"/>
    <s v="plays"/>
    <x v="2867"/>
    <d v="2016-07-04T04:00:00"/>
    <n v="2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105.02933333333334"/>
    <x v="2"/>
    <s v="US"/>
    <s v="USD"/>
    <n v="1475697054"/>
    <n v="1473105054"/>
    <b v="0"/>
    <n v="60"/>
    <b v="0"/>
    <x v="1"/>
    <s v="plays"/>
    <x v="2868"/>
    <d v="2016-10-05T19:50:54"/>
    <n v="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35.4"/>
    <x v="2"/>
    <s v="US"/>
    <s v="USD"/>
    <n v="1468937681"/>
    <n v="1466345681"/>
    <b v="0"/>
    <n v="5"/>
    <b v="0"/>
    <x v="1"/>
    <s v="plays"/>
    <x v="2869"/>
    <d v="2016-07-19T14:14:41"/>
    <n v="3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83.333333333333329"/>
    <x v="2"/>
    <s v="US"/>
    <s v="USD"/>
    <n v="1400301165"/>
    <n v="1397709165"/>
    <b v="0"/>
    <n v="9"/>
    <b v="0"/>
    <x v="1"/>
    <s v="plays"/>
    <x v="2870"/>
    <d v="2014-05-17T04:32:45"/>
    <n v="30"/>
    <x v="3"/>
  </r>
  <r>
    <n v="2871"/>
    <s v="The Bill Cosby Assault, a play"/>
    <s v="America's dad or serial rapist? Or both? The stories of the Bill Cosby accusers and the society so skeptical of them."/>
    <n v="10000"/>
    <n v="467"/>
    <n v="35.92307692307692"/>
    <x v="2"/>
    <s v="US"/>
    <s v="USD"/>
    <n v="1419183813"/>
    <n v="1417455813"/>
    <b v="0"/>
    <n v="13"/>
    <b v="0"/>
    <x v="1"/>
    <s v="plays"/>
    <x v="2871"/>
    <d v="2014-12-21T17:43:33"/>
    <n v="20"/>
    <x v="3"/>
  </r>
  <r>
    <n v="2872"/>
    <s v="Loud Arts"/>
    <s v="Local Theatre group in Loudoun County, Virginia. Looking for funds to start producing shows!"/>
    <n v="3000"/>
    <n v="0"/>
    <e v="#DIV/0!"/>
    <x v="2"/>
    <s v="US"/>
    <s v="USD"/>
    <n v="1434768438"/>
    <n v="1429584438"/>
    <b v="0"/>
    <n v="0"/>
    <b v="0"/>
    <x v="1"/>
    <s v="plays"/>
    <x v="2872"/>
    <d v="2015-06-20T02:47:18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119.125"/>
    <x v="2"/>
    <s v="US"/>
    <s v="USD"/>
    <n v="1422473831"/>
    <n v="1419881831"/>
    <b v="0"/>
    <n v="8"/>
    <b v="0"/>
    <x v="1"/>
    <s v="plays"/>
    <x v="2873"/>
    <d v="2015-01-28T19:37:11"/>
    <n v="30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90.333333333333329"/>
    <x v="2"/>
    <s v="US"/>
    <s v="USD"/>
    <n v="1484684186"/>
    <n v="1482092186"/>
    <b v="0"/>
    <n v="3"/>
    <b v="0"/>
    <x v="1"/>
    <s v="plays"/>
    <x v="2874"/>
    <d v="2017-01-17T20:16:26"/>
    <n v="30"/>
    <x v="2"/>
  </r>
  <r>
    <n v="2875"/>
    <s v="Right Tracey!"/>
    <s v="Play about Tracey a gay man trapped in his room by his Bible thumping mother. He finds love but the room can not keep the love alive."/>
    <n v="20000"/>
    <n v="7"/>
    <n v="2.3333333333333335"/>
    <x v="2"/>
    <s v="US"/>
    <s v="USD"/>
    <n v="1462417493"/>
    <n v="1459825493"/>
    <b v="0"/>
    <n v="3"/>
    <b v="0"/>
    <x v="1"/>
    <s v="plays"/>
    <x v="2875"/>
    <d v="2016-05-05T03:04:53"/>
    <n v="30"/>
    <x v="2"/>
  </r>
  <r>
    <n v="2876"/>
    <s v="The Sins of Bad People  Urban Stage Play"/>
    <s v="Charlotte NC playwright looking to showcase a series of three stage plays.  Plays are funny, completed and ready to run!"/>
    <n v="150000"/>
    <n v="0"/>
    <e v="#DIV/0!"/>
    <x v="2"/>
    <s v="US"/>
    <s v="USD"/>
    <n v="1437069079"/>
    <n v="1434477079"/>
    <b v="0"/>
    <n v="0"/>
    <b v="0"/>
    <x v="1"/>
    <s v="plays"/>
    <x v="2876"/>
    <d v="2015-07-16T17:51:19"/>
    <n v="3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8.33333333333333"/>
    <x v="2"/>
    <s v="US"/>
    <s v="USD"/>
    <n v="1480525200"/>
    <n v="1477781724"/>
    <b v="0"/>
    <n v="6"/>
    <b v="0"/>
    <x v="1"/>
    <s v="plays"/>
    <x v="2877"/>
    <d v="2016-11-30T17:00:00"/>
    <n v="3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15.75"/>
    <x v="2"/>
    <s v="GB"/>
    <s v="GBP"/>
    <n v="1435934795"/>
    <n v="1430750795"/>
    <b v="0"/>
    <n v="4"/>
    <b v="0"/>
    <x v="1"/>
    <s v="plays"/>
    <x v="2878"/>
    <d v="2015-07-03T14:46:3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n v="29"/>
    <x v="2"/>
    <s v="US"/>
    <s v="USD"/>
    <n v="1453310661"/>
    <n v="1450718661"/>
    <b v="0"/>
    <n v="1"/>
    <b v="0"/>
    <x v="1"/>
    <s v="plays"/>
    <x v="2879"/>
    <d v="2016-01-20T17:24:21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96.551724137931032"/>
    <x v="2"/>
    <s v="US"/>
    <s v="USD"/>
    <n v="1440090300"/>
    <n v="1436305452"/>
    <b v="0"/>
    <n v="29"/>
    <b v="0"/>
    <x v="1"/>
    <s v="plays"/>
    <x v="2880"/>
    <d v="2015-08-20T17:05:00"/>
    <n v="44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e v="#DIV/0!"/>
    <x v="2"/>
    <s v="US"/>
    <s v="USD"/>
    <n v="1417620036"/>
    <n v="1412432436"/>
    <b v="0"/>
    <n v="0"/>
    <b v="0"/>
    <x v="1"/>
    <s v="plays"/>
    <x v="2881"/>
    <d v="2014-12-03T15:20:36"/>
    <n v="6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63"/>
    <x v="2"/>
    <s v="US"/>
    <s v="USD"/>
    <n v="1462112318"/>
    <n v="1459520318"/>
    <b v="0"/>
    <n v="4"/>
    <b v="0"/>
    <x v="1"/>
    <s v="plays"/>
    <x v="2882"/>
    <d v="2016-05-01T14:18:38"/>
    <n v="3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381.6"/>
    <x v="2"/>
    <s v="US"/>
    <s v="USD"/>
    <n v="1454734740"/>
    <n v="1451684437"/>
    <b v="0"/>
    <n v="5"/>
    <b v="0"/>
    <x v="1"/>
    <s v="plays"/>
    <x v="2883"/>
    <d v="2016-02-06T04:59:00"/>
    <n v="35"/>
    <x v="2"/>
  </r>
  <r>
    <n v="2884"/>
    <s v="The Lizard King, a play by Jay Jeff Jones"/>
    <s v="Come explore the dream world of Jim Morrison, rock singer, mystic, poet, shaman."/>
    <n v="45000"/>
    <n v="185"/>
    <n v="46.25"/>
    <x v="2"/>
    <s v="US"/>
    <s v="USD"/>
    <n v="1417800435"/>
    <n v="1415208435"/>
    <b v="0"/>
    <n v="4"/>
    <b v="0"/>
    <x v="1"/>
    <s v="plays"/>
    <x v="2884"/>
    <d v="2014-12-05T17:27:15"/>
    <n v="30"/>
    <x v="3"/>
  </r>
  <r>
    <n v="2885"/>
    <s v="The Wedding"/>
    <s v="An historic and proud work of Polish nationalistic literature performed on stage."/>
    <n v="400"/>
    <n v="130"/>
    <n v="26"/>
    <x v="2"/>
    <s v="US"/>
    <s v="USD"/>
    <n v="1426294201"/>
    <n v="1423705801"/>
    <b v="0"/>
    <n v="5"/>
    <b v="0"/>
    <x v="1"/>
    <s v="plays"/>
    <x v="2885"/>
    <d v="2015-03-14T00:50:01"/>
    <n v="3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10"/>
    <x v="2"/>
    <s v="US"/>
    <s v="USD"/>
    <n v="1442635140"/>
    <n v="1442243484"/>
    <b v="0"/>
    <n v="1"/>
    <b v="0"/>
    <x v="1"/>
    <s v="plays"/>
    <x v="2886"/>
    <d v="2015-09-19T03:59:00"/>
    <n v="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5"/>
    <x v="2"/>
    <s v="US"/>
    <s v="USD"/>
    <n v="1420971324"/>
    <n v="1418379324"/>
    <b v="0"/>
    <n v="1"/>
    <b v="0"/>
    <x v="1"/>
    <s v="plays"/>
    <x v="2887"/>
    <d v="2015-01-11T10:15:24"/>
    <n v="3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e v="#DIV/0!"/>
    <x v="2"/>
    <s v="US"/>
    <s v="USD"/>
    <n v="1413608340"/>
    <n v="1412945440"/>
    <b v="0"/>
    <n v="0"/>
    <b v="0"/>
    <x v="1"/>
    <s v="plays"/>
    <x v="2888"/>
    <d v="2014-10-18T04:59:00"/>
    <n v="8"/>
    <x v="3"/>
  </r>
  <r>
    <n v="2889"/>
    <s v="Halfway, Nebraska"/>
    <s v="Halfway, Nebraska explores the limits of hope and what it means to love someone who may be too far damaged to save."/>
    <n v="3000"/>
    <n v="1142"/>
    <n v="81.571428571428569"/>
    <x v="2"/>
    <s v="US"/>
    <s v="USD"/>
    <n v="1409344985"/>
    <n v="1406752985"/>
    <b v="0"/>
    <n v="14"/>
    <b v="0"/>
    <x v="1"/>
    <s v="plays"/>
    <x v="2889"/>
    <d v="2014-08-29T20:43:05"/>
    <n v="30"/>
    <x v="3"/>
  </r>
  <r>
    <n v="2890"/>
    <s v="the Savannah Disputation"/>
    <s v="This Theological Comedy tells a story of when seemingly similar beliefs are discovered to be worlds apart; Damnation-Southern Style."/>
    <n v="2000"/>
    <n v="21"/>
    <n v="7"/>
    <x v="2"/>
    <s v="US"/>
    <s v="USD"/>
    <n v="1407553200"/>
    <n v="1405100992"/>
    <b v="0"/>
    <n v="3"/>
    <b v="0"/>
    <x v="1"/>
    <s v="plays"/>
    <x v="2890"/>
    <d v="2014-08-09T03:00:00"/>
    <n v="28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27.3"/>
    <x v="2"/>
    <s v="US"/>
    <s v="USD"/>
    <n v="1460751128"/>
    <n v="1455570728"/>
    <b v="0"/>
    <n v="10"/>
    <b v="0"/>
    <x v="1"/>
    <s v="plays"/>
    <x v="2891"/>
    <d v="2016-04-15T20:12:08"/>
    <n v="60"/>
    <x v="2"/>
  </r>
  <r>
    <n v="2892"/>
    <s v="Something Precious"/>
    <s v="Something Precious is the world's first musical to alert folks to the harmful effects of technology on the human spirit."/>
    <n v="5500"/>
    <n v="500"/>
    <n v="29.411764705882351"/>
    <x v="2"/>
    <s v="US"/>
    <s v="USD"/>
    <n v="1409000400"/>
    <n v="1408381704"/>
    <b v="0"/>
    <n v="17"/>
    <b v="0"/>
    <x v="1"/>
    <s v="plays"/>
    <x v="2892"/>
    <d v="2014-08-25T21:00:00"/>
    <n v="7"/>
    <x v="3"/>
  </r>
  <r>
    <n v="2893"/>
    <s v="REDISCOVERING KIA THE PLAY"/>
    <s v="Fundraising for REDISCOVERING KIA THE PLAY"/>
    <n v="5000"/>
    <n v="25"/>
    <n v="12.5"/>
    <x v="2"/>
    <s v="US"/>
    <s v="USD"/>
    <n v="1420768800"/>
    <n v="1415644395"/>
    <b v="0"/>
    <n v="2"/>
    <b v="0"/>
    <x v="1"/>
    <s v="plays"/>
    <x v="2893"/>
    <d v="2015-01-09T02:00:00"/>
    <n v="59"/>
    <x v="3"/>
  </r>
  <r>
    <n v="2894"/>
    <s v="How Could You Do This To Me (The Stage Play)"/>
    <s v="This Is A Story About A Woman A Man And A Woman"/>
    <n v="50000"/>
    <n v="0"/>
    <e v="#DIV/0!"/>
    <x v="2"/>
    <s v="US"/>
    <s v="USD"/>
    <n v="1428100815"/>
    <n v="1422920415"/>
    <b v="0"/>
    <n v="0"/>
    <b v="0"/>
    <x v="1"/>
    <s v="plays"/>
    <x v="2894"/>
    <d v="2015-04-03T22:40:15"/>
    <n v="6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.75"/>
    <x v="2"/>
    <s v="US"/>
    <s v="USD"/>
    <n v="1403470800"/>
    <n v="1403356792"/>
    <b v="0"/>
    <n v="4"/>
    <b v="0"/>
    <x v="1"/>
    <s v="plays"/>
    <x v="2895"/>
    <d v="2014-06-22T21:00:00"/>
    <n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52.083333333333336"/>
    <x v="2"/>
    <s v="US"/>
    <s v="USD"/>
    <n v="1481522400"/>
    <n v="1480283321"/>
    <b v="0"/>
    <n v="12"/>
    <b v="0"/>
    <x v="1"/>
    <s v="plays"/>
    <x v="2896"/>
    <d v="2016-12-12T06:00:00"/>
    <n v="14"/>
    <x v="2"/>
  </r>
  <r>
    <n v="2897"/>
    <s v="CAYCE"/>
    <s v="A unique stage play about the epic struggle of psychic Edgar Cayce to deal with his extraordinary abilities and find his place in life."/>
    <n v="12000"/>
    <n v="550"/>
    <n v="183.33333333333334"/>
    <x v="2"/>
    <s v="US"/>
    <s v="USD"/>
    <n v="1444577345"/>
    <n v="1441985458"/>
    <b v="0"/>
    <n v="3"/>
    <b v="0"/>
    <x v="1"/>
    <s v="plays"/>
    <x v="2897"/>
    <d v="2015-10-11T15:29:05"/>
    <n v="30"/>
    <x v="0"/>
  </r>
  <r>
    <n v="2898"/>
    <s v="Galaxy Express - The Play"/>
    <s v="This is an action packed Sci-Fi stage play, using foam latex creature puppets, projected video footage, and audience participation."/>
    <n v="7500"/>
    <n v="316"/>
    <n v="26.333333333333332"/>
    <x v="2"/>
    <s v="US"/>
    <s v="USD"/>
    <n v="1446307053"/>
    <n v="1443715053"/>
    <b v="0"/>
    <n v="12"/>
    <b v="0"/>
    <x v="1"/>
    <s v="plays"/>
    <x v="2898"/>
    <d v="2015-10-31T15:57:33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e v="#DIV/0!"/>
    <x v="2"/>
    <s v="US"/>
    <s v="USD"/>
    <n v="1469325158"/>
    <n v="1464141158"/>
    <b v="0"/>
    <n v="0"/>
    <b v="0"/>
    <x v="1"/>
    <s v="plays"/>
    <x v="2899"/>
    <d v="2016-07-24T01:52:38"/>
    <n v="6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486.42857142857144"/>
    <x v="2"/>
    <s v="US"/>
    <s v="USD"/>
    <n v="1407562632"/>
    <n v="1404970632"/>
    <b v="0"/>
    <n v="7"/>
    <b v="0"/>
    <x v="1"/>
    <s v="plays"/>
    <x v="2900"/>
    <d v="2014-08-09T05:37:12"/>
    <n v="30"/>
    <x v="3"/>
  </r>
  <r>
    <n v="2901"/>
    <s v="Avarimor Series (Audio Plays)"/>
    <s v="How can the visual age appreciate something that cant see? With these Audio Plays I will show you, if your willing to listen."/>
    <n v="750"/>
    <n v="6"/>
    <n v="3"/>
    <x v="2"/>
    <s v="US"/>
    <s v="USD"/>
    <n v="1423345339"/>
    <n v="1418161339"/>
    <b v="0"/>
    <n v="2"/>
    <b v="0"/>
    <x v="1"/>
    <s v="plays"/>
    <x v="2901"/>
    <d v="2015-02-07T21:42:19"/>
    <n v="60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25"/>
    <x v="2"/>
    <s v="US"/>
    <s v="USD"/>
    <n v="1440412396"/>
    <n v="1437820396"/>
    <b v="0"/>
    <n v="1"/>
    <b v="0"/>
    <x v="1"/>
    <s v="plays"/>
    <x v="2902"/>
    <d v="2015-08-24T10:33:16"/>
    <n v="3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9.75"/>
    <x v="2"/>
    <s v="US"/>
    <s v="USD"/>
    <n v="1441771218"/>
    <n v="1436587218"/>
    <b v="0"/>
    <n v="4"/>
    <b v="0"/>
    <x v="1"/>
    <s v="plays"/>
    <x v="2903"/>
    <d v="2015-09-09T04:00:18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n v="18.75"/>
    <x v="2"/>
    <s v="GB"/>
    <s v="GBP"/>
    <n v="1415534400"/>
    <n v="1414538031"/>
    <b v="0"/>
    <n v="4"/>
    <b v="0"/>
    <x v="1"/>
    <s v="plays"/>
    <x v="2904"/>
    <d v="2014-11-09T12:00:00"/>
    <n v="12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36.588235294117645"/>
    <x v="2"/>
    <s v="US"/>
    <s v="USD"/>
    <n v="1473211313"/>
    <n v="1472001713"/>
    <b v="0"/>
    <n v="17"/>
    <b v="0"/>
    <x v="1"/>
    <s v="plays"/>
    <x v="2905"/>
    <d v="2016-09-07T01:21:53"/>
    <n v="1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80.714285714285708"/>
    <x v="2"/>
    <s v="US"/>
    <s v="USD"/>
    <n v="1438390800"/>
    <n v="1436888066"/>
    <b v="0"/>
    <n v="7"/>
    <b v="0"/>
    <x v="1"/>
    <s v="plays"/>
    <x v="2906"/>
    <d v="2015-08-01T01:00:00"/>
    <n v="17"/>
    <x v="0"/>
  </r>
  <r>
    <n v="2907"/>
    <s v="Little Nell's - a play"/>
    <s v="Spend an evening in the afterlife with some of the greatest women who ever lived. LITTLE NELL's,by Jill Hughes, Los Angeles- June, 2016"/>
    <n v="2500"/>
    <n v="2"/>
    <n v="1"/>
    <x v="2"/>
    <s v="US"/>
    <s v="USD"/>
    <n v="1463259837"/>
    <n v="1458075837"/>
    <b v="0"/>
    <n v="2"/>
    <b v="0"/>
    <x v="1"/>
    <s v="plays"/>
    <x v="2907"/>
    <d v="2016-05-14T21:03:57"/>
    <n v="6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52.8"/>
    <x v="2"/>
    <s v="US"/>
    <s v="USD"/>
    <n v="1465407219"/>
    <n v="1462815219"/>
    <b v="0"/>
    <n v="5"/>
    <b v="0"/>
    <x v="1"/>
    <s v="plays"/>
    <x v="2908"/>
    <d v="2016-06-08T17:33:39"/>
    <n v="3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20"/>
    <x v="2"/>
    <s v="US"/>
    <s v="USD"/>
    <n v="1416944760"/>
    <n v="1413527001"/>
    <b v="0"/>
    <n v="1"/>
    <b v="0"/>
    <x v="1"/>
    <s v="plays"/>
    <x v="2909"/>
    <d v="2014-11-25T19:46:00"/>
    <n v="40"/>
    <x v="3"/>
  </r>
  <r>
    <n v="2910"/>
    <s v="Strive"/>
    <s v="Free drama, dance and singing workshops for disadvantaged young people to inspire, create and help them follow their dreams."/>
    <n v="30000"/>
    <n v="1"/>
    <n v="1"/>
    <x v="2"/>
    <s v="GB"/>
    <s v="GBP"/>
    <n v="1434139887"/>
    <n v="1428955887"/>
    <b v="0"/>
    <n v="1"/>
    <b v="0"/>
    <x v="1"/>
    <s v="plays"/>
    <x v="2910"/>
    <d v="2015-06-12T20:11:27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46.928571428571431"/>
    <x v="2"/>
    <s v="US"/>
    <s v="USD"/>
    <n v="1435429626"/>
    <n v="1431973626"/>
    <b v="0"/>
    <n v="14"/>
    <b v="0"/>
    <x v="1"/>
    <s v="plays"/>
    <x v="2911"/>
    <d v="2015-06-27T18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n v="78.07692307692308"/>
    <x v="2"/>
    <s v="US"/>
    <s v="USD"/>
    <n v="1452827374"/>
    <n v="1450235374"/>
    <b v="0"/>
    <n v="26"/>
    <b v="0"/>
    <x v="1"/>
    <s v="plays"/>
    <x v="2912"/>
    <d v="2016-01-15T03:09:34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n v="1"/>
    <x v="2"/>
    <s v="US"/>
    <s v="USD"/>
    <n v="1410041339"/>
    <n v="1404857339"/>
    <b v="0"/>
    <n v="2"/>
    <b v="0"/>
    <x v="1"/>
    <s v="plays"/>
    <x v="2913"/>
    <d v="2014-09-06T22:08:59"/>
    <n v="60"/>
    <x v="3"/>
  </r>
  <r>
    <n v="2914"/>
    <s v="Hercules the Panto"/>
    <s v="Hercules must complete four challenges in order to meet the father he never knew"/>
    <n v="25000"/>
    <n v="1"/>
    <n v="1"/>
    <x v="2"/>
    <s v="GB"/>
    <s v="GBP"/>
    <n v="1426365994"/>
    <n v="1421185594"/>
    <b v="0"/>
    <n v="1"/>
    <b v="0"/>
    <x v="1"/>
    <s v="plays"/>
    <x v="2914"/>
    <d v="2015-03-14T20:46:34"/>
    <n v="60"/>
    <x v="0"/>
  </r>
  <r>
    <n v="2915"/>
    <s v="A Grimm Night for Hans Christian Anderson"/>
    <s v="An inclusive, cross community, multi-cultural theatre production for children aged 3 to 16 and their families"/>
    <n v="1000"/>
    <n v="611"/>
    <n v="203.66666666666666"/>
    <x v="2"/>
    <s v="GB"/>
    <s v="GBP"/>
    <n v="1458117190"/>
    <n v="1455528790"/>
    <b v="0"/>
    <n v="3"/>
    <b v="0"/>
    <x v="1"/>
    <s v="plays"/>
    <x v="2915"/>
    <d v="2016-03-16T08:33:10"/>
    <n v="30"/>
    <x v="2"/>
  </r>
  <r>
    <n v="2916"/>
    <s v="An Interview With Gaddafi - The Stage Play"/>
    <s v="The moving dramatisation of one man's journey to find the truth behind the Libyan regime change."/>
    <n v="1850"/>
    <n v="145"/>
    <n v="20.714285714285715"/>
    <x v="2"/>
    <s v="GB"/>
    <s v="GBP"/>
    <n v="1400498789"/>
    <n v="1398511589"/>
    <b v="0"/>
    <n v="7"/>
    <b v="0"/>
    <x v="1"/>
    <s v="plays"/>
    <x v="2916"/>
    <d v="2014-05-19T11:26:29"/>
    <n v="23"/>
    <x v="3"/>
  </r>
  <r>
    <n v="2917"/>
    <s v="Elevation Twelfth Night"/>
    <s v="Cross dressing, cross gartering, crossed swords. Cross a bridge and come see this fantastically fun rendition of Twelfth Night"/>
    <n v="2000"/>
    <n v="437"/>
    <n v="48.555555555555557"/>
    <x v="2"/>
    <s v="US"/>
    <s v="USD"/>
    <n v="1442381847"/>
    <n v="1440826647"/>
    <b v="0"/>
    <n v="9"/>
    <b v="0"/>
    <x v="1"/>
    <s v="plays"/>
    <x v="2917"/>
    <d v="2015-09-16T05:37:27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n v="68.099999999999994"/>
    <x v="2"/>
    <s v="US"/>
    <s v="USD"/>
    <n v="1446131207"/>
    <n v="1443712007"/>
    <b v="0"/>
    <n v="20"/>
    <b v="0"/>
    <x v="1"/>
    <s v="plays"/>
    <x v="2918"/>
    <d v="2015-10-29T15:06:47"/>
    <n v="28"/>
    <x v="0"/>
  </r>
  <r>
    <n v="2919"/>
    <s v="While the Stars Fall"/>
    <s v="A full staged reading of a new play about a boy who learns how to be happy from the most unexpected person."/>
    <n v="600"/>
    <n v="51"/>
    <n v="8.5"/>
    <x v="2"/>
    <s v="US"/>
    <s v="USD"/>
    <n v="1407250329"/>
    <n v="1404658329"/>
    <b v="0"/>
    <n v="6"/>
    <b v="0"/>
    <x v="1"/>
    <s v="plays"/>
    <x v="2919"/>
    <d v="2014-08-05T14:52:09"/>
    <n v="3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51.615384615384613"/>
    <x v="2"/>
    <s v="CA"/>
    <s v="CAD"/>
    <n v="1427306470"/>
    <n v="1424718070"/>
    <b v="0"/>
    <n v="13"/>
    <b v="0"/>
    <x v="1"/>
    <s v="plays"/>
    <x v="2920"/>
    <d v="2015-03-25T18:01:10"/>
    <n v="30"/>
    <x v="0"/>
  </r>
  <r>
    <n v="2921"/>
    <s v="Fools Rush In: A Cabaret Benefiting BC/EFA Kickstarter"/>
    <s v="I'm creating a cabaret in which all donations go directly to Broadway Cares/Equity Fights AIDS."/>
    <n v="100"/>
    <n v="129"/>
    <n v="43"/>
    <x v="0"/>
    <s v="US"/>
    <s v="USD"/>
    <n v="1411679804"/>
    <n v="1409087804"/>
    <b v="0"/>
    <n v="3"/>
    <b v="1"/>
    <x v="1"/>
    <s v="musical"/>
    <x v="2921"/>
    <d v="2014-09-25T21:16:44"/>
    <n v="3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83.333333333333329"/>
    <x v="0"/>
    <s v="GB"/>
    <s v="GBP"/>
    <n v="1431982727"/>
    <n v="1428094727"/>
    <b v="0"/>
    <n v="6"/>
    <b v="1"/>
    <x v="1"/>
    <s v="musical"/>
    <x v="2922"/>
    <d v="2015-05-18T20:58:47"/>
    <n v="45"/>
    <x v="0"/>
  </r>
  <r>
    <n v="2923"/>
    <s v="Kaylee's Senior Project"/>
    <s v="Spreading the love of theatre, one step at a time. I would like to produce a reading of one of my favorite musicals"/>
    <n v="300"/>
    <n v="300"/>
    <n v="30"/>
    <x v="0"/>
    <s v="US"/>
    <s v="USD"/>
    <n v="1422068400"/>
    <n v="1420774779"/>
    <b v="0"/>
    <n v="10"/>
    <b v="1"/>
    <x v="1"/>
    <s v="musical"/>
    <x v="2923"/>
    <d v="2015-01-24T03:00:00"/>
    <n v="15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75.51020408163265"/>
    <x v="0"/>
    <s v="US"/>
    <s v="USD"/>
    <n v="1431143940"/>
    <n v="1428585710"/>
    <b v="0"/>
    <n v="147"/>
    <b v="1"/>
    <x v="1"/>
    <s v="musical"/>
    <x v="2924"/>
    <d v="2015-05-09T03:59:00"/>
    <n v="3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31.66175879396985"/>
    <x v="0"/>
    <s v="US"/>
    <s v="USD"/>
    <n v="1410444068"/>
    <n v="1407852068"/>
    <b v="0"/>
    <n v="199"/>
    <b v="1"/>
    <x v="1"/>
    <s v="musical"/>
    <x v="2925"/>
    <d v="2014-09-11T14:01:08"/>
    <n v="30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75"/>
    <x v="0"/>
    <s v="US"/>
    <s v="USD"/>
    <n v="1424715779"/>
    <n v="1423506179"/>
    <b v="0"/>
    <n v="50"/>
    <b v="1"/>
    <x v="1"/>
    <s v="musical"/>
    <x v="2926"/>
    <d v="2015-02-23T18:22:59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12.14285714285714"/>
    <x v="0"/>
    <s v="US"/>
    <s v="USD"/>
    <n v="1405400400"/>
    <n v="1402934629"/>
    <b v="0"/>
    <n v="21"/>
    <b v="1"/>
    <x v="1"/>
    <s v="musical"/>
    <x v="2927"/>
    <d v="2014-07-15T05:00:00"/>
    <n v="29"/>
    <x v="3"/>
  </r>
  <r>
    <n v="2928"/>
    <s v="Music Theatre of Idaho Presents &quot;A Year with Frog and Toad"/>
    <s v="This is a touring production for schools in the Treasure Valley!"/>
    <n v="1000"/>
    <n v="1000"/>
    <n v="41.666666666666664"/>
    <x v="0"/>
    <s v="US"/>
    <s v="USD"/>
    <n v="1457135846"/>
    <n v="1454543846"/>
    <b v="0"/>
    <n v="24"/>
    <b v="1"/>
    <x v="1"/>
    <s v="musical"/>
    <x v="2928"/>
    <d v="2016-03-04T23:57:26"/>
    <n v="3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55.17343750000001"/>
    <x v="0"/>
    <s v="US"/>
    <s v="USD"/>
    <n v="1401024758"/>
    <n v="1398432758"/>
    <b v="0"/>
    <n v="32"/>
    <b v="1"/>
    <x v="1"/>
    <s v="musical"/>
    <x v="2929"/>
    <d v="2014-05-25T13:32:38"/>
    <n v="30"/>
    <x v="3"/>
  </r>
  <r>
    <n v="2930"/>
    <s v="Forbear! Theatre"/>
    <s v="Forbear! is a new theatre company aiming to produce exciting and innovative theatre using performers from a variety of disciplines."/>
    <n v="10000"/>
    <n v="10092"/>
    <n v="162.7741935483871"/>
    <x v="0"/>
    <s v="GB"/>
    <s v="GBP"/>
    <n v="1431007264"/>
    <n v="1428415264"/>
    <b v="0"/>
    <n v="62"/>
    <b v="1"/>
    <x v="1"/>
    <s v="musical"/>
    <x v="2930"/>
    <d v="2015-05-07T14:01:04"/>
    <n v="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88.333333333333329"/>
    <x v="0"/>
    <s v="CA"/>
    <s v="CAD"/>
    <n v="1410761280"/>
    <n v="1408604363"/>
    <b v="0"/>
    <n v="9"/>
    <b v="1"/>
    <x v="1"/>
    <s v="musical"/>
    <x v="2931"/>
    <d v="2014-09-15T06:08:00"/>
    <n v="2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85.736842105263165"/>
    <x v="0"/>
    <s v="AU"/>
    <s v="AUD"/>
    <n v="1424516400"/>
    <n v="1421812637"/>
    <b v="0"/>
    <n v="38"/>
    <b v="1"/>
    <x v="1"/>
    <s v="musical"/>
    <x v="2932"/>
    <d v="2015-02-21T11:00:00"/>
    <n v="3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47.574074074074076"/>
    <x v="0"/>
    <s v="US"/>
    <s v="USD"/>
    <n v="1465081053"/>
    <n v="1462489053"/>
    <b v="0"/>
    <n v="54"/>
    <b v="1"/>
    <x v="1"/>
    <s v="musical"/>
    <x v="2933"/>
    <d v="2016-06-04T22:57:33"/>
    <n v="30"/>
    <x v="2"/>
  </r>
  <r>
    <n v="2934"/>
    <s v="Songs for a New World"/>
    <s v="Powerful community theatre production of Jason Robert Brown's &quot;Songs for a New World&quot; in London, Ontario."/>
    <n v="2500"/>
    <n v="2700"/>
    <n v="72.972972972972968"/>
    <x v="0"/>
    <s v="CA"/>
    <s v="CAD"/>
    <n v="1402845364"/>
    <n v="1400253364"/>
    <b v="0"/>
    <n v="37"/>
    <b v="1"/>
    <x v="1"/>
    <s v="musical"/>
    <x v="2934"/>
    <d v="2014-06-15T15:16:04"/>
    <n v="30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90.538461538461533"/>
    <x v="0"/>
    <s v="US"/>
    <s v="USD"/>
    <n v="1472490000"/>
    <n v="1467468008"/>
    <b v="0"/>
    <n v="39"/>
    <b v="1"/>
    <x v="1"/>
    <s v="musical"/>
    <x v="2935"/>
    <d v="2016-08-29T17:00:00"/>
    <n v="5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37.647058823529413"/>
    <x v="0"/>
    <s v="US"/>
    <s v="USD"/>
    <n v="1413176340"/>
    <n v="1412091423"/>
    <b v="0"/>
    <n v="34"/>
    <b v="1"/>
    <x v="1"/>
    <s v="musical"/>
    <x v="2936"/>
    <d v="2014-10-13T04:59:00"/>
    <n v="13"/>
    <x v="3"/>
  </r>
  <r>
    <n v="2937"/>
    <s v="UCAS"/>
    <s v="UCAS is a new British musical premiering at the Edinburgh Fringe Festival 2014."/>
    <n v="1500"/>
    <n v="2000"/>
    <n v="36.363636363636367"/>
    <x v="0"/>
    <s v="GB"/>
    <s v="GBP"/>
    <n v="1405249113"/>
    <n v="1402657113"/>
    <b v="0"/>
    <n v="55"/>
    <b v="1"/>
    <x v="1"/>
    <s v="musical"/>
    <x v="2937"/>
    <d v="2014-07-13T10:58:33"/>
    <n v="30"/>
    <x v="3"/>
  </r>
  <r>
    <n v="2938"/>
    <s v="Keep It Spinning."/>
    <s v="Keep It Spinning! Is an after-school, six week workshop, during which students create an musical based on on an overarching theme."/>
    <n v="4000"/>
    <n v="4055"/>
    <n v="126.71875"/>
    <x v="0"/>
    <s v="US"/>
    <s v="USD"/>
    <n v="1422636814"/>
    <n v="1420044814"/>
    <b v="0"/>
    <n v="32"/>
    <b v="1"/>
    <x v="1"/>
    <s v="musical"/>
    <x v="2938"/>
    <d v="2015-01-30T16:53:34"/>
    <n v="3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329.2"/>
    <x v="0"/>
    <s v="US"/>
    <s v="USD"/>
    <n v="1409187600"/>
    <n v="1406316312"/>
    <b v="0"/>
    <n v="25"/>
    <b v="1"/>
    <x v="1"/>
    <s v="musical"/>
    <x v="2939"/>
    <d v="2014-08-28T01:00:00"/>
    <n v="3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81.242424242424249"/>
    <x v="0"/>
    <s v="US"/>
    <s v="USD"/>
    <n v="1421606018"/>
    <n v="1418150018"/>
    <b v="0"/>
    <n v="33"/>
    <b v="1"/>
    <x v="1"/>
    <s v="musical"/>
    <x v="2940"/>
    <d v="2015-01-18T18:33:38"/>
    <n v="40"/>
    <x v="3"/>
  </r>
  <r>
    <n v="2941"/>
    <s v="Help Us Help Artists"/>
    <s v="Ovations wants to buy property to open a variety club to become the 1st minority owned club in Cincy, focusing on artists on the rise."/>
    <n v="25000"/>
    <n v="1"/>
    <n v="1"/>
    <x v="2"/>
    <s v="US"/>
    <s v="USD"/>
    <n v="1425250955"/>
    <n v="1422658955"/>
    <b v="0"/>
    <n v="1"/>
    <b v="0"/>
    <x v="1"/>
    <s v="spaces"/>
    <x v="2941"/>
    <d v="2015-03-01T23:02:35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2.22772277227722"/>
    <x v="2"/>
    <s v="CA"/>
    <s v="CAD"/>
    <n v="1450297080"/>
    <n v="1448565459"/>
    <b v="0"/>
    <n v="202"/>
    <b v="0"/>
    <x v="1"/>
    <s v="spaces"/>
    <x v="2942"/>
    <d v="2015-12-16T20:18:00"/>
    <n v="20"/>
    <x v="0"/>
  </r>
  <r>
    <n v="2943"/>
    <s v="BlackSpace: Urban Performance Arts Collective"/>
    <s v="Building a Resource Network and Funding Capacity to support, empower and promote Afrocentric Arts in Metro Columbus"/>
    <n v="3000"/>
    <n v="0"/>
    <e v="#DIV/0!"/>
    <x v="2"/>
    <s v="US"/>
    <s v="USD"/>
    <n v="1428894380"/>
    <n v="1426302380"/>
    <b v="0"/>
    <n v="0"/>
    <b v="0"/>
    <x v="1"/>
    <s v="spaces"/>
    <x v="2943"/>
    <d v="2015-04-13T03:06:20"/>
    <n v="30"/>
    <x v="0"/>
  </r>
  <r>
    <n v="2944"/>
    <s v="Guardian Theatre, Arts in Education Theatre"/>
    <s v="Our vision: build and operate a Theater Arts Center for south-central Washington state in Goldendale."/>
    <n v="10000"/>
    <n v="100"/>
    <n v="100"/>
    <x v="2"/>
    <s v="US"/>
    <s v="USD"/>
    <n v="1433714198"/>
    <n v="1431122198"/>
    <b v="0"/>
    <n v="1"/>
    <b v="0"/>
    <x v="1"/>
    <s v="spaces"/>
    <x v="2944"/>
    <d v="2015-06-07T21:56:38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e v="#DIV/0!"/>
    <x v="2"/>
    <s v="US"/>
    <s v="USD"/>
    <n v="1432437660"/>
    <n v="1429845660"/>
    <b v="0"/>
    <n v="0"/>
    <b v="0"/>
    <x v="1"/>
    <s v="spaces"/>
    <x v="2945"/>
    <d v="2015-05-24T03:21:00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1"/>
    <x v="2"/>
    <s v="GB"/>
    <s v="GBP"/>
    <n v="1471265092"/>
    <n v="1468673092"/>
    <b v="0"/>
    <n v="2"/>
    <b v="0"/>
    <x v="1"/>
    <s v="spaces"/>
    <x v="2946"/>
    <d v="2016-08-15T12:44:52"/>
    <n v="3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82.461538461538467"/>
    <x v="2"/>
    <s v="US"/>
    <s v="USD"/>
    <n v="1480007460"/>
    <n v="1475760567"/>
    <b v="0"/>
    <n v="13"/>
    <b v="0"/>
    <x v="1"/>
    <s v="spaces"/>
    <x v="2947"/>
    <d v="2016-11-24T17:11:00"/>
    <n v="49"/>
    <x v="2"/>
  </r>
  <r>
    <n v="2948"/>
    <s v="Xenu's Space Opera"/>
    <s v="The Space Opera is an action packed reenactment of Xenu's story, a sacred teaching thats considered a secret of the Scientology church"/>
    <n v="500000"/>
    <n v="24"/>
    <n v="2.6666666666666665"/>
    <x v="2"/>
    <s v="US"/>
    <s v="USD"/>
    <n v="1433259293"/>
    <n v="1428075293"/>
    <b v="0"/>
    <n v="9"/>
    <b v="0"/>
    <x v="1"/>
    <s v="spaces"/>
    <x v="2948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12.5"/>
    <x v="2"/>
    <s v="US"/>
    <s v="USD"/>
    <n v="1447965917"/>
    <n v="1445370317"/>
    <b v="0"/>
    <n v="2"/>
    <b v="0"/>
    <x v="1"/>
    <s v="spaces"/>
    <x v="2949"/>
    <d v="2015-11-19T20:45:17"/>
    <n v="3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e v="#DIV/0!"/>
    <x v="2"/>
    <s v="US"/>
    <s v="USD"/>
    <n v="1453538752"/>
    <n v="1450946752"/>
    <b v="0"/>
    <n v="0"/>
    <b v="0"/>
    <x v="1"/>
    <s v="spaces"/>
    <x v="2950"/>
    <d v="2016-01-23T08:45:52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18.896551724137932"/>
    <x v="1"/>
    <s v="US"/>
    <s v="USD"/>
    <n v="1412536573"/>
    <n v="1408648573"/>
    <b v="0"/>
    <n v="58"/>
    <b v="0"/>
    <x v="1"/>
    <s v="spaces"/>
    <x v="2951"/>
    <d v="2014-10-05T19:16:13"/>
    <n v="4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200.625"/>
    <x v="1"/>
    <s v="US"/>
    <s v="USD"/>
    <n v="1476676800"/>
    <n v="1473957239"/>
    <b v="0"/>
    <n v="8"/>
    <b v="0"/>
    <x v="1"/>
    <s v="spaces"/>
    <x v="2952"/>
    <d v="2016-10-17T04:00:00"/>
    <n v="31"/>
    <x v="2"/>
  </r>
  <r>
    <n v="2953"/>
    <s v="Pueblo Underground Theater (Canceled)"/>
    <s v="I want to purchase the former Bread Of Life Church and convert it into a multipurpose theater space for local talent."/>
    <n v="400000"/>
    <n v="605"/>
    <n v="201.66666666666666"/>
    <x v="1"/>
    <s v="US"/>
    <s v="USD"/>
    <n v="1444330821"/>
    <n v="1441738821"/>
    <b v="0"/>
    <n v="3"/>
    <b v="0"/>
    <x v="1"/>
    <s v="spaces"/>
    <x v="2953"/>
    <d v="2015-10-08T19:00:21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e v="#DIV/0!"/>
    <x v="1"/>
    <s v="US"/>
    <s v="USD"/>
    <n v="1489669203"/>
    <n v="1487944803"/>
    <b v="0"/>
    <n v="0"/>
    <b v="0"/>
    <x v="1"/>
    <s v="spaces"/>
    <x v="2954"/>
    <d v="2017-03-16T13:00:03"/>
    <n v="20"/>
    <x v="1"/>
  </r>
  <r>
    <n v="2955"/>
    <s v="A Stage for Stage Door Theater Company (Canceled)"/>
    <s v="Stage Door Theater needs a stage for its current and future productions. Can you help?"/>
    <n v="1200"/>
    <n v="715"/>
    <n v="65"/>
    <x v="1"/>
    <s v="US"/>
    <s v="USD"/>
    <n v="1434476849"/>
    <n v="1431884849"/>
    <b v="0"/>
    <n v="11"/>
    <b v="0"/>
    <x v="1"/>
    <s v="spaces"/>
    <x v="2955"/>
    <d v="2015-06-16T17:47:29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66.099999999999994"/>
    <x v="1"/>
    <s v="US"/>
    <s v="USD"/>
    <n v="1462402850"/>
    <n v="1459810850"/>
    <b v="0"/>
    <n v="20"/>
    <b v="0"/>
    <x v="1"/>
    <s v="spaces"/>
    <x v="2956"/>
    <d v="2016-05-04T23:00:50"/>
    <n v="30"/>
    <x v="2"/>
  </r>
  <r>
    <n v="2957"/>
    <s v="BAMA Theatre Headset Campaign (Canceled)"/>
    <s v="Theatre in Tuscaloosa, AL built in the 1930s.  The headsets seem about that old. They are almost unusable."/>
    <n v="15000"/>
    <n v="280"/>
    <n v="93.333333333333329"/>
    <x v="1"/>
    <s v="US"/>
    <s v="USD"/>
    <n v="1427498172"/>
    <n v="1422317772"/>
    <b v="0"/>
    <n v="3"/>
    <b v="0"/>
    <x v="1"/>
    <s v="spaces"/>
    <x v="2957"/>
    <d v="2015-03-27T23:16:12"/>
    <n v="60"/>
    <x v="0"/>
  </r>
  <r>
    <n v="2958"/>
    <s v="Uprising Theater (Canceled)"/>
    <s v="Chicago Based Theater Company and Venue Dedicated to Social Justice and Mainstreaming the Palestinian Narrative"/>
    <n v="80000"/>
    <n v="0"/>
    <e v="#DIV/0!"/>
    <x v="1"/>
    <s v="US"/>
    <s v="USD"/>
    <n v="1462729317"/>
    <n v="1457548917"/>
    <b v="0"/>
    <n v="0"/>
    <b v="0"/>
    <x v="1"/>
    <s v="spaces"/>
    <x v="2958"/>
    <d v="2016-05-08T17:41:57"/>
    <n v="6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e v="#DIV/0!"/>
    <x v="1"/>
    <s v="GB"/>
    <s v="GBP"/>
    <n v="1465258325"/>
    <n v="1462666325"/>
    <b v="0"/>
    <n v="0"/>
    <b v="0"/>
    <x v="1"/>
    <s v="spaces"/>
    <x v="2959"/>
    <d v="2016-06-07T00:12:05"/>
    <n v="30"/>
    <x v="2"/>
  </r>
  <r>
    <n v="2960"/>
    <s v="Lynnewood Hall Restoration (Canceled)"/>
    <s v="Built in the late 1800's, this 70K sq. feet estate has fallen into disrepair.  Seeking to buy and convert to useful space"/>
    <n v="30000000"/>
    <n v="0"/>
    <e v="#DIV/0!"/>
    <x v="1"/>
    <s v="US"/>
    <s v="USD"/>
    <n v="1410459023"/>
    <n v="1407867023"/>
    <b v="0"/>
    <n v="0"/>
    <b v="0"/>
    <x v="1"/>
    <s v="spaces"/>
    <x v="2960"/>
    <d v="2014-09-11T18:10:23"/>
    <n v="3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50.75"/>
    <x v="0"/>
    <s v="US"/>
    <s v="USD"/>
    <n v="1427342400"/>
    <n v="1424927159"/>
    <b v="0"/>
    <n v="108"/>
    <b v="1"/>
    <x v="1"/>
    <s v="plays"/>
    <x v="2961"/>
    <d v="2015-03-26T04:00:00"/>
    <n v="2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60.9"/>
    <x v="0"/>
    <s v="US"/>
    <s v="USD"/>
    <n v="1425193140"/>
    <n v="1422769906"/>
    <b v="0"/>
    <n v="20"/>
    <b v="1"/>
    <x v="1"/>
    <s v="plays"/>
    <x v="2962"/>
    <d v="2015-03-01T06:59:00"/>
    <n v="2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9.03061224489795"/>
    <x v="0"/>
    <s v="US"/>
    <s v="USD"/>
    <n v="1435835824"/>
    <n v="1433243824"/>
    <b v="0"/>
    <n v="98"/>
    <b v="1"/>
    <x v="1"/>
    <s v="plays"/>
    <x v="2963"/>
    <d v="2015-07-02T11:17:04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25.692295918367346"/>
    <x v="0"/>
    <s v="US"/>
    <s v="USD"/>
    <n v="1407360720"/>
    <n v="1404769819"/>
    <b v="0"/>
    <n v="196"/>
    <b v="1"/>
    <x v="1"/>
    <s v="plays"/>
    <x v="2964"/>
    <d v="2014-08-06T21:32:00"/>
    <n v="3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41.92307692307692"/>
    <x v="0"/>
    <s v="US"/>
    <s v="USD"/>
    <n v="1436290233"/>
    <n v="1433698233"/>
    <b v="0"/>
    <n v="39"/>
    <b v="1"/>
    <x v="1"/>
    <s v="plays"/>
    <x v="2965"/>
    <d v="2015-07-07T17:30:33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n v="88.7734375"/>
    <x v="0"/>
    <s v="US"/>
    <s v="USD"/>
    <n v="1442425412"/>
    <n v="1439833412"/>
    <b v="0"/>
    <n v="128"/>
    <b v="1"/>
    <x v="1"/>
    <s v="plays"/>
    <x v="2966"/>
    <d v="2015-09-16T17:43:32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80.225352112676063"/>
    <x v="0"/>
    <s v="US"/>
    <s v="USD"/>
    <n v="1425872692"/>
    <n v="1423284292"/>
    <b v="0"/>
    <n v="71"/>
    <b v="1"/>
    <x v="1"/>
    <s v="plays"/>
    <x v="2967"/>
    <d v="2015-03-09T03:44:52"/>
    <n v="30"/>
    <x v="0"/>
  </r>
  <r>
    <n v="2968"/>
    <s v="The Curse of the Babywoman @ FringeNYC"/>
    <s v="The Curse of the Babywoman is real â€” and it is coming to FringeNYC this August."/>
    <n v="3500"/>
    <n v="3710"/>
    <n v="78.936170212765958"/>
    <x v="0"/>
    <s v="US"/>
    <s v="USD"/>
    <n v="1471406340"/>
    <n v="1470227660"/>
    <b v="0"/>
    <n v="47"/>
    <b v="1"/>
    <x v="1"/>
    <s v="plays"/>
    <x v="2968"/>
    <d v="2016-08-17T03:59:00"/>
    <n v="1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95.588235294117652"/>
    <x v="0"/>
    <s v="CA"/>
    <s v="CAD"/>
    <n v="1430693460"/>
    <n v="1428087153"/>
    <b v="0"/>
    <n v="17"/>
    <b v="1"/>
    <x v="1"/>
    <s v="plays"/>
    <x v="2969"/>
    <d v="2015-05-03T22:51:00"/>
    <n v="3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9.890109890109883"/>
    <x v="0"/>
    <s v="US"/>
    <s v="USD"/>
    <n v="1405699451"/>
    <n v="1403107451"/>
    <b v="0"/>
    <n v="91"/>
    <b v="1"/>
    <x v="1"/>
    <s v="plays"/>
    <x v="2970"/>
    <d v="2014-07-18T16:04:11"/>
    <n v="3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74.534883720930239"/>
    <x v="0"/>
    <s v="US"/>
    <s v="USD"/>
    <n v="1409500078"/>
    <n v="1406908078"/>
    <b v="0"/>
    <n v="43"/>
    <b v="1"/>
    <x v="1"/>
    <s v="plays"/>
    <x v="2971"/>
    <d v="2014-08-31T15:47:58"/>
    <n v="30"/>
    <x v="3"/>
  </r>
  <r>
    <n v="2972"/>
    <s v="A Bad Plan"/>
    <s v="A group of artists. A mythical art piece. A harrowing quest. And some margaritas."/>
    <n v="2000"/>
    <n v="2107"/>
    <n v="123.94117647058823"/>
    <x v="0"/>
    <s v="US"/>
    <s v="USD"/>
    <n v="1480899600"/>
    <n v="1479609520"/>
    <b v="0"/>
    <n v="17"/>
    <b v="1"/>
    <x v="1"/>
    <s v="plays"/>
    <x v="2972"/>
    <d v="2016-12-05T01:00:00"/>
    <n v="1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64.84848484848487"/>
    <x v="0"/>
    <s v="US"/>
    <s v="USD"/>
    <n v="1451620800"/>
    <n v="1449171508"/>
    <b v="0"/>
    <n v="33"/>
    <b v="1"/>
    <x v="1"/>
    <s v="plays"/>
    <x v="2973"/>
    <d v="2016-01-01T04:00:00"/>
    <n v="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58.620689655172413"/>
    <x v="0"/>
    <s v="US"/>
    <s v="USD"/>
    <n v="1411695300"/>
    <n v="1409275671"/>
    <b v="0"/>
    <n v="87"/>
    <b v="1"/>
    <x v="1"/>
    <s v="plays"/>
    <x v="2974"/>
    <d v="2014-09-26T01:35:00"/>
    <n v="2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70.884955752212392"/>
    <x v="0"/>
    <s v="US"/>
    <s v="USD"/>
    <n v="1417057200"/>
    <n v="1414599886"/>
    <b v="0"/>
    <n v="113"/>
    <b v="1"/>
    <x v="1"/>
    <s v="plays"/>
    <x v="2975"/>
    <d v="2014-11-27T03:00:00"/>
    <n v="28"/>
    <x v="3"/>
  </r>
  <r>
    <n v="2976"/>
    <s v="Pizza Delique"/>
    <s v="A play that addresses an important social issue, brought to light by members of the UoM Drama Society."/>
    <n v="70"/>
    <n v="120"/>
    <n v="8.5714285714285712"/>
    <x v="0"/>
    <s v="GB"/>
    <s v="GBP"/>
    <n v="1457870400"/>
    <n v="1456421530"/>
    <b v="0"/>
    <n v="14"/>
    <b v="1"/>
    <x v="1"/>
    <s v="plays"/>
    <x v="2976"/>
    <d v="2016-03-13T12:00:00"/>
    <n v="1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6666666666666"/>
    <x v="0"/>
    <s v="US"/>
    <s v="USD"/>
    <n v="1427076840"/>
    <n v="1421960934"/>
    <b v="0"/>
    <n v="30"/>
    <b v="1"/>
    <x v="1"/>
    <s v="plays"/>
    <x v="2977"/>
    <d v="2015-03-23T02:14:00"/>
    <n v="5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60.6875"/>
    <x v="0"/>
    <s v="US"/>
    <s v="USD"/>
    <n v="1413784740"/>
    <n v="1412954547"/>
    <b v="0"/>
    <n v="16"/>
    <b v="1"/>
    <x v="1"/>
    <s v="plays"/>
    <x v="2978"/>
    <d v="2014-10-20T05:59:00"/>
    <n v="10"/>
    <x v="3"/>
  </r>
  <r>
    <n v="2979"/>
    <s v="'ART'"/>
    <s v="Dear Stone returns with Yasmina Reza's 'ART', a compelling, clever exploration of friendship under duress. Thanks for watching!"/>
    <n v="5000"/>
    <n v="5070"/>
    <n v="110.21739130434783"/>
    <x v="0"/>
    <s v="US"/>
    <s v="USD"/>
    <n v="1420524000"/>
    <n v="1419104823"/>
    <b v="0"/>
    <n v="46"/>
    <b v="1"/>
    <x v="1"/>
    <s v="plays"/>
    <x v="2979"/>
    <d v="2015-01-06T06:00:00"/>
    <n v="16"/>
    <x v="3"/>
  </r>
  <r>
    <n v="2980"/>
    <s v="INDEPENDENCE NYC"/>
    <s v="1 director, 4 actors, and a whole lotta determination. Help us bring this brilliant story to the heart of NYC!"/>
    <n v="3000"/>
    <n v="3275"/>
    <n v="136.45833333333334"/>
    <x v="0"/>
    <s v="US"/>
    <s v="USD"/>
    <n v="1440381600"/>
    <n v="1438639130"/>
    <b v="0"/>
    <n v="24"/>
    <b v="1"/>
    <x v="1"/>
    <s v="plays"/>
    <x v="2980"/>
    <d v="2015-08-24T02:00:00"/>
    <n v="2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53.164948453608247"/>
    <x v="0"/>
    <s v="IE"/>
    <s v="EUR"/>
    <n v="1443014756"/>
    <n v="1439126756"/>
    <b v="1"/>
    <n v="97"/>
    <b v="1"/>
    <x v="1"/>
    <s v="spaces"/>
    <x v="2981"/>
    <d v="2015-09-23T13:25:56"/>
    <n v="45"/>
    <x v="0"/>
  </r>
  <r>
    <n v="2982"/>
    <s v="Railway Playhouse: Setting up a community arts space"/>
    <s v="Renovating this historical landmark, into an arts venue and theatre space for the community."/>
    <n v="5000"/>
    <n v="5103"/>
    <n v="86.491525423728817"/>
    <x v="0"/>
    <s v="GB"/>
    <s v="GBP"/>
    <n v="1455208143"/>
    <n v="1452616143"/>
    <b v="1"/>
    <n v="59"/>
    <b v="1"/>
    <x v="1"/>
    <s v="spaces"/>
    <x v="2982"/>
    <d v="2016-02-11T16:29:03"/>
    <n v="30"/>
    <x v="2"/>
  </r>
  <r>
    <n v="2983"/>
    <s v="Build the House of Dad's!"/>
    <s v="Dad's Garage Theatre Company needs your help buying our new, forever home by hitting our $150,000 STRETCH GOAL!"/>
    <n v="116000"/>
    <n v="169985.91"/>
    <n v="155.23827397260274"/>
    <x v="0"/>
    <s v="US"/>
    <s v="USD"/>
    <n v="1415722236"/>
    <n v="1410534636"/>
    <b v="1"/>
    <n v="1095"/>
    <b v="1"/>
    <x v="1"/>
    <s v="spaces"/>
    <x v="2983"/>
    <d v="2014-11-11T16:10:36"/>
    <n v="6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15.08256880733946"/>
    <x v="0"/>
    <s v="US"/>
    <s v="USD"/>
    <n v="1472020881"/>
    <n v="1469428881"/>
    <b v="1"/>
    <n v="218"/>
    <b v="1"/>
    <x v="1"/>
    <s v="spaces"/>
    <x v="2984"/>
    <d v="2016-08-24T06:41:21"/>
    <n v="30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09.5945945945946"/>
    <x v="0"/>
    <s v="NZ"/>
    <s v="NZD"/>
    <n v="1477886400"/>
    <n v="1476228128"/>
    <b v="0"/>
    <n v="111"/>
    <b v="1"/>
    <x v="1"/>
    <s v="spaces"/>
    <x v="2985"/>
    <d v="2016-10-31T04:00:00"/>
    <n v="19"/>
    <x v="2"/>
  </r>
  <r>
    <n v="2986"/>
    <s v="Higher Education"/>
    <s v="Support the circus arts and help our aerial students work with more height. With your support, we will install beams at 19ft!"/>
    <n v="2400"/>
    <n v="2532"/>
    <n v="45.214285714285715"/>
    <x v="0"/>
    <s v="GB"/>
    <s v="GBP"/>
    <n v="1462100406"/>
    <n v="1456920006"/>
    <b v="0"/>
    <n v="56"/>
    <b v="1"/>
    <x v="1"/>
    <s v="spaces"/>
    <x v="2986"/>
    <d v="2016-05-01T11:00:06"/>
    <n v="6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04.15169811320754"/>
    <x v="0"/>
    <s v="US"/>
    <s v="USD"/>
    <n v="1476316800"/>
    <n v="1473837751"/>
    <b v="0"/>
    <n v="265"/>
    <b v="1"/>
    <x v="1"/>
    <s v="spaces"/>
    <x v="2987"/>
    <d v="2016-10-13T00:00:00"/>
    <n v="2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35.714285714285715"/>
    <x v="0"/>
    <s v="GB"/>
    <s v="GBP"/>
    <n v="1466412081"/>
    <n v="1463820081"/>
    <b v="0"/>
    <n v="28"/>
    <b v="1"/>
    <x v="1"/>
    <s v="spaces"/>
    <x v="2988"/>
    <d v="2016-06-20T08:41:21"/>
    <n v="30"/>
    <x v="2"/>
  </r>
  <r>
    <n v="2989"/>
    <s v="Let's Light Up The Gem!"/>
    <s v="Bring the movies back to Bethel, Maine."/>
    <n v="20000"/>
    <n v="35307"/>
    <n v="96.997252747252745"/>
    <x v="0"/>
    <s v="US"/>
    <s v="USD"/>
    <n v="1450673940"/>
    <n v="1448756962"/>
    <b v="0"/>
    <n v="364"/>
    <b v="1"/>
    <x v="1"/>
    <s v="spaces"/>
    <x v="2989"/>
    <d v="2015-12-21T04:59:00"/>
    <n v="22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370.37037037037038"/>
    <x v="0"/>
    <s v="US"/>
    <s v="USD"/>
    <n v="1452174420"/>
    <n v="1449150420"/>
    <b v="0"/>
    <n v="27"/>
    <b v="1"/>
    <x v="1"/>
    <s v="spaces"/>
    <x v="299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94.408602150537632"/>
    <x v="0"/>
    <s v="US"/>
    <s v="USD"/>
    <n v="1485547530"/>
    <n v="1483646730"/>
    <b v="0"/>
    <n v="93"/>
    <b v="1"/>
    <x v="1"/>
    <s v="spaces"/>
    <x v="2991"/>
    <d v="2017-01-27T20:05:30"/>
    <n v="22"/>
    <x v="1"/>
  </r>
  <r>
    <n v="2992"/>
    <s v="Th'underGrounds"/>
    <s v="Creating a non-profit CAFE &amp; VILLAGE COMMONS in SE Portland, in service to Neighbors, Kids, Artists &amp; the Underserved"/>
    <n v="3000"/>
    <n v="3135"/>
    <n v="48.984375"/>
    <x v="0"/>
    <s v="US"/>
    <s v="USD"/>
    <n v="1476037510"/>
    <n v="1473445510"/>
    <b v="0"/>
    <n v="64"/>
    <b v="1"/>
    <x v="1"/>
    <s v="spaces"/>
    <x v="2992"/>
    <d v="2016-10-09T18:25:10"/>
    <n v="30"/>
    <x v="2"/>
  </r>
  <r>
    <n v="2993"/>
    <s v="TRUE WEST: Think, Dog! Productions"/>
    <s v="Help us build the Kitchen from Hell!"/>
    <n v="1000"/>
    <n v="1003"/>
    <n v="45.590909090909093"/>
    <x v="0"/>
    <s v="US"/>
    <s v="USD"/>
    <n v="1455998867"/>
    <n v="1453406867"/>
    <b v="0"/>
    <n v="22"/>
    <b v="1"/>
    <x v="1"/>
    <s v="spaces"/>
    <x v="2993"/>
    <d v="2016-02-20T20:07:47"/>
    <n v="3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23.275254237288134"/>
    <x v="0"/>
    <s v="GB"/>
    <s v="GBP"/>
    <n v="1412335772"/>
    <n v="1409743772"/>
    <b v="0"/>
    <n v="59"/>
    <b v="1"/>
    <x v="1"/>
    <s v="spaces"/>
    <x v="2994"/>
    <d v="2014-10-03T11:29:32"/>
    <n v="3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63.2289156626506"/>
    <x v="0"/>
    <s v="US"/>
    <s v="USD"/>
    <n v="1484841471"/>
    <n v="1482249471"/>
    <b v="0"/>
    <n v="249"/>
    <b v="1"/>
    <x v="1"/>
    <s v="spaces"/>
    <x v="2995"/>
    <d v="2017-01-19T15:57:51"/>
    <n v="30"/>
    <x v="2"/>
  </r>
  <r>
    <n v="2996"/>
    <s v="Sea Tea Improv's Comedy Theater in Hartford, CT"/>
    <s v="A permanent home for comedy in Connecticut in the heart of downtown Hartford."/>
    <n v="35000"/>
    <n v="60180"/>
    <n v="153.5204081632653"/>
    <x v="0"/>
    <s v="US"/>
    <s v="USD"/>
    <n v="1432677240"/>
    <n v="1427493240"/>
    <b v="0"/>
    <n v="392"/>
    <b v="1"/>
    <x v="1"/>
    <s v="spaces"/>
    <x v="2996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90.2"/>
    <x v="0"/>
    <s v="US"/>
    <s v="USD"/>
    <n v="1488171540"/>
    <n v="1486661793"/>
    <b v="0"/>
    <n v="115"/>
    <b v="1"/>
    <x v="1"/>
    <s v="spaces"/>
    <x v="2997"/>
    <d v="2017-02-27T04:59:00"/>
    <n v="1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18.97113163972287"/>
    <x v="0"/>
    <s v="US"/>
    <s v="USD"/>
    <n v="1402892700"/>
    <n v="1400474329"/>
    <b v="0"/>
    <n v="433"/>
    <b v="1"/>
    <x v="1"/>
    <s v="spaces"/>
    <x v="2998"/>
    <d v="2014-06-16T04:25:00"/>
    <n v="28"/>
    <x v="3"/>
  </r>
  <r>
    <n v="2999"/>
    <s v="RAT Fund-Riser"/>
    <s v="Restless Artists' Theatre is building risers and installing better lighting for our patrons.  We need to purchase raw materials."/>
    <n v="1350"/>
    <n v="1605"/>
    <n v="80.25"/>
    <x v="0"/>
    <s v="US"/>
    <s v="USD"/>
    <n v="1488333600"/>
    <n v="1487094360"/>
    <b v="0"/>
    <n v="20"/>
    <b v="1"/>
    <x v="1"/>
    <s v="spaces"/>
    <x v="2999"/>
    <d v="2017-03-01T02:00:00"/>
    <n v="14"/>
    <x v="1"/>
  </r>
  <r>
    <n v="3000"/>
    <s v="Voices From The Future"/>
    <s v="A benefit show featuring musicians, dancers &amp; poets all under age 30 to raise money in support of LGBTQ rights and programs."/>
    <n v="500"/>
    <n v="500"/>
    <n v="62.5"/>
    <x v="0"/>
    <s v="US"/>
    <s v="USD"/>
    <n v="1485885600"/>
    <n v="1484682670"/>
    <b v="0"/>
    <n v="8"/>
    <b v="1"/>
    <x v="1"/>
    <s v="spaces"/>
    <x v="3000"/>
    <d v="2017-01-31T18:00:00"/>
    <n v="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131.37719999999999"/>
    <x v="0"/>
    <s v="US"/>
    <s v="USD"/>
    <n v="1468445382"/>
    <n v="1465853382"/>
    <b v="0"/>
    <n v="175"/>
    <b v="1"/>
    <x v="1"/>
    <s v="spaces"/>
    <x v="3001"/>
    <d v="2016-07-13T21:29:42"/>
    <n v="30"/>
    <x v="2"/>
  </r>
  <r>
    <n v="3002"/>
    <s v="Help Fund the &quot;Back Room&quot; Arts Space at Jimmy's No 43!"/>
    <s v="Make the workshop/ small stage space at Jimmy's No 43 even better than before!"/>
    <n v="7000"/>
    <n v="7595.43"/>
    <n v="73.032980769230775"/>
    <x v="0"/>
    <s v="US"/>
    <s v="USD"/>
    <n v="1356552252"/>
    <n v="1353960252"/>
    <b v="0"/>
    <n v="104"/>
    <b v="1"/>
    <x v="1"/>
    <s v="spaces"/>
    <x v="3002"/>
    <d v="2012-12-26T20:04:12"/>
    <n v="3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78.52941176470588"/>
    <x v="0"/>
    <s v="US"/>
    <s v="USD"/>
    <n v="1456811940"/>
    <n v="1454098976"/>
    <b v="0"/>
    <n v="17"/>
    <b v="1"/>
    <x v="1"/>
    <s v="spaces"/>
    <x v="3003"/>
    <d v="2016-03-01T05:59:00"/>
    <n v="31"/>
    <x v="2"/>
  </r>
  <r>
    <n v="3004"/>
    <s v="Save the Agawam Cinemas"/>
    <s v="The Agawam Cinemas is to be successfully reopened by new ownership and the twin theaters must be converted to digital projection."/>
    <n v="40000"/>
    <n v="45126"/>
    <n v="162.90974729241879"/>
    <x v="0"/>
    <s v="US"/>
    <s v="USD"/>
    <n v="1416089324"/>
    <n v="1413493724"/>
    <b v="0"/>
    <n v="277"/>
    <b v="1"/>
    <x v="1"/>
    <s v="spaces"/>
    <x v="3004"/>
    <d v="2014-11-15T22:08:44"/>
    <n v="3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08.24237288135593"/>
    <x v="0"/>
    <s v="US"/>
    <s v="USD"/>
    <n v="1412611905"/>
    <n v="1410019905"/>
    <b v="0"/>
    <n v="118"/>
    <b v="1"/>
    <x v="1"/>
    <s v="spaces"/>
    <x v="3005"/>
    <d v="2014-10-06T16:11:45"/>
    <n v="30"/>
    <x v="3"/>
  </r>
  <r>
    <n v="3006"/>
    <s v="ONTARIO STREET THEATRE in Port Hope."/>
    <s v="We're an affordable theatre and rental space that can be molded into anything by anyone."/>
    <n v="8000"/>
    <n v="8620"/>
    <n v="88.865979381443296"/>
    <x v="0"/>
    <s v="CA"/>
    <s v="CAD"/>
    <n v="1418580591"/>
    <n v="1415988591"/>
    <b v="0"/>
    <n v="97"/>
    <b v="1"/>
    <x v="1"/>
    <s v="spaces"/>
    <x v="3006"/>
    <d v="2014-12-14T18:09:51"/>
    <n v="30"/>
    <x v="3"/>
  </r>
  <r>
    <n v="3007"/>
    <s v="Bethlem"/>
    <s v="Consuite for 2015 CoreCon.  An adventure into insanity."/>
    <n v="600"/>
    <n v="1080"/>
    <n v="54"/>
    <x v="0"/>
    <s v="US"/>
    <s v="USD"/>
    <n v="1429938683"/>
    <n v="1428124283"/>
    <b v="0"/>
    <n v="20"/>
    <b v="1"/>
    <x v="1"/>
    <s v="spaces"/>
    <x v="3007"/>
    <d v="2015-04-25T05:11:23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16.73076923076923"/>
    <x v="0"/>
    <s v="US"/>
    <s v="USD"/>
    <n v="1453352719"/>
    <n v="1450760719"/>
    <b v="0"/>
    <n v="26"/>
    <b v="1"/>
    <x v="1"/>
    <s v="spaces"/>
    <x v="3008"/>
    <d v="2016-01-21T05:05:19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233.8984375"/>
    <x v="0"/>
    <s v="US"/>
    <s v="USD"/>
    <n v="1417012840"/>
    <n v="1414417240"/>
    <b v="0"/>
    <n v="128"/>
    <b v="1"/>
    <x v="1"/>
    <s v="spaces"/>
    <x v="3009"/>
    <d v="2014-11-26T14:40:40"/>
    <n v="3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x v="1"/>
    <s v="spaces"/>
    <x v="3010"/>
    <d v="2015-02-21T19:58:39"/>
    <n v="60"/>
    <x v="3"/>
  </r>
  <r>
    <n v="3011"/>
    <s v="Katharsis Teatro en Navidad"/>
    <s v="Necesitamos tu ayuda para poder llevar la magia del teatro universitario al Teatro Lagrada de Madrid el 23 de diciembre :)"/>
    <n v="300"/>
    <n v="371"/>
    <n v="14.84"/>
    <x v="0"/>
    <s v="ES"/>
    <s v="EUR"/>
    <n v="1450911540"/>
    <n v="1448536516"/>
    <b v="0"/>
    <n v="25"/>
    <b v="1"/>
    <x v="1"/>
    <s v="spaces"/>
    <x v="3011"/>
    <d v="2015-12-23T22:59:00"/>
    <n v="27"/>
    <x v="0"/>
  </r>
  <r>
    <n v="3012"/>
    <s v="Up-lifting Up-Fit!"/>
    <s v="Spring Theatre has recently found a new home in the heart of Winston Salem. We need your help for an up-lifting up-fit!"/>
    <n v="4000"/>
    <n v="4685"/>
    <n v="85.181818181818187"/>
    <x v="0"/>
    <s v="US"/>
    <s v="USD"/>
    <n v="1423587130"/>
    <n v="1421772730"/>
    <b v="0"/>
    <n v="55"/>
    <b v="1"/>
    <x v="1"/>
    <s v="spaces"/>
    <x v="3012"/>
    <d v="2015-02-10T16:52:10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46.69158878504672"/>
    <x v="0"/>
    <s v="US"/>
    <s v="USD"/>
    <n v="1434917049"/>
    <n v="1432325049"/>
    <b v="0"/>
    <n v="107"/>
    <b v="1"/>
    <x v="1"/>
    <s v="spaces"/>
    <x v="3013"/>
    <d v="2015-06-21T20:04:09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50.764811490125673"/>
    <x v="0"/>
    <s v="US"/>
    <s v="USD"/>
    <n v="1415163600"/>
    <n v="1412737080"/>
    <b v="0"/>
    <n v="557"/>
    <b v="1"/>
    <x v="1"/>
    <s v="spaces"/>
    <x v="3014"/>
    <d v="2014-11-05T05:00:00"/>
    <n v="28"/>
    <x v="3"/>
  </r>
  <r>
    <n v="3015"/>
    <s v="A Sign for 34 West"/>
    <s v="We're turning an old yogurt shop into a live theater in downtown Charleston.   Please help us hang our sign!"/>
    <n v="3400"/>
    <n v="3508"/>
    <n v="87.7"/>
    <x v="0"/>
    <s v="US"/>
    <s v="USD"/>
    <n v="1402459200"/>
    <n v="1401125238"/>
    <b v="0"/>
    <n v="40"/>
    <b v="1"/>
    <x v="1"/>
    <s v="spaces"/>
    <x v="3015"/>
    <d v="2014-06-11T04:00:00"/>
    <n v="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42.27777777777777"/>
    <x v="0"/>
    <s v="US"/>
    <s v="USD"/>
    <n v="1405688952"/>
    <n v="1400504952"/>
    <b v="0"/>
    <n v="36"/>
    <b v="1"/>
    <x v="1"/>
    <s v="spaces"/>
    <x v="3016"/>
    <d v="2014-07-18T13:09:12"/>
    <n v="6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46.44654088050314"/>
    <x v="0"/>
    <s v="US"/>
    <s v="USD"/>
    <n v="1408566243"/>
    <n v="1405974243"/>
    <b v="0"/>
    <n v="159"/>
    <b v="1"/>
    <x v="1"/>
    <s v="spaces"/>
    <x v="3017"/>
    <d v="2014-08-20T20:24:03"/>
    <n v="30"/>
    <x v="3"/>
  </r>
  <r>
    <n v="3018"/>
    <s v="Why Theatre"/>
    <s v="Le projet vise la crÃ©ation dâ€™un lieu de rÃ©sidence, recherche et formation dÃ©diÃ© Ã  l'art vivant, l'image et la narration."/>
    <n v="4200"/>
    <n v="4230"/>
    <n v="103.17073170731707"/>
    <x v="0"/>
    <s v="FR"/>
    <s v="EUR"/>
    <n v="1437429600"/>
    <n v="1433747376"/>
    <b v="0"/>
    <n v="41"/>
    <b v="1"/>
    <x v="1"/>
    <s v="spaces"/>
    <x v="3018"/>
    <d v="2015-07-20T22:00:00"/>
    <n v="4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80.464601769911511"/>
    <x v="0"/>
    <s v="US"/>
    <s v="USD"/>
    <n v="1401159600"/>
    <n v="1398801620"/>
    <b v="0"/>
    <n v="226"/>
    <b v="1"/>
    <x v="1"/>
    <s v="spaces"/>
    <x v="3019"/>
    <d v="2014-05-27T03:00:00"/>
    <n v="27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234.66666666666666"/>
    <x v="0"/>
    <s v="US"/>
    <s v="USD"/>
    <n v="1439583533"/>
    <n v="1434399533"/>
    <b v="0"/>
    <n v="30"/>
    <b v="1"/>
    <x v="1"/>
    <s v="spaces"/>
    <x v="3020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50.689320388349515"/>
    <x v="0"/>
    <s v="US"/>
    <s v="USD"/>
    <n v="1479794340"/>
    <n v="1476715869"/>
    <b v="0"/>
    <n v="103"/>
    <b v="1"/>
    <x v="1"/>
    <s v="spaces"/>
    <x v="3021"/>
    <d v="2016-11-22T05:59:00"/>
    <n v="3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62.70967741935485"/>
    <x v="0"/>
    <s v="US"/>
    <s v="USD"/>
    <n v="1472338409"/>
    <n v="1468450409"/>
    <b v="0"/>
    <n v="62"/>
    <b v="1"/>
    <x v="1"/>
    <s v="spaces"/>
    <x v="3022"/>
    <d v="2016-08-27T22:53:29"/>
    <n v="45"/>
    <x v="2"/>
  </r>
  <r>
    <n v="3023"/>
    <s v="The Night Watch"/>
    <s v="Antonia Goddard Productions in association with Jethro Compton Productions presents THE NIGHT WATCH, an exciting new historical drama."/>
    <n v="700"/>
    <n v="721"/>
    <n v="120.16666666666667"/>
    <x v="0"/>
    <s v="GB"/>
    <s v="GBP"/>
    <n v="1434039186"/>
    <n v="1430151186"/>
    <b v="0"/>
    <n v="6"/>
    <b v="1"/>
    <x v="1"/>
    <s v="spaces"/>
    <x v="3023"/>
    <d v="2015-06-11T16:13:06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67.697802197802204"/>
    <x v="0"/>
    <s v="US"/>
    <s v="USD"/>
    <n v="1349567475"/>
    <n v="1346975475"/>
    <b v="0"/>
    <n v="182"/>
    <b v="1"/>
    <x v="1"/>
    <s v="spaces"/>
    <x v="3024"/>
    <d v="2012-10-06T23:51:15"/>
    <n v="3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52.103448275862071"/>
    <x v="0"/>
    <s v="GB"/>
    <s v="GBP"/>
    <n v="1401465600"/>
    <n v="1399032813"/>
    <b v="0"/>
    <n v="145"/>
    <b v="1"/>
    <x v="1"/>
    <s v="spaces"/>
    <x v="3025"/>
    <d v="2014-05-30T16:00:00"/>
    <n v="2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51.6"/>
    <x v="0"/>
    <s v="GB"/>
    <s v="GBP"/>
    <n v="1488538892"/>
    <n v="1487329292"/>
    <b v="0"/>
    <n v="25"/>
    <b v="1"/>
    <x v="1"/>
    <s v="spaces"/>
    <x v="3026"/>
    <d v="2017-03-03T11:01:32"/>
    <n v="1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64.3"/>
    <x v="0"/>
    <s v="US"/>
    <s v="USD"/>
    <n v="1426866851"/>
    <n v="1424278451"/>
    <b v="0"/>
    <n v="320"/>
    <b v="1"/>
    <x v="1"/>
    <s v="spaces"/>
    <x v="3027"/>
    <d v="2015-03-20T15:54:11"/>
    <n v="30"/>
    <x v="0"/>
  </r>
  <r>
    <n v="3028"/>
    <s v="A Home for Vegas Theatre Hub"/>
    <s v="We have a space! Help us fill it with a stage, chairs, gear and audiences' laughter!"/>
    <n v="5000"/>
    <n v="8401"/>
    <n v="84.858585858585855"/>
    <x v="0"/>
    <s v="US"/>
    <s v="USD"/>
    <n v="1471242025"/>
    <n v="1468650025"/>
    <b v="0"/>
    <n v="99"/>
    <b v="1"/>
    <x v="1"/>
    <s v="spaces"/>
    <x v="3028"/>
    <d v="2016-08-15T06:20:25"/>
    <n v="30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94.548850574712645"/>
    <x v="0"/>
    <s v="US"/>
    <s v="USD"/>
    <n v="1416285300"/>
    <n v="1413824447"/>
    <b v="0"/>
    <n v="348"/>
    <b v="1"/>
    <x v="1"/>
    <s v="spaces"/>
    <x v="3029"/>
    <d v="2014-11-18T04:35:00"/>
    <n v="2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45.536585365853661"/>
    <x v="0"/>
    <s v="US"/>
    <s v="USD"/>
    <n v="1442426171"/>
    <n v="1439834171"/>
    <b v="0"/>
    <n v="41"/>
    <b v="1"/>
    <x v="1"/>
    <s v="spaces"/>
    <x v="3030"/>
    <d v="2015-09-16T17:56:11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51.724137931034484"/>
    <x v="0"/>
    <s v="US"/>
    <s v="USD"/>
    <n v="1476479447"/>
    <n v="1471295447"/>
    <b v="0"/>
    <n v="29"/>
    <b v="1"/>
    <x v="1"/>
    <s v="spaces"/>
    <x v="3031"/>
    <d v="2016-10-14T21:10:47"/>
    <n v="60"/>
    <x v="2"/>
  </r>
  <r>
    <n v="3032"/>
    <s v="Silent Valley : A Haunting"/>
    <s v="One night only, not-for-profit, neighborhood haunted attraction that will scare your mask off! Coming this Halloween."/>
    <n v="1000"/>
    <n v="1272"/>
    <n v="50.88"/>
    <x v="0"/>
    <s v="US"/>
    <s v="USD"/>
    <n v="1441933459"/>
    <n v="1439341459"/>
    <b v="0"/>
    <n v="25"/>
    <b v="1"/>
    <x v="1"/>
    <s v="spaces"/>
    <x v="3032"/>
    <d v="2015-09-11T01:04:19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91.13043478260869"/>
    <x v="0"/>
    <s v="US"/>
    <s v="USD"/>
    <n v="1471487925"/>
    <n v="1468895925"/>
    <b v="0"/>
    <n v="23"/>
    <b v="1"/>
    <x v="1"/>
    <s v="spaces"/>
    <x v="3033"/>
    <d v="2016-08-18T02:38:45"/>
    <n v="3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89.314285714285717"/>
    <x v="0"/>
    <s v="US"/>
    <s v="USD"/>
    <n v="1477972740"/>
    <n v="1475326255"/>
    <b v="0"/>
    <n v="1260"/>
    <b v="1"/>
    <x v="1"/>
    <s v="spaces"/>
    <x v="3034"/>
    <d v="2016-11-01T03:59:00"/>
    <n v="31"/>
    <x v="2"/>
  </r>
  <r>
    <n v="3035"/>
    <s v="The Coalition Theater"/>
    <s v="Help create a permanent home for live comedy shows and classes in Downtown RVA."/>
    <n v="25000"/>
    <n v="27196.71"/>
    <n v="88.588631921824103"/>
    <x v="0"/>
    <s v="US"/>
    <s v="USD"/>
    <n v="1367674009"/>
    <n v="1365082009"/>
    <b v="0"/>
    <n v="307"/>
    <b v="1"/>
    <x v="1"/>
    <s v="spaces"/>
    <x v="3035"/>
    <d v="2013-05-04T13:26:49"/>
    <n v="30"/>
    <x v="4"/>
  </r>
  <r>
    <n v="3036"/>
    <s v="Save the Studio!"/>
    <s v="Help Synetic Theater create a new Studio to produce amazing  shows in the 2013/14 season and train awesome artists of all ages!"/>
    <n v="25000"/>
    <n v="31683"/>
    <n v="96.300911854103347"/>
    <x v="0"/>
    <s v="US"/>
    <s v="USD"/>
    <n v="1376654340"/>
    <n v="1373568644"/>
    <b v="0"/>
    <n v="329"/>
    <b v="1"/>
    <x v="1"/>
    <s v="spaces"/>
    <x v="3036"/>
    <d v="2013-08-16T11:59:00"/>
    <n v="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33.3125"/>
    <x v="0"/>
    <s v="US"/>
    <s v="USD"/>
    <n v="1285995540"/>
    <n v="1279574773"/>
    <b v="0"/>
    <n v="32"/>
    <b v="1"/>
    <x v="1"/>
    <s v="spaces"/>
    <x v="3037"/>
    <d v="2010-10-02T04:59:00"/>
    <n v="74"/>
    <x v="7"/>
  </r>
  <r>
    <n v="3038"/>
    <s v="Overtime Theater Spruce Up"/>
    <s v="Our little theater needs some love. We took over a lab and need to make our space look more inviting and well, like a theater!"/>
    <n v="1000"/>
    <n v="1005"/>
    <n v="37.222222222222221"/>
    <x v="0"/>
    <s v="US"/>
    <s v="USD"/>
    <n v="1457071397"/>
    <n v="1451887397"/>
    <b v="0"/>
    <n v="27"/>
    <b v="1"/>
    <x v="1"/>
    <s v="spaces"/>
    <x v="3038"/>
    <d v="2016-03-04T06:03:17"/>
    <n v="60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92.130423728813554"/>
    <x v="0"/>
    <s v="US"/>
    <s v="USD"/>
    <n v="1388303940"/>
    <n v="1386011038"/>
    <b v="0"/>
    <n v="236"/>
    <b v="1"/>
    <x v="1"/>
    <s v="spaces"/>
    <x v="3039"/>
    <d v="2013-12-29T07:59:00"/>
    <n v="27"/>
    <x v="4"/>
  </r>
  <r>
    <n v="3040"/>
    <s v="Jayhawk Makeover"/>
    <s v="48 hours of deck screws, dry wall, hard hats and needed renovation to help the Jayhawk rise from the ashes."/>
    <n v="3000"/>
    <n v="3225"/>
    <n v="76.785714285714292"/>
    <x v="0"/>
    <s v="US"/>
    <s v="USD"/>
    <n v="1435359600"/>
    <n v="1434999621"/>
    <b v="0"/>
    <n v="42"/>
    <b v="1"/>
    <x v="1"/>
    <s v="spaces"/>
    <x v="3040"/>
    <d v="2015-06-26T23:00:00"/>
    <n v="4"/>
    <x v="0"/>
  </r>
  <r>
    <n v="3041"/>
    <s v="Lend a Hand in Our Home"/>
    <s v="Privet! Hello! Bon Jour! We are the Arlekin Players Theatre and we need a home."/>
    <n v="8300"/>
    <n v="9170"/>
    <n v="96.526315789473685"/>
    <x v="0"/>
    <s v="US"/>
    <s v="USD"/>
    <n v="1453323048"/>
    <n v="1450731048"/>
    <b v="0"/>
    <n v="95"/>
    <b v="1"/>
    <x v="1"/>
    <s v="spaces"/>
    <x v="3041"/>
    <d v="2016-01-20T20:50:48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51.891891891891895"/>
    <x v="0"/>
    <s v="GB"/>
    <s v="GBP"/>
    <n v="1444149047"/>
    <n v="1441557047"/>
    <b v="0"/>
    <n v="37"/>
    <b v="1"/>
    <x v="1"/>
    <s v="spaces"/>
    <x v="3042"/>
    <d v="2015-10-06T16:30:47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28.9140625"/>
    <x v="0"/>
    <s v="CA"/>
    <s v="CAD"/>
    <n v="1429152600"/>
    <n v="1426815699"/>
    <b v="0"/>
    <n v="128"/>
    <b v="1"/>
    <x v="1"/>
    <s v="spaces"/>
    <x v="3043"/>
    <d v="2015-04-16T02:50:00"/>
    <n v="2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84.108974358974365"/>
    <x v="0"/>
    <s v="US"/>
    <s v="USD"/>
    <n v="1454433998"/>
    <n v="1453137998"/>
    <b v="0"/>
    <n v="156"/>
    <b v="1"/>
    <x v="1"/>
    <s v="spaces"/>
    <x v="3044"/>
    <d v="2016-02-02T17:26:38"/>
    <n v="15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82.941562500000003"/>
    <x v="0"/>
    <s v="US"/>
    <s v="USD"/>
    <n v="1408679055"/>
    <n v="1406087055"/>
    <b v="0"/>
    <n v="64"/>
    <b v="1"/>
    <x v="1"/>
    <s v="spaces"/>
    <x v="3045"/>
    <d v="2014-08-22T03:44:15"/>
    <n v="3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59.94827586206895"/>
    <x v="0"/>
    <s v="US"/>
    <s v="USD"/>
    <n v="1410324720"/>
    <n v="1407784586"/>
    <b v="0"/>
    <n v="58"/>
    <b v="1"/>
    <x v="1"/>
    <s v="spaces"/>
    <x v="3046"/>
    <d v="2014-09-10T04:52:00"/>
    <n v="29"/>
    <x v="3"/>
  </r>
  <r>
    <n v="3047"/>
    <s v="Acting V Senior Showcase"/>
    <s v="Hi! We're the Graduating Seniors Acting V Seniors at Temple University! Welcome to our Kick starter Page!"/>
    <n v="500"/>
    <n v="745"/>
    <n v="37.25"/>
    <x v="0"/>
    <s v="US"/>
    <s v="USD"/>
    <n v="1461762960"/>
    <n v="1457999054"/>
    <b v="0"/>
    <n v="20"/>
    <b v="1"/>
    <x v="1"/>
    <s v="spaces"/>
    <x v="3047"/>
    <d v="2016-04-27T13:16:00"/>
    <n v="44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77.02127659574469"/>
    <x v="0"/>
    <s v="US"/>
    <s v="USD"/>
    <n v="1420060920"/>
    <n v="1417556262"/>
    <b v="0"/>
    <n v="47"/>
    <b v="1"/>
    <x v="1"/>
    <s v="spaces"/>
    <x v="3048"/>
    <d v="2014-12-31T21:22:00"/>
    <n v="29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74.074074074074076"/>
    <x v="0"/>
    <s v="US"/>
    <s v="USD"/>
    <n v="1434241255"/>
    <n v="1431649255"/>
    <b v="0"/>
    <n v="54"/>
    <b v="1"/>
    <x v="1"/>
    <s v="spaces"/>
    <x v="3049"/>
    <d v="2015-06-14T00:20:55"/>
    <n v="30"/>
    <x v="0"/>
  </r>
  <r>
    <n v="3050"/>
    <s v="The Black Pearl Consuite at CoreCon VIII: On Ancient Seas"/>
    <s v="Help fund The Black Pearl Consuite at CoreCon VIII: On Ancient Seas!"/>
    <n v="600"/>
    <n v="636"/>
    <n v="70.666666666666671"/>
    <x v="0"/>
    <s v="US"/>
    <s v="USD"/>
    <n v="1462420960"/>
    <n v="1459828960"/>
    <b v="0"/>
    <n v="9"/>
    <b v="1"/>
    <x v="1"/>
    <s v="spaces"/>
    <x v="3050"/>
    <d v="2016-05-05T04:02:40"/>
    <n v="30"/>
    <x v="2"/>
  </r>
  <r>
    <n v="3051"/>
    <s v="Jon Udry's ABC Tour"/>
    <s v="The ABC tour: 26 comedy-juggling shows in 26 different venues - chosen by YOU - each beginning with a different letter of the alphabet."/>
    <n v="3500"/>
    <n v="827"/>
    <n v="23.62857142857143"/>
    <x v="2"/>
    <s v="GB"/>
    <s v="GBP"/>
    <n v="1486547945"/>
    <n v="1483955945"/>
    <b v="1"/>
    <n v="35"/>
    <b v="0"/>
    <x v="1"/>
    <s v="spaces"/>
    <x v="3051"/>
    <d v="2017-02-08T09:59:05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n v="37.5"/>
    <x v="2"/>
    <s v="US"/>
    <s v="USD"/>
    <n v="1432828740"/>
    <n v="1430237094"/>
    <b v="0"/>
    <n v="2"/>
    <b v="0"/>
    <x v="1"/>
    <s v="spaces"/>
    <x v="3052"/>
    <d v="2015-05-28T15:59:00"/>
    <n v="30"/>
    <x v="0"/>
  </r>
  <r>
    <n v="3053"/>
    <s v="Showroom"/>
    <s v="Showroom is a multi-disciplinary space providing unorthodox concerts, events &amp; a platform creatives can express their creative vision"/>
    <n v="10000"/>
    <n v="40"/>
    <n v="13.333333333333334"/>
    <x v="2"/>
    <s v="US"/>
    <s v="USD"/>
    <n v="1412222340"/>
    <n v="1407781013"/>
    <b v="0"/>
    <n v="3"/>
    <b v="0"/>
    <x v="1"/>
    <s v="spaces"/>
    <x v="3053"/>
    <d v="2014-10-02T03:59:00"/>
    <n v="5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e v="#DIV/0!"/>
    <x v="2"/>
    <s v="US"/>
    <s v="USD"/>
    <n v="1425258240"/>
    <n v="1422043154"/>
    <b v="0"/>
    <n v="0"/>
    <b v="0"/>
    <x v="1"/>
    <s v="spaces"/>
    <x v="3054"/>
    <d v="2015-03-02T01:04:00"/>
    <n v="37"/>
    <x v="0"/>
  </r>
  <r>
    <n v="3055"/>
    <s v="Bungers surfing Museum"/>
    <s v="I have been in the Surfing business since 1962 have a collection of surfing memorabilia I would like to open a surfing museum"/>
    <n v="20000"/>
    <n v="1"/>
    <n v="1"/>
    <x v="2"/>
    <s v="US"/>
    <s v="USD"/>
    <n v="1420844390"/>
    <n v="1415660390"/>
    <b v="0"/>
    <n v="1"/>
    <b v="0"/>
    <x v="1"/>
    <s v="spaces"/>
    <x v="3055"/>
    <d v="2015-01-09T22:59:50"/>
    <n v="60"/>
    <x v="3"/>
  </r>
  <r>
    <n v="3056"/>
    <s v="Palace Flophouse Theater"/>
    <s v="Looking to establish a communal space for art shows, bands, farmer's markets, environmental education, and traditional skills."/>
    <n v="25000"/>
    <n v="0"/>
    <e v="#DIV/0!"/>
    <x v="2"/>
    <s v="US"/>
    <s v="USD"/>
    <n v="1412003784"/>
    <n v="1406819784"/>
    <b v="0"/>
    <n v="0"/>
    <b v="0"/>
    <x v="1"/>
    <s v="spaces"/>
    <x v="3056"/>
    <d v="2014-09-29T15:16:24"/>
    <n v="60"/>
    <x v="3"/>
  </r>
  <r>
    <n v="3057"/>
    <s v="1 World Educational Theme Parks"/>
    <s v="A series of 6 educational theme parks. This project is to fund the plans and 3D designs required to build the first park."/>
    <n v="50000"/>
    <n v="0"/>
    <e v="#DIV/0!"/>
    <x v="2"/>
    <s v="GB"/>
    <s v="GBP"/>
    <n v="1459694211"/>
    <n v="1457105811"/>
    <b v="0"/>
    <n v="0"/>
    <b v="0"/>
    <x v="1"/>
    <s v="spaces"/>
    <x v="3057"/>
    <d v="2016-04-03T14:36:51"/>
    <n v="3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1"/>
    <x v="2"/>
    <s v="IT"/>
    <s v="EUR"/>
    <n v="1463734740"/>
    <n v="1459414740"/>
    <b v="0"/>
    <n v="3"/>
    <b v="0"/>
    <x v="1"/>
    <s v="spaces"/>
    <x v="3058"/>
    <d v="2016-05-20T08:59:00"/>
    <n v="5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41"/>
    <x v="2"/>
    <s v="US"/>
    <s v="USD"/>
    <n v="1407536846"/>
    <n v="1404944846"/>
    <b v="0"/>
    <n v="11"/>
    <b v="0"/>
    <x v="1"/>
    <s v="spaces"/>
    <x v="3059"/>
    <d v="2014-08-08T22:27:26"/>
    <n v="30"/>
    <x v="3"/>
  </r>
  <r>
    <n v="3060"/>
    <s v="Save the Roxy Theatre in Bremerton WA"/>
    <s v="Save the historic Roxy theatre in Bremerton WA from being repurposed as office space."/>
    <n v="220000"/>
    <n v="335"/>
    <n v="55.833333333333336"/>
    <x v="2"/>
    <s v="US"/>
    <s v="USD"/>
    <n v="1443422134"/>
    <n v="1440830134"/>
    <b v="0"/>
    <n v="6"/>
    <b v="0"/>
    <x v="1"/>
    <s v="spaces"/>
    <x v="3060"/>
    <d v="2015-09-28T06:35:34"/>
    <n v="30"/>
    <x v="0"/>
  </r>
  <r>
    <n v="3061"/>
    <s v="Help Save Parkway Cinemas!"/>
    <s v="Save a historic Local theater."/>
    <n v="1000000"/>
    <n v="0"/>
    <e v="#DIV/0!"/>
    <x v="2"/>
    <s v="US"/>
    <s v="USD"/>
    <n v="1407955748"/>
    <n v="1405363748"/>
    <b v="0"/>
    <n v="0"/>
    <b v="0"/>
    <x v="1"/>
    <s v="spaces"/>
    <x v="3061"/>
    <d v="2014-08-13T18:49:08"/>
    <n v="3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99.761194029850742"/>
    <x v="2"/>
    <s v="US"/>
    <s v="USD"/>
    <n v="1443636000"/>
    <n v="1441111892"/>
    <b v="0"/>
    <n v="67"/>
    <b v="0"/>
    <x v="1"/>
    <s v="spaces"/>
    <x v="3062"/>
    <d v="2015-09-30T18:00:00"/>
    <n v="29"/>
    <x v="0"/>
  </r>
  <r>
    <n v="3063"/>
    <s v="Spec Haus"/>
    <s v="Members of the local Miami music scene are putting together a venue/creative space in Kendall!"/>
    <n v="3000"/>
    <n v="587"/>
    <n v="25.521739130434781"/>
    <x v="2"/>
    <s v="US"/>
    <s v="USD"/>
    <n v="1477174138"/>
    <n v="1474150138"/>
    <b v="0"/>
    <n v="23"/>
    <b v="0"/>
    <x v="1"/>
    <s v="spaces"/>
    <x v="3063"/>
    <d v="2016-10-22T22:08:58"/>
    <n v="35"/>
    <x v="2"/>
  </r>
  <r>
    <n v="3064"/>
    <s v="Kickstart the Crossroads Community"/>
    <s v="An epicenter for connection, creation and expression of the community."/>
    <n v="75000"/>
    <n v="8471"/>
    <n v="117.65277777777777"/>
    <x v="2"/>
    <s v="US"/>
    <s v="USD"/>
    <n v="1448175540"/>
    <n v="1445483246"/>
    <b v="0"/>
    <n v="72"/>
    <b v="0"/>
    <x v="1"/>
    <s v="spaces"/>
    <x v="3064"/>
    <d v="2015-11-22T06:59:00"/>
    <n v="31"/>
    <x v="0"/>
  </r>
  <r>
    <n v="3065"/>
    <s v="The Castle Project"/>
    <s v="A castle themed events center with large and small spaces to support a variety of arts i.e. performing, visual, music, theater, dance"/>
    <n v="25000"/>
    <n v="10"/>
    <n v="5"/>
    <x v="2"/>
    <s v="US"/>
    <s v="USD"/>
    <n v="1406683172"/>
    <n v="1404523172"/>
    <b v="0"/>
    <n v="2"/>
    <b v="0"/>
    <x v="1"/>
    <s v="spaces"/>
    <x v="3065"/>
    <d v="2014-07-30T01:19:32"/>
    <n v="25"/>
    <x v="3"/>
  </r>
  <r>
    <n v="3066"/>
    <s v="Gold Coast Wake Park"/>
    <s v="Our mission is to offer an innovative family watersports attraction that is fun, safe, economical and a leader in its field."/>
    <n v="350000"/>
    <n v="41950"/>
    <n v="2796.6666666666665"/>
    <x v="2"/>
    <s v="AU"/>
    <s v="AUD"/>
    <n v="1468128537"/>
    <n v="1465536537"/>
    <b v="0"/>
    <n v="15"/>
    <b v="0"/>
    <x v="1"/>
    <s v="spaces"/>
    <x v="3066"/>
    <d v="2016-07-10T05:28:57"/>
    <n v="3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00"/>
    <x v="2"/>
    <s v="NZ"/>
    <s v="NZD"/>
    <n v="1441837879"/>
    <n v="1439245879"/>
    <b v="0"/>
    <n v="1"/>
    <b v="0"/>
    <x v="1"/>
    <s v="spaces"/>
    <x v="3067"/>
    <d v="2015-09-09T22:31:19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87.5"/>
    <x v="2"/>
    <s v="US"/>
    <s v="USD"/>
    <n v="1445013352"/>
    <n v="1442421352"/>
    <b v="0"/>
    <n v="2"/>
    <b v="0"/>
    <x v="1"/>
    <s v="spaces"/>
    <x v="3068"/>
    <d v="2015-10-16T16:35:52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20.142857142857142"/>
    <x v="2"/>
    <s v="US"/>
    <s v="USD"/>
    <n v="1418587234"/>
    <n v="1415995234"/>
    <b v="0"/>
    <n v="7"/>
    <b v="0"/>
    <x v="1"/>
    <s v="spaces"/>
    <x v="3069"/>
    <d v="2014-12-14T20:00:34"/>
    <n v="3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20.875"/>
    <x v="2"/>
    <s v="GB"/>
    <s v="GBP"/>
    <n v="1481132169"/>
    <n v="1479317769"/>
    <b v="0"/>
    <n v="16"/>
    <b v="0"/>
    <x v="1"/>
    <s v="spaces"/>
    <x v="3070"/>
    <d v="2016-12-07T17:36:09"/>
    <n v="21"/>
    <x v="2"/>
  </r>
  <r>
    <n v="3071"/>
    <s v="The Echo Theatre 2015"/>
    <s v="Anyone can create. They just need a place and an opportunity. The Echo Theatre (Provo) provides that opportunity."/>
    <n v="12000"/>
    <n v="7173"/>
    <n v="61.307692307692307"/>
    <x v="2"/>
    <s v="US"/>
    <s v="USD"/>
    <n v="1429595940"/>
    <n v="1428082481"/>
    <b v="0"/>
    <n v="117"/>
    <b v="0"/>
    <x v="1"/>
    <s v="spaces"/>
    <x v="3071"/>
    <d v="2015-04-21T05:59:00"/>
    <n v="1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1"/>
    <x v="2"/>
    <s v="US"/>
    <s v="USD"/>
    <n v="1477791960"/>
    <n v="1476549262"/>
    <b v="0"/>
    <n v="2"/>
    <b v="0"/>
    <x v="1"/>
    <s v="spaces"/>
    <x v="3072"/>
    <d v="2016-10-30T01:46:00"/>
    <n v="1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92.142857142857139"/>
    <x v="2"/>
    <s v="US"/>
    <s v="USD"/>
    <n v="1434309540"/>
    <n v="1429287900"/>
    <b v="0"/>
    <n v="7"/>
    <b v="0"/>
    <x v="1"/>
    <s v="spaces"/>
    <x v="3073"/>
    <d v="2015-06-14T19:19:00"/>
    <n v="5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7.333333333333333"/>
    <x v="2"/>
    <s v="FR"/>
    <s v="EUR"/>
    <n v="1457617359"/>
    <n v="1455025359"/>
    <b v="0"/>
    <n v="3"/>
    <b v="0"/>
    <x v="1"/>
    <s v="spaces"/>
    <x v="3074"/>
    <d v="2016-03-10T13:42:39"/>
    <n v="30"/>
    <x v="2"/>
  </r>
  <r>
    <n v="3075"/>
    <s v="The Little MAGIC Theatre"/>
    <s v="Magic Morgan &amp; Liliana are raising funds to expand their famed traveling magic show to a theater of magic."/>
    <n v="15000"/>
    <n v="1296"/>
    <n v="64.8"/>
    <x v="2"/>
    <s v="US"/>
    <s v="USD"/>
    <n v="1471573640"/>
    <n v="1467253640"/>
    <b v="0"/>
    <n v="20"/>
    <b v="0"/>
    <x v="1"/>
    <s v="spaces"/>
    <x v="3075"/>
    <d v="2016-08-19T02:27:20"/>
    <n v="50"/>
    <x v="2"/>
  </r>
  <r>
    <n v="3076"/>
    <s v="10,000 Hours"/>
    <s v="Helping female comedians get in their 10,000 Hours of practice!"/>
    <n v="10000"/>
    <n v="1506"/>
    <n v="30.12"/>
    <x v="2"/>
    <s v="US"/>
    <s v="USD"/>
    <n v="1444405123"/>
    <n v="1439221123"/>
    <b v="0"/>
    <n v="50"/>
    <b v="0"/>
    <x v="1"/>
    <s v="spaces"/>
    <x v="3076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52.5"/>
    <x v="2"/>
    <s v="CA"/>
    <s v="CAD"/>
    <n v="1488495478"/>
    <n v="1485903478"/>
    <b v="0"/>
    <n v="2"/>
    <b v="0"/>
    <x v="1"/>
    <s v="spaces"/>
    <x v="3077"/>
    <d v="2017-03-02T22:57:58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23.666666666666668"/>
    <x v="2"/>
    <s v="US"/>
    <s v="USD"/>
    <n v="1424920795"/>
    <n v="1422328795"/>
    <b v="0"/>
    <n v="3"/>
    <b v="0"/>
    <x v="1"/>
    <s v="spaces"/>
    <x v="3078"/>
    <d v="2015-02-26T03:19:55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415.77777777777777"/>
    <x v="2"/>
    <s v="US"/>
    <s v="USD"/>
    <n v="1427040435"/>
    <n v="1424452035"/>
    <b v="0"/>
    <n v="27"/>
    <b v="0"/>
    <x v="1"/>
    <s v="spaces"/>
    <x v="3079"/>
    <d v="2015-03-22T16:07:15"/>
    <n v="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53.714285714285715"/>
    <x v="2"/>
    <s v="US"/>
    <s v="USD"/>
    <n v="1419644444"/>
    <n v="1414456844"/>
    <b v="0"/>
    <n v="7"/>
    <b v="0"/>
    <x v="1"/>
    <s v="spaces"/>
    <x v="3080"/>
    <d v="2014-12-27T01:40:44"/>
    <n v="6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420.6"/>
    <x v="2"/>
    <s v="US"/>
    <s v="USD"/>
    <n v="1442722891"/>
    <n v="1440130891"/>
    <b v="0"/>
    <n v="5"/>
    <b v="0"/>
    <x v="1"/>
    <s v="spaces"/>
    <x v="3081"/>
    <d v="2015-09-20T04:21:31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e v="#DIV/0!"/>
    <x v="2"/>
    <s v="US"/>
    <s v="USD"/>
    <n v="1447628946"/>
    <n v="1445033346"/>
    <b v="0"/>
    <n v="0"/>
    <b v="0"/>
    <x v="1"/>
    <s v="spaces"/>
    <x v="3082"/>
    <d v="2015-11-15T23:09:06"/>
    <n v="3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18.666666666666668"/>
    <x v="2"/>
    <s v="US"/>
    <s v="USD"/>
    <n v="1409547600"/>
    <n v="1406986278"/>
    <b v="0"/>
    <n v="3"/>
    <b v="0"/>
    <x v="1"/>
    <s v="spaces"/>
    <x v="3083"/>
    <d v="2014-09-01T05:00:00"/>
    <n v="3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78.333333333333329"/>
    <x v="2"/>
    <s v="US"/>
    <s v="USD"/>
    <n v="1430851680"/>
    <n v="1428340931"/>
    <b v="0"/>
    <n v="6"/>
    <b v="0"/>
    <x v="1"/>
    <s v="spaces"/>
    <x v="3084"/>
    <d v="2015-05-05T18:48:00"/>
    <n v="2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67.777777777777771"/>
    <x v="2"/>
    <s v="US"/>
    <s v="USD"/>
    <n v="1443561159"/>
    <n v="1440969159"/>
    <b v="0"/>
    <n v="9"/>
    <b v="0"/>
    <x v="1"/>
    <s v="spaces"/>
    <x v="3085"/>
    <d v="2015-09-29T21:12:39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16.666666666666668"/>
    <x v="2"/>
    <s v="IT"/>
    <s v="EUR"/>
    <n v="1439827559"/>
    <n v="1434643559"/>
    <b v="0"/>
    <n v="3"/>
    <b v="0"/>
    <x v="1"/>
    <s v="spaces"/>
    <x v="3086"/>
    <d v="2015-08-17T16:05:59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2.5"/>
    <x v="2"/>
    <s v="US"/>
    <s v="USD"/>
    <n v="1482294990"/>
    <n v="1477107390"/>
    <b v="0"/>
    <n v="2"/>
    <b v="0"/>
    <x v="1"/>
    <s v="spaces"/>
    <x v="3087"/>
    <d v="2016-12-21T04:36:30"/>
    <n v="6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42"/>
    <x v="2"/>
    <s v="US"/>
    <s v="USD"/>
    <n v="1420724460"/>
    <n v="1418046247"/>
    <b v="0"/>
    <n v="3"/>
    <b v="0"/>
    <x v="1"/>
    <s v="spaces"/>
    <x v="3088"/>
    <d v="2015-01-08T13:41:00"/>
    <n v="3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130.0888888888889"/>
    <x v="2"/>
    <s v="US"/>
    <s v="USD"/>
    <n v="1468029540"/>
    <n v="1465304483"/>
    <b v="0"/>
    <n v="45"/>
    <b v="0"/>
    <x v="1"/>
    <s v="spaces"/>
    <x v="3089"/>
    <d v="2016-07-09T01:59:00"/>
    <n v="32"/>
    <x v="2"/>
  </r>
  <r>
    <n v="3090"/>
    <s v="Save the Stage"/>
    <s v="To create a space by restoring a historic church in Burlington, Ky where community theater, dance and music and art can be performed."/>
    <n v="225000"/>
    <n v="11432"/>
    <n v="1270.2222222222222"/>
    <x v="2"/>
    <s v="US"/>
    <s v="USD"/>
    <n v="1430505545"/>
    <n v="1425325145"/>
    <b v="0"/>
    <n v="9"/>
    <b v="0"/>
    <x v="1"/>
    <s v="spaces"/>
    <x v="3090"/>
    <d v="2015-05-01T18:39:05"/>
    <n v="60"/>
    <x v="0"/>
  </r>
  <r>
    <n v="3091"/>
    <s v="Bustduck Theatre"/>
    <s v="Roanoke, Virginia's first long-form improv theatre company. Producing improv and scripted theatre, with a dynamic training program."/>
    <n v="5000"/>
    <n v="796"/>
    <n v="88.444444444444443"/>
    <x v="2"/>
    <s v="US"/>
    <s v="USD"/>
    <n v="1471214743"/>
    <n v="1468622743"/>
    <b v="0"/>
    <n v="9"/>
    <b v="0"/>
    <x v="1"/>
    <s v="spaces"/>
    <x v="3091"/>
    <d v="2016-08-14T22:45:43"/>
    <n v="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56.342380952380957"/>
    <x v="2"/>
    <s v="US"/>
    <s v="USD"/>
    <n v="1444946400"/>
    <n v="1441723912"/>
    <b v="0"/>
    <n v="21"/>
    <b v="0"/>
    <x v="1"/>
    <s v="spaces"/>
    <x v="3092"/>
    <d v="2015-10-15T22:00:00"/>
    <n v="3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53.529411764705884"/>
    <x v="2"/>
    <s v="CA"/>
    <s v="CAD"/>
    <n v="1401595140"/>
    <n v="1398980941"/>
    <b v="0"/>
    <n v="17"/>
    <b v="0"/>
    <x v="1"/>
    <s v="spaces"/>
    <x v="3093"/>
    <d v="2014-06-01T03:59:00"/>
    <n v="30"/>
    <x v="3"/>
  </r>
  <r>
    <n v="3094"/>
    <s v="Nothing Up My Sleeves Tour: Summer 2016"/>
    <s v="This is a Kickstarter to help with the start up costs for Illusionist, Chris Lengyel's Summer 2016 Tour!"/>
    <n v="100000"/>
    <n v="25"/>
    <n v="25"/>
    <x v="2"/>
    <s v="US"/>
    <s v="USD"/>
    <n v="1442775956"/>
    <n v="1437591956"/>
    <b v="0"/>
    <n v="1"/>
    <b v="0"/>
    <x v="1"/>
    <s v="spaces"/>
    <x v="3094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n v="50"/>
    <x v="2"/>
    <s v="US"/>
    <s v="USD"/>
    <n v="1470011780"/>
    <n v="1464827780"/>
    <b v="0"/>
    <n v="1"/>
    <b v="0"/>
    <x v="1"/>
    <s v="spaces"/>
    <x v="3095"/>
    <d v="2016-08-01T00:36:20"/>
    <n v="6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56.785714285714285"/>
    <x v="2"/>
    <s v="US"/>
    <s v="USD"/>
    <n v="1432151326"/>
    <n v="1429559326"/>
    <b v="0"/>
    <n v="14"/>
    <b v="0"/>
    <x v="1"/>
    <s v="spaces"/>
    <x v="3096"/>
    <d v="2015-05-20T19:48:46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40.833333333333336"/>
    <x v="2"/>
    <s v="GB"/>
    <s v="GBP"/>
    <n v="1475848800"/>
    <n v="1474027501"/>
    <b v="0"/>
    <n v="42"/>
    <b v="0"/>
    <x v="1"/>
    <s v="spaces"/>
    <x v="3097"/>
    <d v="2016-10-07T14:00:00"/>
    <n v="21"/>
    <x v="2"/>
  </r>
  <r>
    <n v="3098"/>
    <s v="The Enchanted Cottage"/>
    <s v="A magical space, full of fairytale favorites, designed to make each individual have a unique experience; children's dreams made real."/>
    <n v="48725"/>
    <n v="1758"/>
    <n v="65.111111111111114"/>
    <x v="2"/>
    <s v="US"/>
    <s v="USD"/>
    <n v="1454890620"/>
    <n v="1450724449"/>
    <b v="0"/>
    <n v="27"/>
    <b v="0"/>
    <x v="1"/>
    <s v="spaces"/>
    <x v="3098"/>
    <d v="2016-02-08T00:17:00"/>
    <n v="4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55.6"/>
    <x v="2"/>
    <s v="US"/>
    <s v="USD"/>
    <n v="1455251591"/>
    <n v="1452659591"/>
    <b v="0"/>
    <n v="5"/>
    <b v="0"/>
    <x v="1"/>
    <s v="spaces"/>
    <x v="3099"/>
    <d v="2016-02-12T04:33:11"/>
    <n v="3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40.53846153846155"/>
    <x v="2"/>
    <s v="US"/>
    <s v="USD"/>
    <n v="1413816975"/>
    <n v="1411224975"/>
    <b v="0"/>
    <n v="13"/>
    <b v="0"/>
    <x v="1"/>
    <s v="spaces"/>
    <x v="3100"/>
    <d v="2014-10-20T14:56:15"/>
    <n v="3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25"/>
    <x v="2"/>
    <s v="FR"/>
    <s v="EUR"/>
    <n v="1437033360"/>
    <n v="1434445937"/>
    <b v="0"/>
    <n v="12"/>
    <b v="0"/>
    <x v="1"/>
    <s v="spaces"/>
    <x v="3101"/>
    <d v="2015-07-16T07:56:00"/>
    <n v="30"/>
    <x v="0"/>
  </r>
  <r>
    <n v="3102"/>
    <s v="Theatre Bath Bus"/>
    <s v="Imagine being able to take a performance anywhere! Meet the Theatre Bath Bus - a magical performance space where anything is possible."/>
    <n v="16000"/>
    <n v="6258"/>
    <n v="69.533333333333331"/>
    <x v="2"/>
    <s v="GB"/>
    <s v="GBP"/>
    <n v="1471939818"/>
    <n v="1467619818"/>
    <b v="0"/>
    <n v="90"/>
    <b v="0"/>
    <x v="1"/>
    <s v="spaces"/>
    <x v="3102"/>
    <d v="2016-08-23T08:10:18"/>
    <n v="50"/>
    <x v="2"/>
  </r>
  <r>
    <n v="3103"/>
    <s v="Professional Venue for local artists!!"/>
    <s v="Creating a place for local artists to perform, at substantially less cost for them"/>
    <n v="4100"/>
    <n v="11"/>
    <n v="5.5"/>
    <x v="2"/>
    <s v="US"/>
    <s v="USD"/>
    <n v="1434080706"/>
    <n v="1428896706"/>
    <b v="0"/>
    <n v="2"/>
    <b v="0"/>
    <x v="1"/>
    <s v="spaces"/>
    <x v="3103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237"/>
    <x v="2"/>
    <s v="AU"/>
    <s v="AUD"/>
    <n v="1422928800"/>
    <n v="1420235311"/>
    <b v="0"/>
    <n v="5"/>
    <b v="0"/>
    <x v="1"/>
    <s v="spaces"/>
    <x v="3104"/>
    <d v="2015-02-03T02:00:00"/>
    <n v="31"/>
    <x v="0"/>
  </r>
  <r>
    <n v="3105"/>
    <s v="Paddock School Theater Improvement"/>
    <s v="My hope is to raise $5845 and replace old stained and mismatched border curtains, cyclorama curtain, and backdrop."/>
    <n v="5845"/>
    <n v="2476"/>
    <n v="79.870967741935488"/>
    <x v="2"/>
    <s v="US"/>
    <s v="USD"/>
    <n v="1413694800"/>
    <n v="1408986916"/>
    <b v="0"/>
    <n v="31"/>
    <b v="0"/>
    <x v="1"/>
    <s v="spaces"/>
    <x v="3105"/>
    <d v="2014-10-19T05:00:00"/>
    <n v="5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10.25"/>
    <x v="2"/>
    <s v="GB"/>
    <s v="GBP"/>
    <n v="1442440800"/>
    <n v="1440497876"/>
    <b v="0"/>
    <n v="4"/>
    <b v="0"/>
    <x v="1"/>
    <s v="spaces"/>
    <x v="3106"/>
    <d v="2015-09-16T22:00:00"/>
    <n v="22"/>
    <x v="0"/>
  </r>
  <r>
    <n v="3107"/>
    <s v="Creating Cabaret"/>
    <s v="When opportunity knocks, we answer!  Help expand the ravishingly talented troupe into a new and exciting market and venue!"/>
    <n v="40000"/>
    <n v="7905"/>
    <n v="272.58620689655174"/>
    <x v="2"/>
    <s v="US"/>
    <s v="USD"/>
    <n v="1431372751"/>
    <n v="1430767951"/>
    <b v="0"/>
    <n v="29"/>
    <b v="0"/>
    <x v="1"/>
    <s v="spaces"/>
    <x v="3107"/>
    <d v="2015-05-11T19:32:31"/>
    <n v="7"/>
    <x v="0"/>
  </r>
  <r>
    <n v="3108"/>
    <s v="Funding a home for our Children's Theater"/>
    <s v="We need a permanent home for the theater!"/>
    <n v="50000"/>
    <n v="26"/>
    <n v="13"/>
    <x v="2"/>
    <s v="US"/>
    <s v="USD"/>
    <n v="1430234394"/>
    <n v="1425053994"/>
    <b v="0"/>
    <n v="2"/>
    <b v="0"/>
    <x v="1"/>
    <s v="spaces"/>
    <x v="3108"/>
    <d v="2015-04-28T15:19:54"/>
    <n v="6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58.184210526315788"/>
    <x v="2"/>
    <s v="US"/>
    <s v="USD"/>
    <n v="1409194810"/>
    <n v="1406170810"/>
    <b v="0"/>
    <n v="114"/>
    <b v="0"/>
    <x v="1"/>
    <s v="spaces"/>
    <x v="3109"/>
    <d v="2014-08-28T03:00:10"/>
    <n v="35"/>
    <x v="3"/>
  </r>
  <r>
    <n v="3110"/>
    <s v="Hip Justice Catmunity Center"/>
    <s v="Cat People Unite! It's time we get a space of our own to relax, socialize and learn! Join the Catmunity!"/>
    <n v="25000"/>
    <n v="10"/>
    <n v="10"/>
    <x v="2"/>
    <s v="US"/>
    <s v="USD"/>
    <n v="1487465119"/>
    <n v="1484009119"/>
    <b v="0"/>
    <n v="1"/>
    <b v="0"/>
    <x v="1"/>
    <s v="spaces"/>
    <x v="3110"/>
    <d v="2017-02-19T00:45:19"/>
    <n v="40"/>
    <x v="1"/>
  </r>
  <r>
    <n v="3111"/>
    <s v="All Puppet Players Need a Home"/>
    <s v="Help All Puppet Players perform it's 2015 season in a beautiful 200 seat theater for an entire year."/>
    <n v="20000"/>
    <n v="5328"/>
    <n v="70.10526315789474"/>
    <x v="2"/>
    <s v="US"/>
    <s v="USD"/>
    <n v="1412432220"/>
    <n v="1409753820"/>
    <b v="0"/>
    <n v="76"/>
    <b v="0"/>
    <x v="1"/>
    <s v="spaces"/>
    <x v="3111"/>
    <d v="2014-10-04T14:17:00"/>
    <n v="31"/>
    <x v="3"/>
  </r>
  <r>
    <n v="3112"/>
    <s v="Kids Zone start up"/>
    <s v="Children only have a short period of time to live care free, play hard, get dirty, I want to help every child in my Town play everyday."/>
    <n v="11000"/>
    <n v="521"/>
    <n v="57.888888888888886"/>
    <x v="2"/>
    <s v="US"/>
    <s v="USD"/>
    <n v="1477968934"/>
    <n v="1472784934"/>
    <b v="0"/>
    <n v="9"/>
    <b v="0"/>
    <x v="1"/>
    <s v="spaces"/>
    <x v="3112"/>
    <d v="2016-11-01T02:55:34"/>
    <n v="60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125.27027027027027"/>
    <x v="2"/>
    <s v="US"/>
    <s v="USD"/>
    <n v="1429291982"/>
    <n v="1426699982"/>
    <b v="0"/>
    <n v="37"/>
    <b v="0"/>
    <x v="1"/>
    <s v="spaces"/>
    <x v="3113"/>
    <d v="2015-04-17T17:33:02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e v="#DIV/0!"/>
    <x v="2"/>
    <s v="US"/>
    <s v="USD"/>
    <n v="1411312250"/>
    <n v="1406128250"/>
    <b v="0"/>
    <n v="0"/>
    <b v="0"/>
    <x v="1"/>
    <s v="spaces"/>
    <x v="3114"/>
    <d v="2014-09-21T15:10:50"/>
    <n v="60"/>
    <x v="3"/>
  </r>
  <r>
    <n v="3115"/>
    <s v="spoken word pop-up:"/>
    <s v="We are creating a mobile community devoted to the spreading and sharing of spoken word and other kinds of storytelling."/>
    <n v="10000"/>
    <n v="300"/>
    <n v="300"/>
    <x v="2"/>
    <s v="SE"/>
    <s v="SEK"/>
    <n v="1465123427"/>
    <n v="1462531427"/>
    <b v="0"/>
    <n v="1"/>
    <b v="0"/>
    <x v="1"/>
    <s v="spaces"/>
    <x v="3115"/>
    <d v="2016-06-05T10:43:47"/>
    <n v="30"/>
    <x v="2"/>
  </r>
  <r>
    <n v="3116"/>
    <s v="CoreCon Asylum"/>
    <s v="Creating a consuite for CoreCon. A focus on the insanity of asylums and early medical practices from history."/>
    <n v="750"/>
    <n v="430"/>
    <n v="43"/>
    <x v="2"/>
    <s v="US"/>
    <s v="USD"/>
    <n v="1427890925"/>
    <n v="1426681325"/>
    <b v="0"/>
    <n v="10"/>
    <b v="0"/>
    <x v="1"/>
    <s v="spaces"/>
    <x v="3116"/>
    <d v="2015-04-01T12:22:05"/>
    <n v="14"/>
    <x v="0"/>
  </r>
  <r>
    <n v="3117"/>
    <s v="Cowes and The Sea"/>
    <s v="Performing Arts workshops, for young people aged 5 -16, exploring how the sea has shaped Cowes as a settlement."/>
    <n v="1000"/>
    <n v="1"/>
    <n v="1"/>
    <x v="2"/>
    <s v="GB"/>
    <s v="GBP"/>
    <n v="1464354720"/>
    <n v="1463648360"/>
    <b v="0"/>
    <n v="1"/>
    <b v="0"/>
    <x v="1"/>
    <s v="spaces"/>
    <x v="3117"/>
    <d v="2016-05-27T13:12:00"/>
    <n v="8"/>
    <x v="2"/>
  </r>
  <r>
    <n v="3118"/>
    <s v="Garden Eden, theatre, meeting, culture, music, art"/>
    <s v="a magical place for all kind of people, like a fairytaile in all colours"/>
    <n v="500000"/>
    <n v="1550"/>
    <n v="775"/>
    <x v="2"/>
    <s v="SE"/>
    <s v="SEK"/>
    <n v="1467473723"/>
    <n v="1465832123"/>
    <b v="0"/>
    <n v="2"/>
    <b v="0"/>
    <x v="1"/>
    <s v="spaces"/>
    <x v="3118"/>
    <d v="2016-07-02T15:35:23"/>
    <n v="1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"/>
    <x v="2"/>
    <s v="US"/>
    <s v="USD"/>
    <n v="1427414732"/>
    <n v="1424826332"/>
    <b v="0"/>
    <n v="1"/>
    <b v="0"/>
    <x v="1"/>
    <s v="spaces"/>
    <x v="3119"/>
    <d v="2015-03-27T00:05:32"/>
    <n v="30"/>
    <x v="0"/>
  </r>
  <r>
    <n v="3120"/>
    <s v="Subtropisch zwemparadijs Tropicana"/>
    <s v="Wij willen Tropicana het subtropisch zwemparadijs van Rotterdam op een nieuwe locatie gaan bouwen."/>
    <n v="1300000"/>
    <n v="128"/>
    <n v="12.8"/>
    <x v="2"/>
    <s v="NL"/>
    <s v="EUR"/>
    <n v="1462484196"/>
    <n v="1457303796"/>
    <b v="0"/>
    <n v="10"/>
    <b v="0"/>
    <x v="1"/>
    <s v="spaces"/>
    <x v="3120"/>
    <d v="2016-05-05T21:36:36"/>
    <n v="60"/>
    <x v="2"/>
  </r>
  <r>
    <n v="3121"/>
    <s v="Ant Farm Theatre Project (Canceled)"/>
    <s v="I going to build a theatre for a local ant farm so that Ants can put on their theatre productions."/>
    <n v="1500"/>
    <n v="10"/>
    <n v="10"/>
    <x v="1"/>
    <s v="CA"/>
    <s v="CAD"/>
    <n v="1411748335"/>
    <n v="1406564335"/>
    <b v="0"/>
    <n v="1"/>
    <b v="0"/>
    <x v="1"/>
    <s v="spaces"/>
    <x v="3121"/>
    <d v="2014-09-26T16:18:55"/>
    <n v="60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x v="1"/>
    <s v="spaces"/>
    <x v="3122"/>
    <d v="2016-11-09T23:22:12"/>
    <n v="5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244.80459770114942"/>
    <x v="1"/>
    <s v="US"/>
    <s v="USD"/>
    <n v="1468108198"/>
    <n v="1465516198"/>
    <b v="0"/>
    <n v="348"/>
    <b v="0"/>
    <x v="1"/>
    <s v="spaces"/>
    <x v="3123"/>
    <d v="2016-07-09T23:49:58"/>
    <n v="30"/>
    <x v="2"/>
  </r>
  <r>
    <n v="3124"/>
    <s v="Theater &amp; Arts &amp; Day Care (Canceled)"/>
    <s v="A place where kids/ teens' dreams come true, and one finds there home without sparkly red shoes!"/>
    <n v="800000"/>
    <n v="26"/>
    <n v="6.5"/>
    <x v="1"/>
    <s v="US"/>
    <s v="USD"/>
    <n v="1422902601"/>
    <n v="1417718601"/>
    <b v="0"/>
    <n v="4"/>
    <b v="0"/>
    <x v="1"/>
    <s v="spaces"/>
    <x v="3124"/>
    <d v="2015-02-02T18:43:21"/>
    <n v="60"/>
    <x v="3"/>
  </r>
  <r>
    <n v="3125"/>
    <s v="N/A (Canceled)"/>
    <s v="N/A"/>
    <n v="1500000"/>
    <n v="0"/>
    <e v="#DIV/0!"/>
    <x v="1"/>
    <s v="US"/>
    <s v="USD"/>
    <n v="1452142672"/>
    <n v="1449550672"/>
    <b v="0"/>
    <n v="0"/>
    <b v="0"/>
    <x v="1"/>
    <s v="spaces"/>
    <x v="3125"/>
    <d v="2016-01-07T04:57:52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61.176470588235297"/>
    <x v="1"/>
    <s v="US"/>
    <s v="USD"/>
    <n v="1459121162"/>
    <n v="1456532762"/>
    <b v="0"/>
    <n v="17"/>
    <b v="0"/>
    <x v="1"/>
    <s v="spaces"/>
    <x v="3126"/>
    <d v="2016-03-27T23:26:02"/>
    <n v="3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e v="#DIV/0!"/>
    <x v="1"/>
    <s v="US"/>
    <s v="USD"/>
    <n v="1425242029"/>
    <n v="1422650029"/>
    <b v="0"/>
    <n v="0"/>
    <b v="0"/>
    <x v="1"/>
    <s v="spaces"/>
    <x v="3127"/>
    <d v="2015-03-01T20:33:49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39.23931623931625"/>
    <x v="3"/>
    <s v="US"/>
    <s v="USD"/>
    <n v="1489690141"/>
    <n v="1487101741"/>
    <b v="0"/>
    <n v="117"/>
    <b v="0"/>
    <x v="1"/>
    <s v="plays"/>
    <x v="3128"/>
    <d v="2017-03-16T18:49:01"/>
    <n v="3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0"/>
    <x v="3"/>
    <s v="US"/>
    <s v="USD"/>
    <n v="1492542819"/>
    <n v="1489090419"/>
    <b v="0"/>
    <n v="1"/>
    <b v="0"/>
    <x v="1"/>
    <s v="plays"/>
    <x v="3129"/>
    <d v="2017-04-18T19:13:39"/>
    <n v="40"/>
    <x v="1"/>
  </r>
  <r>
    <n v="3130"/>
    <s v="MEDEA | A New Vision"/>
    <s v="A shockingly relevant modern take on a 2,000-year-old tragedy that confronts current gender politics."/>
    <n v="10000"/>
    <n v="375"/>
    <n v="93.75"/>
    <x v="3"/>
    <s v="US"/>
    <s v="USD"/>
    <n v="1492145940"/>
    <n v="1489504916"/>
    <b v="0"/>
    <n v="4"/>
    <b v="0"/>
    <x v="1"/>
    <s v="plays"/>
    <x v="3130"/>
    <d v="2017-04-14T04:59:00"/>
    <n v="31"/>
    <x v="1"/>
  </r>
  <r>
    <n v="3131"/>
    <s v="SNAKE EYES"/>
    <s v="A Staged Reading of &quot;Snake Eyes,&quot; a new play by Alex Rafala"/>
    <n v="4100"/>
    <n v="645"/>
    <n v="53.75"/>
    <x v="3"/>
    <s v="US"/>
    <s v="USD"/>
    <n v="1491656045"/>
    <n v="1489067645"/>
    <b v="0"/>
    <n v="12"/>
    <b v="0"/>
    <x v="1"/>
    <s v="plays"/>
    <x v="3131"/>
    <d v="2017-04-08T12:54:05"/>
    <n v="30"/>
    <x v="1"/>
  </r>
  <r>
    <n v="3132"/>
    <s v="A Bite of a Snake Play"/>
    <s v="Smells Like Money, Drips Like Honey, Taste Like Mocha, Better Run AWAY"/>
    <n v="30000"/>
    <n v="10"/>
    <n v="10"/>
    <x v="3"/>
    <s v="US"/>
    <s v="USD"/>
    <n v="1492759460"/>
    <n v="1487579060"/>
    <b v="0"/>
    <n v="1"/>
    <b v="0"/>
    <x v="1"/>
    <s v="plays"/>
    <x v="3132"/>
    <d v="2017-04-21T07:24:20"/>
    <n v="6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33.75"/>
    <x v="3"/>
    <s v="GB"/>
    <s v="GBP"/>
    <n v="1490358834"/>
    <n v="1487770434"/>
    <b v="0"/>
    <n v="16"/>
    <b v="0"/>
    <x v="1"/>
    <s v="plays"/>
    <x v="3133"/>
    <d v="2017-03-24T12:33:54"/>
    <n v="3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18.75"/>
    <x v="3"/>
    <s v="GB"/>
    <s v="GBP"/>
    <n v="1490631419"/>
    <n v="1488820619"/>
    <b v="0"/>
    <n v="12"/>
    <b v="0"/>
    <x v="1"/>
    <s v="plays"/>
    <x v="3134"/>
    <d v="2017-03-27T16:16:59"/>
    <n v="2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3.142857142857142"/>
    <x v="3"/>
    <s v="US"/>
    <s v="USD"/>
    <n v="1491277121"/>
    <n v="1489376321"/>
    <b v="0"/>
    <n v="7"/>
    <b v="0"/>
    <x v="1"/>
    <s v="plays"/>
    <x v="3135"/>
    <d v="2017-04-04T03:38:41"/>
    <n v="22"/>
    <x v="1"/>
  </r>
  <r>
    <n v="3136"/>
    <s v="Heroines"/>
    <s v="Help emberfly theatre put on their first production Heroines and pay our actors and creative team! Follow us @emberflytheatre"/>
    <n v="500"/>
    <n v="639"/>
    <n v="29.045454545454547"/>
    <x v="3"/>
    <s v="GB"/>
    <s v="GBP"/>
    <n v="1491001140"/>
    <n v="1487847954"/>
    <b v="0"/>
    <n v="22"/>
    <b v="0"/>
    <x v="1"/>
    <s v="plays"/>
    <x v="3136"/>
    <d v="2017-03-31T22:59:00"/>
    <n v="36"/>
    <x v="1"/>
  </r>
  <r>
    <n v="3137"/>
    <s v="Richard III - Presented by REBATEnsemble/Theatre Off Jackson"/>
    <s v="Set in 1930s Chinatown, evocative of old world South Jackson Street during the Jazz era."/>
    <n v="1500"/>
    <n v="50"/>
    <n v="50"/>
    <x v="3"/>
    <s v="US"/>
    <s v="USD"/>
    <n v="1493838720"/>
    <n v="1489439669"/>
    <b v="0"/>
    <n v="1"/>
    <b v="0"/>
    <x v="1"/>
    <s v="plays"/>
    <x v="3137"/>
    <d v="2017-05-03T19:12:00"/>
    <n v="51"/>
    <x v="1"/>
  </r>
  <r>
    <n v="3138"/>
    <s v="Our Country's Good"/>
    <s v="A UWE Drama Society adaptation of Timberlake Wertenbaker's play. Funding needed for costumes/props to make the show a success. Thanks."/>
    <n v="200"/>
    <n v="0"/>
    <e v="#DIV/0!"/>
    <x v="3"/>
    <s v="GB"/>
    <s v="GBP"/>
    <n v="1491233407"/>
    <n v="1489591807"/>
    <b v="0"/>
    <n v="0"/>
    <b v="0"/>
    <x v="1"/>
    <s v="plays"/>
    <x v="3138"/>
    <d v="2017-04-03T15:30:07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450"/>
    <x v="3"/>
    <s v="MX"/>
    <s v="MXN"/>
    <n v="1490416380"/>
    <n v="1487485760"/>
    <b v="0"/>
    <n v="6"/>
    <b v="0"/>
    <x v="1"/>
    <s v="plays"/>
    <x v="3139"/>
    <d v="2017-03-25T04:33:00"/>
    <n v="3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24"/>
    <x v="3"/>
    <s v="FR"/>
    <s v="EUR"/>
    <n v="1491581703"/>
    <n v="1488993303"/>
    <b v="0"/>
    <n v="4"/>
    <b v="0"/>
    <x v="1"/>
    <s v="plays"/>
    <x v="3140"/>
    <d v="2017-04-07T16:15:03"/>
    <n v="30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32.25"/>
    <x v="3"/>
    <s v="NL"/>
    <s v="EUR"/>
    <n v="1492372800"/>
    <n v="1488823488"/>
    <b v="0"/>
    <n v="8"/>
    <b v="0"/>
    <x v="1"/>
    <s v="plays"/>
    <x v="3141"/>
    <d v="2017-04-16T20:00:00"/>
    <n v="41"/>
    <x v="1"/>
  </r>
  <r>
    <n v="3142"/>
    <s v="The Pendulum Swings UK Theatre Tour/EdFringe"/>
    <s v="Our aim is to deliver a powerful piece of theatre to audiences across the UK, including Edinburgh Fringe (2017)."/>
    <n v="2750"/>
    <n v="45"/>
    <n v="15"/>
    <x v="3"/>
    <s v="GB"/>
    <s v="GBP"/>
    <n v="1489922339"/>
    <n v="1487333939"/>
    <b v="0"/>
    <n v="3"/>
    <b v="0"/>
    <x v="1"/>
    <s v="plays"/>
    <x v="3142"/>
    <d v="2017-03-19T11:18:59"/>
    <n v="3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e v="#DIV/0!"/>
    <x v="3"/>
    <s v="GB"/>
    <s v="GBP"/>
    <n v="1491726956"/>
    <n v="1489480556"/>
    <b v="0"/>
    <n v="0"/>
    <b v="0"/>
    <x v="1"/>
    <s v="plays"/>
    <x v="3143"/>
    <d v="2017-04-09T08:35:56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251.33333333333334"/>
    <x v="3"/>
    <s v="US"/>
    <s v="USD"/>
    <n v="1489903200"/>
    <n v="1488459307"/>
    <b v="0"/>
    <n v="30"/>
    <b v="0"/>
    <x v="1"/>
    <s v="plays"/>
    <x v="3144"/>
    <d v="2017-03-19T06:00:00"/>
    <n v="17"/>
    <x v="1"/>
  </r>
  <r>
    <n v="3145"/>
    <s v="Arlington's 1st Dinner Theatre"/>
    <s v="Dominion Theatre Company is the first community dinner theatre  to be established in Arlington TX."/>
    <n v="25000"/>
    <n v="0"/>
    <e v="#DIV/0!"/>
    <x v="3"/>
    <s v="US"/>
    <s v="USD"/>
    <n v="1490659134"/>
    <n v="1485478734"/>
    <b v="0"/>
    <n v="0"/>
    <b v="0"/>
    <x v="1"/>
    <s v="plays"/>
    <x v="3145"/>
    <d v="2017-03-27T23:58:54"/>
    <n v="60"/>
    <x v="1"/>
  </r>
  <r>
    <n v="3146"/>
    <s v="SoÃ±Ã© una ciudad amurallada"/>
    <s v="Somos... Podemos... Amamos... Nuestra muralla, nuestra utopÃ­a. Que el amor sea el lÃ­mite"/>
    <n v="50000"/>
    <n v="5250"/>
    <n v="437.5"/>
    <x v="3"/>
    <s v="MX"/>
    <s v="MXN"/>
    <n v="1492356166"/>
    <n v="1488471766"/>
    <b v="0"/>
    <n v="12"/>
    <b v="0"/>
    <x v="1"/>
    <s v="plays"/>
    <x v="3146"/>
    <d v="2017-04-16T15:22:46"/>
    <n v="4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0.35211267605634"/>
    <x v="0"/>
    <s v="US"/>
    <s v="USD"/>
    <n v="1415319355"/>
    <n v="1411859755"/>
    <b v="1"/>
    <n v="213"/>
    <b v="1"/>
    <x v="1"/>
    <s v="plays"/>
    <x v="3147"/>
    <d v="2014-11-07T00:15:55"/>
    <n v="40"/>
    <x v="3"/>
  </r>
  <r>
    <n v="3148"/>
    <s v="The Aurora Project: A Sci-Fi Epic by Bella Poynton"/>
    <s v="Help fund The Aurora Project, an immersive science fiction epic."/>
    <n v="1800"/>
    <n v="2361"/>
    <n v="41.421052631578945"/>
    <x v="0"/>
    <s v="US"/>
    <s v="USD"/>
    <n v="1412136000"/>
    <n v="1410278284"/>
    <b v="1"/>
    <n v="57"/>
    <b v="1"/>
    <x v="1"/>
    <s v="plays"/>
    <x v="3148"/>
    <d v="2014-10-01T04:00:00"/>
    <n v="22"/>
    <x v="3"/>
  </r>
  <r>
    <n v="3149"/>
    <s v="Kafka on the Shore"/>
    <s v="A student led production at Northwestern U. of an adaptation by Frank Galati of the classic book Kafka on the Shore by Haruki Murakmi."/>
    <n v="1250"/>
    <n v="1300"/>
    <n v="52"/>
    <x v="0"/>
    <s v="US"/>
    <s v="USD"/>
    <n v="1354845600"/>
    <n v="1352766300"/>
    <b v="1"/>
    <n v="25"/>
    <b v="1"/>
    <x v="1"/>
    <s v="plays"/>
    <x v="3149"/>
    <d v="2012-12-07T02:00:00"/>
    <n v="2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33.990384615384613"/>
    <x v="0"/>
    <s v="US"/>
    <s v="USD"/>
    <n v="1295928000"/>
    <n v="1288160403"/>
    <b v="1"/>
    <n v="104"/>
    <b v="1"/>
    <x v="1"/>
    <s v="plays"/>
    <x v="3150"/>
    <d v="2011-01-25T04:00:00"/>
    <n v="90"/>
    <x v="7"/>
  </r>
  <r>
    <n v="3151"/>
    <s v="&quot;The Holiday Bug&quot; 2014 Puppet Show"/>
    <s v="A Multi-Media Puppet Show, with large cable control puppets to tell a hilarious story for all ages."/>
    <n v="3500"/>
    <n v="3514"/>
    <n v="103.35294117647059"/>
    <x v="0"/>
    <s v="US"/>
    <s v="USD"/>
    <n v="1410379774"/>
    <n v="1407787774"/>
    <b v="1"/>
    <n v="34"/>
    <b v="1"/>
    <x v="1"/>
    <s v="plays"/>
    <x v="3151"/>
    <d v="2014-09-10T20:09:34"/>
    <n v="30"/>
    <x v="3"/>
  </r>
  <r>
    <n v="3152"/>
    <s v="'Gilead', an original theatre piece"/>
    <s v="'Gilead' is an original theatre piece inspired by Margaret Atwood's 'The Handmaid's Tale'. (Brighton Fringe 2014)"/>
    <n v="2200"/>
    <n v="2331"/>
    <n v="34.791044776119406"/>
    <x v="0"/>
    <s v="GB"/>
    <s v="GBP"/>
    <n v="1383425367"/>
    <n v="1380833367"/>
    <b v="1"/>
    <n v="67"/>
    <b v="1"/>
    <x v="1"/>
    <s v="plays"/>
    <x v="3152"/>
    <d v="2013-11-02T20:49:27"/>
    <n v="30"/>
    <x v="4"/>
  </r>
  <r>
    <n v="3153"/>
    <s v="Terminator the Second"/>
    <s v="A stage production of Terminator 2: Judgment Day, composed entirely of the words of William Shakespeare"/>
    <n v="3000"/>
    <n v="10067.5"/>
    <n v="41.773858921161825"/>
    <x v="0"/>
    <s v="US"/>
    <s v="USD"/>
    <n v="1304225940"/>
    <n v="1301542937"/>
    <b v="1"/>
    <n v="241"/>
    <b v="1"/>
    <x v="1"/>
    <s v="plays"/>
    <x v="3153"/>
    <d v="2011-05-01T04:59:00"/>
    <n v="3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64.268292682926827"/>
    <x v="0"/>
    <s v="US"/>
    <s v="USD"/>
    <n v="1333310458"/>
    <n v="1330722058"/>
    <b v="1"/>
    <n v="123"/>
    <b v="1"/>
    <x v="1"/>
    <s v="plays"/>
    <x v="3154"/>
    <d v="2012-04-01T20:00:58"/>
    <n v="3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31.209370860927152"/>
    <x v="0"/>
    <s v="GB"/>
    <s v="GBP"/>
    <n v="1356004725"/>
    <n v="1353412725"/>
    <b v="1"/>
    <n v="302"/>
    <b v="1"/>
    <x v="1"/>
    <s v="plays"/>
    <x v="3155"/>
    <d v="2012-12-20T11:58:45"/>
    <n v="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62.921348314606739"/>
    <x v="0"/>
    <s v="US"/>
    <s v="USD"/>
    <n v="1338591144"/>
    <n v="1335567144"/>
    <b v="1"/>
    <n v="89"/>
    <b v="1"/>
    <x v="1"/>
    <s v="plays"/>
    <x v="3156"/>
    <d v="2012-06-01T22:52:24"/>
    <n v="35"/>
    <x v="5"/>
  </r>
  <r>
    <n v="3157"/>
    <s v="Summer FourPlay"/>
    <s v="Four Directors.  Four One Acts.  Four Genres.  For You."/>
    <n v="4000"/>
    <n v="4040"/>
    <n v="98.536585365853654"/>
    <x v="0"/>
    <s v="US"/>
    <s v="USD"/>
    <n v="1405746000"/>
    <n v="1404932105"/>
    <b v="1"/>
    <n v="41"/>
    <b v="1"/>
    <x v="1"/>
    <s v="plays"/>
    <x v="3157"/>
    <d v="2014-07-19T05:00:00"/>
    <n v="9"/>
    <x v="3"/>
  </r>
  <r>
    <n v="3158"/>
    <s v="Nursery Crimes"/>
    <s v="A 40s crime-noir play using nursery rhyme characters."/>
    <n v="5000"/>
    <n v="5700"/>
    <n v="82.608695652173907"/>
    <x v="0"/>
    <s v="US"/>
    <s v="USD"/>
    <n v="1374523752"/>
    <n v="1371931752"/>
    <b v="1"/>
    <n v="69"/>
    <b v="1"/>
    <x v="1"/>
    <s v="plays"/>
    <x v="3158"/>
    <d v="2013-07-22T20:09:12"/>
    <n v="30"/>
    <x v="4"/>
  </r>
  <r>
    <n v="3159"/>
    <s v="Waxwing: A New Play"/>
    <s v="WAXWING is an exciting new world premiere of mythic (perhaps even apocalyptic!) proportions."/>
    <n v="1500"/>
    <n v="2002.22"/>
    <n v="38.504230769230773"/>
    <x v="0"/>
    <s v="US"/>
    <s v="USD"/>
    <n v="1326927600"/>
    <n v="1323221761"/>
    <b v="1"/>
    <n v="52"/>
    <b v="1"/>
    <x v="1"/>
    <s v="plays"/>
    <x v="3159"/>
    <d v="2012-01-18T23:00:00"/>
    <n v="43"/>
    <x v="6"/>
  </r>
  <r>
    <n v="3160"/>
    <s v="We Play Chekhov"/>
    <s v="Two stories by Anton Chekhov adapted for the stage and performed back-to-back in a stunning live theatrical performance."/>
    <n v="4500"/>
    <n v="4569"/>
    <n v="80.15789473684211"/>
    <x v="0"/>
    <s v="US"/>
    <s v="USD"/>
    <n v="1407905940"/>
    <n v="1405923687"/>
    <b v="1"/>
    <n v="57"/>
    <b v="1"/>
    <x v="1"/>
    <s v="plays"/>
    <x v="3160"/>
    <d v="2014-08-13T04:59:00"/>
    <n v="23"/>
    <x v="3"/>
  </r>
  <r>
    <n v="3161"/>
    <s v="Faustus"/>
    <s v="Iâ€™ll Be Right Back presents a story of murder and corruption. Faustus is a modern re-imagining of Christopher Marloweâ€™s classic tale."/>
    <n v="2000"/>
    <n v="2102"/>
    <n v="28.405405405405407"/>
    <x v="0"/>
    <s v="GB"/>
    <s v="GBP"/>
    <n v="1413377522"/>
    <n v="1410785522"/>
    <b v="1"/>
    <n v="74"/>
    <b v="1"/>
    <x v="1"/>
    <s v="plays"/>
    <x v="3161"/>
    <d v="2014-10-15T12:52:02"/>
    <n v="30"/>
    <x v="3"/>
  </r>
  <r>
    <n v="3162"/>
    <s v="Your Radio Adventure!"/>
    <s v="Radio show meets interactive novel, accompanied by live foley, music, and audience participation. YOU choose what happens next!"/>
    <n v="4000"/>
    <n v="5086"/>
    <n v="80.730158730158735"/>
    <x v="0"/>
    <s v="US"/>
    <s v="USD"/>
    <n v="1404698400"/>
    <n v="1402331262"/>
    <b v="1"/>
    <n v="63"/>
    <b v="1"/>
    <x v="1"/>
    <s v="plays"/>
    <x v="3162"/>
    <d v="2014-07-07T02:00:00"/>
    <n v="2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200.69444444444446"/>
    <x v="0"/>
    <s v="US"/>
    <s v="USD"/>
    <n v="1402855525"/>
    <n v="1400263525"/>
    <b v="1"/>
    <n v="72"/>
    <b v="1"/>
    <x v="1"/>
    <s v="plays"/>
    <x v="3163"/>
    <d v="2014-06-15T18:05:25"/>
    <n v="3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37.591549295774648"/>
    <x v="0"/>
    <s v="US"/>
    <s v="USD"/>
    <n v="1402341615"/>
    <n v="1399490415"/>
    <b v="1"/>
    <n v="71"/>
    <b v="1"/>
    <x v="1"/>
    <s v="plays"/>
    <x v="3164"/>
    <d v="2014-06-09T19:20:15"/>
    <n v="33"/>
    <x v="3"/>
  </r>
  <r>
    <n v="3165"/>
    <s v="THE MOON PLAY"/>
    <s v="THE MOON PLAY is a new play written by Carolyn Gilliam. The play follows an astronaut on the moon who has lost his reason to explore."/>
    <n v="750"/>
    <n v="1220"/>
    <n v="58.095238095238095"/>
    <x v="0"/>
    <s v="US"/>
    <s v="USD"/>
    <n v="1304395140"/>
    <n v="1302493760"/>
    <b v="1"/>
    <n v="21"/>
    <b v="1"/>
    <x v="1"/>
    <s v="plays"/>
    <x v="3165"/>
    <d v="2011-05-03T03:59:00"/>
    <n v="22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60.300892473118282"/>
    <x v="0"/>
    <s v="US"/>
    <s v="USD"/>
    <n v="1416988740"/>
    <n v="1414514153"/>
    <b v="1"/>
    <n v="930"/>
    <b v="1"/>
    <x v="1"/>
    <s v="plays"/>
    <x v="3166"/>
    <d v="2014-11-26T07:59:00"/>
    <n v="29"/>
    <x v="3"/>
  </r>
  <r>
    <n v="3167"/>
    <s v="Destiny is Judd Nelson: a new play at FringeNYC"/>
    <s v="What is destiny? Explore it with us this August at FringeNYC."/>
    <n v="3000"/>
    <n v="3485"/>
    <n v="63.363636363636367"/>
    <x v="0"/>
    <s v="US"/>
    <s v="USD"/>
    <n v="1406952781"/>
    <n v="1405743181"/>
    <b v="1"/>
    <n v="55"/>
    <b v="1"/>
    <x v="1"/>
    <s v="plays"/>
    <x v="3167"/>
    <d v="2014-08-02T04:13:01"/>
    <n v="14"/>
    <x v="3"/>
  </r>
  <r>
    <n v="3168"/>
    <s v="Cosmicomics"/>
    <s v="A dazzling aerial show that brings to life the whimsical and romantic short stories of beloved fantasy author Italo Calvino."/>
    <n v="2500"/>
    <n v="3105"/>
    <n v="50.901639344262293"/>
    <x v="0"/>
    <s v="US"/>
    <s v="USD"/>
    <n v="1402696800"/>
    <n v="1399948353"/>
    <b v="1"/>
    <n v="61"/>
    <b v="1"/>
    <x v="1"/>
    <s v="plays"/>
    <x v="3168"/>
    <d v="2014-06-13T22:00:00"/>
    <n v="32"/>
    <x v="3"/>
  </r>
  <r>
    <n v="3169"/>
    <s v="The Window"/>
    <s v="We're bringing The Window to the Cherry Lane Theater in January 2014."/>
    <n v="8000"/>
    <n v="8241"/>
    <n v="100.5"/>
    <x v="0"/>
    <s v="US"/>
    <s v="USD"/>
    <n v="1386910740"/>
    <n v="1384364561"/>
    <b v="1"/>
    <n v="82"/>
    <b v="1"/>
    <x v="1"/>
    <s v="plays"/>
    <x v="3169"/>
    <d v="2013-12-13T04:59:00"/>
    <n v="29"/>
    <x v="4"/>
  </r>
  <r>
    <n v="3170"/>
    <s v="Ain't She Brave FringeNYC 2014 Project"/>
    <s v="An emotionally-charged journey through the history of black women in America told in reverse."/>
    <n v="2000"/>
    <n v="2245"/>
    <n v="31.619718309859156"/>
    <x v="0"/>
    <s v="US"/>
    <s v="USD"/>
    <n v="1404273600"/>
    <n v="1401414944"/>
    <b v="1"/>
    <n v="71"/>
    <b v="1"/>
    <x v="1"/>
    <s v="plays"/>
    <x v="3170"/>
    <d v="2014-07-02T04:00:00"/>
    <n v="3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65.102564102564102"/>
    <x v="0"/>
    <s v="GB"/>
    <s v="GBP"/>
    <n v="1462545358"/>
    <n v="1459953358"/>
    <b v="1"/>
    <n v="117"/>
    <b v="1"/>
    <x v="1"/>
    <s v="plays"/>
    <x v="3171"/>
    <d v="2016-05-06T14:35:58"/>
    <n v="3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79.310344827586206"/>
    <x v="0"/>
    <s v="US"/>
    <s v="USD"/>
    <n v="1329240668"/>
    <n v="1326648668"/>
    <b v="1"/>
    <n v="29"/>
    <b v="1"/>
    <x v="1"/>
    <s v="plays"/>
    <x v="3172"/>
    <d v="2012-02-14T17:31:08"/>
    <n v="3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39.18918918918919"/>
    <x v="0"/>
    <s v="US"/>
    <s v="USD"/>
    <n v="1411765492"/>
    <n v="1409173492"/>
    <b v="1"/>
    <n v="74"/>
    <b v="1"/>
    <x v="1"/>
    <s v="plays"/>
    <x v="3173"/>
    <d v="2014-09-26T21:04:52"/>
    <n v="30"/>
    <x v="3"/>
  </r>
  <r>
    <n v="3174"/>
    <s v="A Race Redux"/>
    <s v="This adaptation uses the text of Oâ€™Neill to explore race, and asks the audience if stereotypes impact a characters guilt or innocence."/>
    <n v="3000"/>
    <n v="3034"/>
    <n v="131.91304347826087"/>
    <x v="0"/>
    <s v="US"/>
    <s v="USD"/>
    <n v="1408999508"/>
    <n v="1407789908"/>
    <b v="1"/>
    <n v="23"/>
    <b v="1"/>
    <x v="1"/>
    <s v="plays"/>
    <x v="3174"/>
    <d v="2014-08-25T20:45:08"/>
    <n v="14"/>
    <x v="3"/>
  </r>
  <r>
    <n v="3175"/>
    <s v="The Killing Room"/>
    <s v="One Year Lease Theater Company's world premiere theater production of THE KILLING ROOM, by playwright Daniel Keene, March 2011 in NYC."/>
    <n v="5000"/>
    <n v="5478"/>
    <n v="91.3"/>
    <x v="0"/>
    <s v="US"/>
    <s v="USD"/>
    <n v="1297977427"/>
    <n v="1292793427"/>
    <b v="1"/>
    <n v="60"/>
    <b v="1"/>
    <x v="1"/>
    <s v="plays"/>
    <x v="3175"/>
    <d v="2011-02-17T21:17:07"/>
    <n v="6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39.672727272727272"/>
    <x v="0"/>
    <s v="US"/>
    <s v="USD"/>
    <n v="1376838000"/>
    <n v="1374531631"/>
    <b v="1"/>
    <n v="55"/>
    <b v="1"/>
    <x v="1"/>
    <s v="plays"/>
    <x v="3176"/>
    <d v="2013-08-18T15:00:00"/>
    <n v="2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57.549019607843135"/>
    <x v="0"/>
    <s v="US"/>
    <s v="USD"/>
    <n v="1403366409"/>
    <n v="1400774409"/>
    <b v="1"/>
    <n v="51"/>
    <b v="1"/>
    <x v="1"/>
    <s v="plays"/>
    <x v="3177"/>
    <d v="2014-06-21T16:00:09"/>
    <n v="30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33.025641025641029"/>
    <x v="0"/>
    <s v="GB"/>
    <s v="GBP"/>
    <n v="1405521075"/>
    <n v="1402929075"/>
    <b v="1"/>
    <n v="78"/>
    <b v="1"/>
    <x v="1"/>
    <s v="plays"/>
    <x v="3178"/>
    <d v="2014-07-16T14:31:15"/>
    <n v="30"/>
    <x v="3"/>
  </r>
  <r>
    <n v="3179"/>
    <s v="I Do Wonder"/>
    <s v="A Sci-fi play in several vignettes that will narrate an alternate history in the mid-20th century."/>
    <n v="4200"/>
    <n v="4794.82"/>
    <n v="77.335806451612896"/>
    <x v="0"/>
    <s v="US"/>
    <s v="USD"/>
    <n v="1367859071"/>
    <n v="1365699071"/>
    <b v="1"/>
    <n v="62"/>
    <b v="1"/>
    <x v="1"/>
    <s v="plays"/>
    <x v="3179"/>
    <d v="2013-05-06T16:51:11"/>
    <n v="25"/>
    <x v="4"/>
  </r>
  <r>
    <n v="3180"/>
    <s v="Glass Mountain: An Original Fairytale"/>
    <s v="A new tale of witches, fairies, cat-hunters and and bone-boilers from London theatre company Broken Glass."/>
    <n v="1200"/>
    <n v="1437"/>
    <n v="31.933333333333334"/>
    <x v="0"/>
    <s v="GB"/>
    <s v="GBP"/>
    <n v="1403258049"/>
    <n v="1400666049"/>
    <b v="1"/>
    <n v="45"/>
    <b v="1"/>
    <x v="1"/>
    <s v="plays"/>
    <x v="3180"/>
    <d v="2014-06-20T09:54:09"/>
    <n v="30"/>
    <x v="3"/>
  </r>
  <r>
    <n v="3181"/>
    <s v="ENDURING SONG"/>
    <s v="ENDURING SONG by award-winning Bear Trap Theatre, is a sweeping historical epic about love, loss and family set in the First Crusade."/>
    <n v="500"/>
    <n v="545"/>
    <n v="36.333333333333336"/>
    <x v="0"/>
    <s v="GB"/>
    <s v="GBP"/>
    <n v="1402848000"/>
    <n v="1400570787"/>
    <b v="1"/>
    <n v="15"/>
    <b v="1"/>
    <x v="1"/>
    <s v="plays"/>
    <x v="3181"/>
    <d v="2014-06-15T16:00:00"/>
    <n v="26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46.768211920529801"/>
    <x v="0"/>
    <s v="US"/>
    <s v="USD"/>
    <n v="1328029200"/>
    <n v="1323211621"/>
    <b v="1"/>
    <n v="151"/>
    <b v="1"/>
    <x v="1"/>
    <s v="plays"/>
    <x v="3182"/>
    <d v="2012-01-31T17:00:00"/>
    <n v="56"/>
    <x v="6"/>
  </r>
  <r>
    <n v="3183"/>
    <s v="The Seagull on The River"/>
    <s v="Anton Chekhov's The Seagull. An outdoor Amphitheater in Manhattan. Trees. A River. Daybreak."/>
    <n v="2500"/>
    <n v="2725"/>
    <n v="40.073529411764703"/>
    <x v="0"/>
    <s v="US"/>
    <s v="USD"/>
    <n v="1377284669"/>
    <n v="1375729469"/>
    <b v="1"/>
    <n v="68"/>
    <b v="1"/>
    <x v="1"/>
    <s v="plays"/>
    <x v="3183"/>
    <d v="2013-08-23T19:04:29"/>
    <n v="18"/>
    <x v="4"/>
  </r>
  <r>
    <n v="3184"/>
    <s v="Equus at Frenetic Theatre"/>
    <s v="Equus is the story of a psychiatrist treating a teenaged boy who blinds six horses with a metal spike."/>
    <n v="4300"/>
    <n v="4610"/>
    <n v="100.21739130434783"/>
    <x v="0"/>
    <s v="US"/>
    <s v="USD"/>
    <n v="1404258631"/>
    <n v="1401666631"/>
    <b v="1"/>
    <n v="46"/>
    <b v="1"/>
    <x v="1"/>
    <s v="plays"/>
    <x v="3184"/>
    <d v="2014-07-01T23:50:31"/>
    <n v="3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41.666666666666664"/>
    <x v="0"/>
    <s v="GB"/>
    <s v="GBP"/>
    <n v="1405553241"/>
    <n v="1404948441"/>
    <b v="1"/>
    <n v="24"/>
    <b v="1"/>
    <x v="1"/>
    <s v="plays"/>
    <x v="3185"/>
    <d v="2014-07-16T23:27:21"/>
    <n v="7"/>
    <x v="3"/>
  </r>
  <r>
    <n v="3186"/>
    <s v="Honest"/>
    <s v="Honest is an exciting and dark new play by Bristol based writer Alice Nicholas, touring the South of England and London this October."/>
    <n v="3200"/>
    <n v="3270"/>
    <n v="46.714285714285715"/>
    <x v="0"/>
    <s v="GB"/>
    <s v="GBP"/>
    <n v="1410901200"/>
    <n v="1408313438"/>
    <b v="1"/>
    <n v="70"/>
    <b v="1"/>
    <x v="1"/>
    <s v="plays"/>
    <x v="3186"/>
    <d v="2014-09-16T21:00:00"/>
    <n v="3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71.491803278688522"/>
    <x v="0"/>
    <s v="US"/>
    <s v="USD"/>
    <n v="1407167973"/>
    <n v="1405439973"/>
    <b v="1"/>
    <n v="244"/>
    <b v="1"/>
    <x v="1"/>
    <s v="plays"/>
    <x v="3187"/>
    <d v="2014-08-04T15:59:33"/>
    <n v="2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14.444444444444445"/>
    <x v="2"/>
    <s v="GB"/>
    <s v="GBP"/>
    <n v="1433930302"/>
    <n v="1432115902"/>
    <b v="0"/>
    <n v="9"/>
    <b v="0"/>
    <x v="1"/>
    <s v="musical"/>
    <x v="3188"/>
    <d v="2015-06-10T09:58:22"/>
    <n v="2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356.84210526315792"/>
    <x v="2"/>
    <s v="SE"/>
    <s v="SEK"/>
    <n v="1432455532"/>
    <n v="1429863532"/>
    <b v="0"/>
    <n v="19"/>
    <b v="0"/>
    <x v="1"/>
    <s v="musical"/>
    <x v="3189"/>
    <d v="2015-05-24T08:18:52"/>
    <n v="30"/>
    <x v="0"/>
  </r>
  <r>
    <n v="3190"/>
    <s v="Call It A Day Productions - THE LIFE"/>
    <s v="Call It A Day Productions is putting on their first full production in December and every little bit helps!"/>
    <n v="4000"/>
    <n v="0"/>
    <e v="#DIV/0!"/>
    <x v="2"/>
    <s v="CA"/>
    <s v="CAD"/>
    <n v="1481258275"/>
    <n v="1478662675"/>
    <b v="0"/>
    <n v="0"/>
    <b v="0"/>
    <x v="1"/>
    <s v="musical"/>
    <x v="3190"/>
    <d v="2016-12-09T04:37:55"/>
    <n v="30"/>
    <x v="2"/>
  </r>
  <r>
    <n v="3191"/>
    <s v="Decree 770: Europa"/>
    <s v="A brand new musical about the ban of contraception and abortion in Romania and the revolution that ended it all in 1989."/>
    <n v="3750"/>
    <n v="151"/>
    <n v="37.75"/>
    <x v="2"/>
    <s v="US"/>
    <s v="USD"/>
    <n v="1471370869"/>
    <n v="1466186869"/>
    <b v="0"/>
    <n v="4"/>
    <b v="0"/>
    <x v="1"/>
    <s v="musical"/>
    <x v="3191"/>
    <d v="2016-08-16T18:07:49"/>
    <n v="60"/>
    <x v="2"/>
  </r>
  <r>
    <n v="3192"/>
    <s v="Arts in Conflict"/>
    <s v="This project challenges social issues affecting young people in areas of deprivation within the Belfast area (Northern Ireland)."/>
    <n v="10000"/>
    <n v="102"/>
    <n v="12.75"/>
    <x v="2"/>
    <s v="GB"/>
    <s v="GBP"/>
    <n v="1425160800"/>
    <n v="1421274859"/>
    <b v="0"/>
    <n v="8"/>
    <b v="0"/>
    <x v="1"/>
    <s v="musical"/>
    <x v="3192"/>
    <d v="2015-02-28T22:00:00"/>
    <n v="4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24.458333333333332"/>
    <x v="2"/>
    <s v="GB"/>
    <s v="GBP"/>
    <n v="1424474056"/>
    <n v="1420586056"/>
    <b v="0"/>
    <n v="24"/>
    <b v="0"/>
    <x v="1"/>
    <s v="musical"/>
    <x v="3193"/>
    <d v="2015-02-20T23:14:16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e v="#DIV/0!"/>
    <x v="2"/>
    <s v="US"/>
    <s v="USD"/>
    <n v="1437960598"/>
    <n v="1435368598"/>
    <b v="0"/>
    <n v="0"/>
    <b v="0"/>
    <x v="1"/>
    <s v="musical"/>
    <x v="3194"/>
    <d v="2015-07-27T01:29:58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n v="53.07692307692308"/>
    <x v="2"/>
    <s v="US"/>
    <s v="USD"/>
    <n v="1423750542"/>
    <n v="1421158542"/>
    <b v="0"/>
    <n v="39"/>
    <b v="0"/>
    <x v="1"/>
    <s v="musical"/>
    <x v="3195"/>
    <d v="2015-02-12T14:15:42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n v="300"/>
    <x v="2"/>
    <s v="US"/>
    <s v="USD"/>
    <n v="1438437600"/>
    <n v="1433254875"/>
    <b v="0"/>
    <n v="6"/>
    <b v="0"/>
    <x v="1"/>
    <s v="musical"/>
    <x v="3196"/>
    <d v="2015-08-01T14:00:00"/>
    <n v="60"/>
    <x v="0"/>
  </r>
  <r>
    <n v="3197"/>
    <s v="Mirror, mirror on the wall"/>
    <s v="This years most important stage project for young artists in our region. www.ungespor.no"/>
    <n v="10000"/>
    <n v="1145"/>
    <n v="286.25"/>
    <x v="2"/>
    <s v="NO"/>
    <s v="NOK"/>
    <n v="1423050618"/>
    <n v="1420458618"/>
    <b v="0"/>
    <n v="4"/>
    <b v="0"/>
    <x v="1"/>
    <s v="musical"/>
    <x v="3197"/>
    <d v="2015-02-04T11:50:18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36.666666666666664"/>
    <x v="2"/>
    <s v="DK"/>
    <s v="DKK"/>
    <n v="1424081477"/>
    <n v="1420798277"/>
    <b v="0"/>
    <n v="3"/>
    <b v="0"/>
    <x v="1"/>
    <s v="musical"/>
    <x v="3198"/>
    <d v="2015-02-16T10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49.20754716981132"/>
    <x v="2"/>
    <s v="US"/>
    <s v="USD"/>
    <n v="1410037200"/>
    <n v="1407435418"/>
    <b v="0"/>
    <n v="53"/>
    <b v="0"/>
    <x v="1"/>
    <s v="musical"/>
    <x v="3199"/>
    <d v="2014-09-06T21:00:00"/>
    <n v="30"/>
    <x v="3"/>
  </r>
  <r>
    <n v="3200"/>
    <s v="ROAD TO THE KINGDOM"/>
    <s v="An extremely unique musical play with an exciting, fun filled, dramatic twist. You will discover what lies ahead on the Road to Kingdom"/>
    <n v="50000"/>
    <n v="1"/>
    <n v="1"/>
    <x v="2"/>
    <s v="US"/>
    <s v="USD"/>
    <n v="1461994440"/>
    <n v="1459410101"/>
    <b v="0"/>
    <n v="1"/>
    <b v="0"/>
    <x v="1"/>
    <s v="musical"/>
    <x v="3200"/>
    <d v="2016-04-30T05:34:00"/>
    <n v="3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2.5"/>
    <x v="2"/>
    <s v="GB"/>
    <s v="GBP"/>
    <n v="1409509477"/>
    <n v="1407695077"/>
    <b v="0"/>
    <n v="2"/>
    <b v="0"/>
    <x v="1"/>
    <s v="musical"/>
    <x v="3201"/>
    <d v="2014-08-31T18:24:37"/>
    <n v="2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109.04"/>
    <x v="2"/>
    <s v="US"/>
    <s v="USD"/>
    <n v="1450072740"/>
    <n v="1445027346"/>
    <b v="0"/>
    <n v="25"/>
    <b v="0"/>
    <x v="1"/>
    <s v="musical"/>
    <x v="3202"/>
    <d v="2015-12-14T05:59:00"/>
    <n v="58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41.666666666666664"/>
    <x v="2"/>
    <s v="US"/>
    <s v="USD"/>
    <n v="1443224622"/>
    <n v="1440632622"/>
    <b v="0"/>
    <n v="6"/>
    <b v="0"/>
    <x v="1"/>
    <s v="musical"/>
    <x v="3203"/>
    <d v="2015-09-25T23:43:42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e v="#DIV/0!"/>
    <x v="2"/>
    <s v="US"/>
    <s v="USD"/>
    <n v="1437149640"/>
    <n v="1434558479"/>
    <b v="0"/>
    <n v="0"/>
    <b v="0"/>
    <x v="1"/>
    <s v="musical"/>
    <x v="3204"/>
    <d v="2015-07-17T16:14:00"/>
    <n v="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22.75"/>
    <x v="2"/>
    <s v="GB"/>
    <s v="GBP"/>
    <n v="1430470772"/>
    <n v="1427878772"/>
    <b v="0"/>
    <n v="12"/>
    <b v="0"/>
    <x v="1"/>
    <s v="musical"/>
    <x v="3205"/>
    <d v="2015-05-01T08:59:32"/>
    <n v="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e v="#DIV/0!"/>
    <x v="2"/>
    <s v="US"/>
    <s v="USD"/>
    <n v="1442644651"/>
    <n v="1440052651"/>
    <b v="0"/>
    <n v="0"/>
    <b v="0"/>
    <x v="1"/>
    <s v="musical"/>
    <x v="3206"/>
    <d v="2015-09-19T06:37:31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70.833333333333329"/>
    <x v="2"/>
    <s v="US"/>
    <s v="USD"/>
    <n v="1429767607"/>
    <n v="1424587207"/>
    <b v="0"/>
    <n v="36"/>
    <b v="0"/>
    <x v="1"/>
    <s v="musical"/>
    <x v="3207"/>
    <d v="2015-04-23T05:40:07"/>
    <n v="6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63.109756097560975"/>
    <x v="0"/>
    <s v="US"/>
    <s v="USD"/>
    <n v="1406557877"/>
    <n v="1404743477"/>
    <b v="1"/>
    <n v="82"/>
    <b v="1"/>
    <x v="1"/>
    <s v="plays"/>
    <x v="3208"/>
    <d v="2014-07-28T14:31:17"/>
    <n v="2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50.157964601769912"/>
    <x v="0"/>
    <s v="US"/>
    <s v="USD"/>
    <n v="1403305200"/>
    <n v="1400512658"/>
    <b v="1"/>
    <n v="226"/>
    <b v="1"/>
    <x v="1"/>
    <s v="plays"/>
    <x v="3209"/>
    <d v="2014-06-20T23:00:00"/>
    <n v="3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62.883333333333333"/>
    <x v="0"/>
    <s v="US"/>
    <s v="USD"/>
    <n v="1338523140"/>
    <n v="1334442519"/>
    <b v="1"/>
    <n v="60"/>
    <b v="1"/>
    <x v="1"/>
    <s v="plays"/>
    <x v="3210"/>
    <d v="2012-06-01T03:59:00"/>
    <n v="47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85.531055900621112"/>
    <x v="0"/>
    <s v="US"/>
    <s v="USD"/>
    <n v="1408068000"/>
    <n v="1405346680"/>
    <b v="1"/>
    <n v="322"/>
    <b v="1"/>
    <x v="1"/>
    <s v="plays"/>
    <x v="3211"/>
    <d v="2014-08-15T02:00:00"/>
    <n v="31"/>
    <x v="3"/>
  </r>
  <r>
    <n v="3212"/>
    <s v="Campo Maldito"/>
    <s v="Help us bring our production of Campo Maldito to New York AND San Francisco!"/>
    <n v="4000"/>
    <n v="5050"/>
    <n v="53.723404255319146"/>
    <x v="0"/>
    <s v="US"/>
    <s v="USD"/>
    <n v="1407524751"/>
    <n v="1404932751"/>
    <b v="1"/>
    <n v="94"/>
    <b v="1"/>
    <x v="1"/>
    <s v="plays"/>
    <x v="3212"/>
    <d v="2014-08-08T19:05:51"/>
    <n v="3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27.80851063829788"/>
    <x v="0"/>
    <s v="GB"/>
    <s v="GBP"/>
    <n v="1437934759"/>
    <n v="1434478759"/>
    <b v="1"/>
    <n v="47"/>
    <b v="1"/>
    <x v="1"/>
    <s v="plays"/>
    <x v="3213"/>
    <d v="2015-07-2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6.57391304347826"/>
    <x v="0"/>
    <s v="GB"/>
    <s v="GBP"/>
    <n v="1452038100"/>
    <n v="1448823673"/>
    <b v="1"/>
    <n v="115"/>
    <b v="1"/>
    <x v="1"/>
    <s v="plays"/>
    <x v="3214"/>
    <d v="2016-01-05T23:55:00"/>
    <n v="3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262.11194029850748"/>
    <x v="0"/>
    <s v="US"/>
    <s v="USD"/>
    <n v="1441857540"/>
    <n v="1438617471"/>
    <b v="1"/>
    <n v="134"/>
    <b v="1"/>
    <x v="1"/>
    <s v="plays"/>
    <x v="3215"/>
    <d v="2015-09-10T03:59:00"/>
    <n v="38"/>
    <x v="0"/>
  </r>
  <r>
    <n v="3216"/>
    <s v="BRUTE"/>
    <s v="Brute (winner of the 2015 IdeasTap Underbelly Award) is new writing based on the true story of a rather twisted, horrible schoolgirl."/>
    <n v="2000"/>
    <n v="2001"/>
    <n v="57.171428571428571"/>
    <x v="0"/>
    <s v="GB"/>
    <s v="GBP"/>
    <n v="1436625000"/>
    <n v="1433934371"/>
    <b v="1"/>
    <n v="35"/>
    <b v="1"/>
    <x v="1"/>
    <s v="plays"/>
    <x v="3216"/>
    <d v="2015-07-11T14:30:00"/>
    <n v="31"/>
    <x v="0"/>
  </r>
  <r>
    <n v="3217"/>
    <s v="Wake Up Call @ IRT Theater"/>
    <s v="Wake Up Call is a comedic play about a group of hotel employees working on Christmas Eve."/>
    <n v="4500"/>
    <n v="5221"/>
    <n v="50.20192307692308"/>
    <x v="0"/>
    <s v="US"/>
    <s v="USD"/>
    <n v="1478264784"/>
    <n v="1475672784"/>
    <b v="1"/>
    <n v="104"/>
    <b v="1"/>
    <x v="1"/>
    <s v="plays"/>
    <x v="3217"/>
    <d v="2016-11-04T13:06:24"/>
    <n v="3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66.586956521739125"/>
    <x v="0"/>
    <s v="GB"/>
    <s v="GBP"/>
    <n v="1419984000"/>
    <n v="1417132986"/>
    <b v="1"/>
    <n v="184"/>
    <b v="1"/>
    <x v="1"/>
    <s v="plays"/>
    <x v="3218"/>
    <d v="2014-12-31T00:00:00"/>
    <n v="33"/>
    <x v="3"/>
  </r>
  <r>
    <n v="3219"/>
    <s v="Eyes Closed - The First In-Dream Theater Experience"/>
    <s v="Eyes Closed is a collaborative play and docudrama about New Yorkers and their dreams."/>
    <n v="20000"/>
    <n v="20022"/>
    <n v="168.25210084033614"/>
    <x v="0"/>
    <s v="US"/>
    <s v="USD"/>
    <n v="1427063747"/>
    <n v="1424043347"/>
    <b v="1"/>
    <n v="119"/>
    <b v="1"/>
    <x v="1"/>
    <s v="plays"/>
    <x v="3219"/>
    <d v="2015-03-22T22:35:47"/>
    <n v="35"/>
    <x v="0"/>
  </r>
  <r>
    <n v="3220"/>
    <s v="Burners"/>
    <s v="A sci-fi thriller for the stage opening March 10 in Los Angeles."/>
    <n v="15000"/>
    <n v="15126"/>
    <n v="256.37288135593218"/>
    <x v="0"/>
    <s v="US"/>
    <s v="USD"/>
    <n v="1489352400"/>
    <n v="1486411204"/>
    <b v="1"/>
    <n v="59"/>
    <b v="1"/>
    <x v="1"/>
    <s v="plays"/>
    <x v="3220"/>
    <d v="2017-03-12T21:00:00"/>
    <n v="3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6.610619469026545"/>
    <x v="0"/>
    <s v="GB"/>
    <s v="GBP"/>
    <n v="1436114603"/>
    <n v="1433090603"/>
    <b v="1"/>
    <n v="113"/>
    <b v="1"/>
    <x v="1"/>
    <s v="plays"/>
    <x v="3221"/>
    <d v="2015-07-05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n v="37.142857142857146"/>
    <x v="0"/>
    <s v="US"/>
    <s v="USD"/>
    <n v="1445722140"/>
    <n v="1443016697"/>
    <b v="1"/>
    <n v="84"/>
    <b v="1"/>
    <x v="1"/>
    <s v="plays"/>
    <x v="3222"/>
    <d v="2015-10-24T21:29:00"/>
    <n v="31"/>
    <x v="0"/>
  </r>
  <r>
    <n v="3223"/>
    <s v="Good People by David Lindsay-Abaire at Waterfront Playhouse"/>
    <s v="Bringing David Lindsay-Abaire's award-winning story of our times to the East Bay."/>
    <n v="3100"/>
    <n v="3395"/>
    <n v="45.878378378378379"/>
    <x v="0"/>
    <s v="US"/>
    <s v="USD"/>
    <n v="1440100976"/>
    <n v="1437508976"/>
    <b v="1"/>
    <n v="74"/>
    <b v="1"/>
    <x v="1"/>
    <s v="plays"/>
    <x v="3223"/>
    <d v="2015-08-20T20:02:56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41.71296296296296"/>
    <x v="0"/>
    <s v="US"/>
    <s v="USD"/>
    <n v="1484024400"/>
    <n v="1479932713"/>
    <b v="1"/>
    <n v="216"/>
    <b v="1"/>
    <x v="1"/>
    <s v="plays"/>
    <x v="3224"/>
    <d v="2017-01-10T05:00:00"/>
    <n v="4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52.487179487179489"/>
    <x v="0"/>
    <s v="US"/>
    <s v="USD"/>
    <n v="1464987600"/>
    <n v="1463145938"/>
    <b v="1"/>
    <n v="39"/>
    <b v="1"/>
    <x v="1"/>
    <s v="plays"/>
    <x v="3225"/>
    <d v="2016-06-03T21:00:00"/>
    <n v="2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59.523809523809526"/>
    <x v="0"/>
    <s v="GB"/>
    <s v="GBP"/>
    <n v="1446213612"/>
    <n v="1443621612"/>
    <b v="1"/>
    <n v="21"/>
    <b v="1"/>
    <x v="1"/>
    <s v="plays"/>
    <x v="3226"/>
    <d v="2015-10-30T14:00:12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50"/>
    <x v="0"/>
    <s v="GB"/>
    <s v="GBP"/>
    <n v="1484687436"/>
    <n v="1482095436"/>
    <b v="0"/>
    <n v="30"/>
    <b v="1"/>
    <x v="1"/>
    <s v="plays"/>
    <x v="3227"/>
    <d v="2017-01-17T21:10:36"/>
    <n v="30"/>
    <x v="2"/>
  </r>
  <r>
    <n v="3228"/>
    <s v="Hear Me Roar: A Season of Powerful Women"/>
    <s v="A Season of Powerful Women. A Season of Defiance."/>
    <n v="7000"/>
    <n v="7164"/>
    <n v="193.62162162162161"/>
    <x v="0"/>
    <s v="US"/>
    <s v="USD"/>
    <n v="1450328340"/>
    <n v="1447606884"/>
    <b v="1"/>
    <n v="37"/>
    <b v="1"/>
    <x v="1"/>
    <s v="plays"/>
    <x v="3228"/>
    <d v="2015-12-17T04:59:00"/>
    <n v="31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6.79702970297029"/>
    <x v="0"/>
    <s v="US"/>
    <s v="USD"/>
    <n v="1416470398"/>
    <n v="1413874798"/>
    <b v="1"/>
    <n v="202"/>
    <b v="1"/>
    <x v="1"/>
    <s v="plays"/>
    <x v="3229"/>
    <d v="2014-11-20T07:59:58"/>
    <n v="3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77.21621621621621"/>
    <x v="0"/>
    <s v="US"/>
    <s v="USD"/>
    <n v="1412135940"/>
    <n v="1410840126"/>
    <b v="1"/>
    <n v="37"/>
    <b v="1"/>
    <x v="1"/>
    <s v="plays"/>
    <x v="3230"/>
    <d v="2014-10-01T03:59:00"/>
    <n v="1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57.5"/>
    <x v="0"/>
    <s v="US"/>
    <s v="USD"/>
    <n v="1460846347"/>
    <n v="1458254347"/>
    <b v="0"/>
    <n v="28"/>
    <b v="1"/>
    <x v="1"/>
    <s v="plays"/>
    <x v="3231"/>
    <d v="2016-04-16T22:39:07"/>
    <n v="3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50.46153846153846"/>
    <x v="0"/>
    <s v="US"/>
    <s v="USD"/>
    <n v="1462334340"/>
    <n v="1459711917"/>
    <b v="1"/>
    <n v="26"/>
    <b v="1"/>
    <x v="1"/>
    <s v="plays"/>
    <x v="3232"/>
    <d v="2016-05-04T03:59:00"/>
    <n v="30"/>
    <x v="2"/>
  </r>
  <r>
    <n v="3233"/>
    <s v="64 Squares"/>
    <s v="64 Squares is an autobiographical one-man exploration of the internal chess game played to reconcile relationships."/>
    <n v="5000"/>
    <n v="5940"/>
    <n v="97.377049180327873"/>
    <x v="0"/>
    <s v="US"/>
    <s v="USD"/>
    <n v="1488482355"/>
    <n v="1485890355"/>
    <b v="0"/>
    <n v="61"/>
    <b v="1"/>
    <x v="1"/>
    <s v="plays"/>
    <x v="3233"/>
    <d v="2017-03-02T19:19:15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4.91921739130435"/>
    <x v="0"/>
    <s v="GB"/>
    <s v="GBP"/>
    <n v="1485991860"/>
    <n v="1483124208"/>
    <b v="0"/>
    <n v="115"/>
    <b v="1"/>
    <x v="1"/>
    <s v="plays"/>
    <x v="3234"/>
    <d v="2017-02-01T23:31:00"/>
    <n v="33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85.530386740331494"/>
    <x v="0"/>
    <s v="US"/>
    <s v="USD"/>
    <n v="1467361251"/>
    <n v="1464769251"/>
    <b v="1"/>
    <n v="181"/>
    <b v="1"/>
    <x v="1"/>
    <s v="plays"/>
    <x v="3235"/>
    <d v="2016-07-01T08:20:51"/>
    <n v="3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82.90909090909091"/>
    <x v="0"/>
    <s v="US"/>
    <s v="USD"/>
    <n v="1482962433"/>
    <n v="1480370433"/>
    <b v="0"/>
    <n v="110"/>
    <b v="1"/>
    <x v="1"/>
    <s v="plays"/>
    <x v="3236"/>
    <d v="2016-12-28T22:00:33"/>
    <n v="30"/>
    <x v="2"/>
  </r>
  <r>
    <n v="3237"/>
    <s v="Celebrating 20 years of The 24 Hour Plays around the world!"/>
    <s v="An annual campaign supporting our intensive for artists 25 and under."/>
    <n v="35000"/>
    <n v="35275.64"/>
    <n v="131.13620817843866"/>
    <x v="0"/>
    <s v="US"/>
    <s v="USD"/>
    <n v="1443499140"/>
    <n v="1441452184"/>
    <b v="1"/>
    <n v="269"/>
    <b v="1"/>
    <x v="1"/>
    <s v="plays"/>
    <x v="3237"/>
    <d v="2015-09-29T03:59:00"/>
    <n v="2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39.810126582278478"/>
    <x v="0"/>
    <s v="GB"/>
    <s v="GBP"/>
    <n v="1435752898"/>
    <n v="1433160898"/>
    <b v="1"/>
    <n v="79"/>
    <b v="1"/>
    <x v="1"/>
    <s v="plays"/>
    <x v="3238"/>
    <d v="2015-07-01T12:14:58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9.701730769230764"/>
    <x v="0"/>
    <s v="GB"/>
    <s v="GBP"/>
    <n v="1445817540"/>
    <n v="1443665293"/>
    <b v="1"/>
    <n v="104"/>
    <b v="1"/>
    <x v="1"/>
    <s v="plays"/>
    <x v="3239"/>
    <d v="2015-10-25T23:59:00"/>
    <n v="2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88.735294117647058"/>
    <x v="0"/>
    <s v="GB"/>
    <s v="GBP"/>
    <n v="1487286000"/>
    <n v="1484843948"/>
    <b v="0"/>
    <n v="34"/>
    <b v="1"/>
    <x v="1"/>
    <s v="plays"/>
    <x v="3240"/>
    <d v="2017-02-16T23:00:00"/>
    <n v="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58.688622754491021"/>
    <x v="0"/>
    <s v="US"/>
    <s v="USD"/>
    <n v="1413269940"/>
    <n v="1410421670"/>
    <b v="1"/>
    <n v="167"/>
    <b v="1"/>
    <x v="1"/>
    <s v="plays"/>
    <x v="3241"/>
    <d v="2014-10-14T06:59:00"/>
    <n v="33"/>
    <x v="3"/>
  </r>
  <r>
    <n v="3242"/>
    <s v="First Day Off in a Long Time by Brian Finkelstein"/>
    <s v="First Day Off in a Long Time is a comedy show...            _x000a_About suicide."/>
    <n v="10000"/>
    <n v="12730.42"/>
    <n v="69.56513661202186"/>
    <x v="0"/>
    <s v="US"/>
    <s v="USD"/>
    <n v="1411150092"/>
    <n v="1408558092"/>
    <b v="1"/>
    <n v="183"/>
    <b v="1"/>
    <x v="1"/>
    <s v="plays"/>
    <x v="3242"/>
    <d v="2014-09-19T18:08:12"/>
    <n v="30"/>
    <x v="3"/>
  </r>
  <r>
    <n v="3243"/>
    <s v="THE INCREDIBLE FOX SISTERS"/>
    <s v="Live Source's world premiere of a new play by Jaclyn Backhaus, premiering at the New Ohio Theatre October 30th-November 8th."/>
    <n v="8000"/>
    <n v="8227"/>
    <n v="115.87323943661971"/>
    <x v="0"/>
    <s v="US"/>
    <s v="USD"/>
    <n v="1444348800"/>
    <n v="1442283562"/>
    <b v="1"/>
    <n v="71"/>
    <b v="1"/>
    <x v="1"/>
    <s v="plays"/>
    <x v="3243"/>
    <d v="2015-10-09T00:00:00"/>
    <n v="24"/>
    <x v="0"/>
  </r>
  <r>
    <n v="3244"/>
    <s v="'Time Please'"/>
    <s v="'Time Please' is a black comedy set in a failing public house in a run-down part of town, where things are about to get messy."/>
    <n v="1600"/>
    <n v="1647"/>
    <n v="23.869565217391305"/>
    <x v="0"/>
    <s v="GB"/>
    <s v="GBP"/>
    <n v="1480613982"/>
    <n v="1478018382"/>
    <b v="0"/>
    <n v="69"/>
    <b v="1"/>
    <x v="1"/>
    <s v="plays"/>
    <x v="3244"/>
    <d v="2016-12-01T17:39:42"/>
    <n v="30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81.125925925925927"/>
    <x v="0"/>
    <s v="US"/>
    <s v="USD"/>
    <n v="1434074400"/>
    <n v="1431354258"/>
    <b v="0"/>
    <n v="270"/>
    <b v="1"/>
    <x v="1"/>
    <s v="plays"/>
    <x v="3245"/>
    <d v="2015-06-12T02:00:00"/>
    <n v="31"/>
    <x v="0"/>
  </r>
  <r>
    <n v="3246"/>
    <s v="The Gray Man"/>
    <s v="The Gray Man isnâ€™t real. Heâ€™s a ghost story, a boogeyman, a tale mothers make up to keep their children safe."/>
    <n v="10000"/>
    <n v="11122"/>
    <n v="57.626943005181346"/>
    <x v="0"/>
    <s v="US"/>
    <s v="USD"/>
    <n v="1442030340"/>
    <n v="1439551200"/>
    <b v="1"/>
    <n v="193"/>
    <b v="1"/>
    <x v="1"/>
    <s v="plays"/>
    <x v="3246"/>
    <d v="2015-09-12T03:59:00"/>
    <n v="2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46.429824561403507"/>
    <x v="0"/>
    <s v="GB"/>
    <s v="GBP"/>
    <n v="1436696712"/>
    <n v="1434104712"/>
    <b v="1"/>
    <n v="57"/>
    <b v="1"/>
    <x v="1"/>
    <s v="plays"/>
    <x v="3247"/>
    <d v="2015-07-12T10:25:12"/>
    <n v="30"/>
    <x v="0"/>
  </r>
  <r>
    <n v="3248"/>
    <s v="Honest Accomplice Theatre 2015-16 Season"/>
    <s v="Honest Accomplice Theatre produces theatre for social change."/>
    <n v="12000"/>
    <n v="12095"/>
    <n v="60.475000000000001"/>
    <x v="0"/>
    <s v="US"/>
    <s v="USD"/>
    <n v="1428178757"/>
    <n v="1425590357"/>
    <b v="1"/>
    <n v="200"/>
    <b v="1"/>
    <x v="1"/>
    <s v="plays"/>
    <x v="3248"/>
    <d v="2015-04-04T20:19:17"/>
    <n v="3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65.579545454545453"/>
    <x v="0"/>
    <s v="US"/>
    <s v="USD"/>
    <n v="1434822914"/>
    <n v="1432230914"/>
    <b v="1"/>
    <n v="88"/>
    <b v="1"/>
    <x v="1"/>
    <s v="plays"/>
    <x v="3249"/>
    <d v="2015-06-20T17:55:14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19.1924882629108"/>
    <x v="0"/>
    <s v="US"/>
    <s v="USD"/>
    <n v="1415213324"/>
    <n v="1412617724"/>
    <b v="1"/>
    <n v="213"/>
    <b v="1"/>
    <x v="1"/>
    <s v="plays"/>
    <x v="3250"/>
    <d v="2014-11-05T18:48:44"/>
    <n v="30"/>
    <x v="3"/>
  </r>
  <r>
    <n v="3251"/>
    <s v="The Metronome Society"/>
    <s v="Self-Titled: A Live (Theatrical) Mixtape. An evening of short plays and music inspired by the works of Jimi, Aretha, Sting and Rufus!"/>
    <n v="1500"/>
    <n v="1661"/>
    <n v="83.05"/>
    <x v="0"/>
    <s v="US"/>
    <s v="USD"/>
    <n v="1434907966"/>
    <n v="1432315966"/>
    <b v="1"/>
    <n v="20"/>
    <b v="1"/>
    <x v="1"/>
    <s v="plays"/>
    <x v="3251"/>
    <d v="2015-06-21T17:32:46"/>
    <n v="30"/>
    <x v="0"/>
  </r>
  <r>
    <n v="3252"/>
    <s v="Modern Love"/>
    <s v="How do we navigate the boundaries between friendship, sexual intimacy and obsessive desire?"/>
    <n v="2250"/>
    <n v="2876"/>
    <n v="57.52"/>
    <x v="0"/>
    <s v="GB"/>
    <s v="GBP"/>
    <n v="1473247240"/>
    <n v="1470655240"/>
    <b v="1"/>
    <n v="50"/>
    <b v="1"/>
    <x v="1"/>
    <s v="plays"/>
    <x v="3252"/>
    <d v="2016-09-07T11:20:40"/>
    <n v="30"/>
    <x v="2"/>
  </r>
  <r>
    <n v="3253"/>
    <s v="EMPATHITRAX, a new play by Ana Nogueira"/>
    <s v="Can you ever truly feel what someone else is feeling?_x000a_Do you want to?"/>
    <n v="20000"/>
    <n v="20365"/>
    <n v="177.08695652173913"/>
    <x v="0"/>
    <s v="US"/>
    <s v="USD"/>
    <n v="1473306300"/>
    <n v="1471701028"/>
    <b v="1"/>
    <n v="115"/>
    <b v="1"/>
    <x v="1"/>
    <s v="plays"/>
    <x v="3253"/>
    <d v="2016-09-08T03:45:00"/>
    <n v="1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70.771505376344081"/>
    <x v="0"/>
    <s v="GB"/>
    <s v="GBP"/>
    <n v="1427331809"/>
    <n v="1424743409"/>
    <b v="1"/>
    <n v="186"/>
    <b v="1"/>
    <x v="1"/>
    <s v="plays"/>
    <x v="3254"/>
    <d v="2015-03-26T01:03:29"/>
    <n v="30"/>
    <x v="0"/>
  </r>
  <r>
    <n v="3255"/>
    <s v="Henry V"/>
    <s v="5 Actors, 30 Characters, 90 Minutes._x000a_Let us transport you from London to the fields of Agincourt, using the power of your imagination."/>
    <n v="300"/>
    <n v="525"/>
    <n v="29.166666666666668"/>
    <x v="0"/>
    <s v="GB"/>
    <s v="GBP"/>
    <n v="1412706375"/>
    <n v="1410114375"/>
    <b v="1"/>
    <n v="18"/>
    <b v="1"/>
    <x v="1"/>
    <s v="plays"/>
    <x v="3255"/>
    <d v="2014-10-07T18:26:15"/>
    <n v="3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72.76136363636364"/>
    <x v="0"/>
    <s v="US"/>
    <s v="USD"/>
    <n v="1433995140"/>
    <n v="1432129577"/>
    <b v="1"/>
    <n v="176"/>
    <b v="1"/>
    <x v="1"/>
    <s v="plays"/>
    <x v="3256"/>
    <d v="2015-06-11T03:59:00"/>
    <n v="2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51.853414634146333"/>
    <x v="0"/>
    <s v="GB"/>
    <s v="GBP"/>
    <n v="1487769952"/>
    <n v="1485177952"/>
    <b v="0"/>
    <n v="41"/>
    <b v="1"/>
    <x v="1"/>
    <s v="plays"/>
    <x v="3257"/>
    <d v="2017-02-22T13:25:52"/>
    <n v="30"/>
    <x v="1"/>
  </r>
  <r>
    <n v="3258"/>
    <s v="Bluebirds by Joe Brondo"/>
    <s v="A guy named Walt steals a book and plans to sell it to get his life on track... until his wife finds out."/>
    <n v="7000"/>
    <n v="7365"/>
    <n v="98.2"/>
    <x v="0"/>
    <s v="US"/>
    <s v="USD"/>
    <n v="1420751861"/>
    <n v="1418159861"/>
    <b v="1"/>
    <n v="75"/>
    <b v="1"/>
    <x v="1"/>
    <s v="plays"/>
    <x v="3258"/>
    <d v="2015-01-08T21:17:41"/>
    <n v="3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251.7381443298969"/>
    <x v="0"/>
    <s v="US"/>
    <s v="USD"/>
    <n v="1475294340"/>
    <n v="1472753745"/>
    <b v="1"/>
    <n v="97"/>
    <b v="1"/>
    <x v="1"/>
    <s v="plays"/>
    <x v="3259"/>
    <d v="2016-10-01T03:59:00"/>
    <n v="29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74.821917808219183"/>
    <x v="0"/>
    <s v="US"/>
    <s v="USD"/>
    <n v="1448903318"/>
    <n v="1445875718"/>
    <b v="1"/>
    <n v="73"/>
    <b v="1"/>
    <x v="1"/>
    <s v="plays"/>
    <x v="3260"/>
    <d v="2015-11-30T17:08:38"/>
    <n v="35"/>
    <x v="0"/>
  </r>
  <r>
    <n v="3261"/>
    <s v="Scrappy Shakespeare: A Midsummer Night's Dream"/>
    <s v="Six Spartanburg-based professional actors perform A Midsummer Night's Dream outdoors in downtown Spartanburg."/>
    <n v="3300"/>
    <n v="3315"/>
    <n v="67.65306122448979"/>
    <x v="0"/>
    <s v="US"/>
    <s v="USD"/>
    <n v="1437067476"/>
    <n v="1434475476"/>
    <b v="1"/>
    <n v="49"/>
    <b v="1"/>
    <x v="1"/>
    <s v="plays"/>
    <x v="3261"/>
    <d v="2015-07-16T17:24:36"/>
    <n v="30"/>
    <x v="0"/>
  </r>
  <r>
    <n v="3262"/>
    <s v="Prison Boxing: A New Play by Leah Joki"/>
    <s v="A one-woman theatrical exploration of the prison system and its inhabitants."/>
    <n v="12200"/>
    <n v="12571"/>
    <n v="93.81343283582089"/>
    <x v="0"/>
    <s v="US"/>
    <s v="USD"/>
    <n v="1419220800"/>
    <n v="1416555262"/>
    <b v="1"/>
    <n v="134"/>
    <b v="1"/>
    <x v="1"/>
    <s v="plays"/>
    <x v="3262"/>
    <d v="2014-12-22T04:00:00"/>
    <n v="31"/>
    <x v="3"/>
  </r>
  <r>
    <n v="3263"/>
    <s v="Titus Andronicus (with an all-female cast &amp; crew)"/>
    <s v="Shakespeare's bloodiest tragedy, performed and produced exclusively by women."/>
    <n v="2500"/>
    <n v="2804.16"/>
    <n v="41.237647058823526"/>
    <x v="0"/>
    <s v="US"/>
    <s v="USD"/>
    <n v="1446238800"/>
    <n v="1444220588"/>
    <b v="1"/>
    <n v="68"/>
    <b v="1"/>
    <x v="1"/>
    <s v="plays"/>
    <x v="3263"/>
    <d v="2015-10-30T21:00:00"/>
    <n v="23"/>
    <x v="0"/>
  </r>
  <r>
    <n v="3264"/>
    <s v="Kapow-i GoGo at The PIT"/>
    <s v="The three part comedic saga of Kapow-i GoGo, who saves the world.  Again.  And again."/>
    <n v="2500"/>
    <n v="2575"/>
    <n v="52.551020408163268"/>
    <x v="0"/>
    <s v="US"/>
    <s v="USD"/>
    <n v="1422482400"/>
    <n v="1421089938"/>
    <b v="1"/>
    <n v="49"/>
    <b v="1"/>
    <x v="1"/>
    <s v="plays"/>
    <x v="3264"/>
    <d v="2015-01-28T22:00:00"/>
    <n v="1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70.285714285714292"/>
    <x v="0"/>
    <s v="IE"/>
    <s v="EUR"/>
    <n v="1449162000"/>
    <n v="1446570315"/>
    <b v="1"/>
    <n v="63"/>
    <b v="1"/>
    <x v="1"/>
    <s v="plays"/>
    <x v="3265"/>
    <d v="2015-12-03T17:00:00"/>
    <n v="30"/>
    <x v="0"/>
  </r>
  <r>
    <n v="3266"/>
    <s v="Macbeth"/>
    <s v="An original version of Shakespeare's masterpiece that emphasizes family and explores the destruction of blood ties"/>
    <n v="6000"/>
    <n v="7877"/>
    <n v="48.325153374233132"/>
    <x v="0"/>
    <s v="US"/>
    <s v="USD"/>
    <n v="1434142800"/>
    <n v="1431435122"/>
    <b v="1"/>
    <n v="163"/>
    <b v="1"/>
    <x v="1"/>
    <s v="plays"/>
    <x v="3266"/>
    <d v="2015-06-12T21:00:00"/>
    <n v="3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53.177083333333336"/>
    <x v="0"/>
    <s v="US"/>
    <s v="USD"/>
    <n v="1437156660"/>
    <n v="1434564660"/>
    <b v="1"/>
    <n v="288"/>
    <b v="1"/>
    <x v="1"/>
    <s v="plays"/>
    <x v="3267"/>
    <d v="2015-07-17T18:11:00"/>
    <n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60.952380952380949"/>
    <x v="0"/>
    <s v="US"/>
    <s v="USD"/>
    <n v="1472074928"/>
    <n v="1470692528"/>
    <b v="1"/>
    <n v="42"/>
    <b v="1"/>
    <x v="1"/>
    <s v="plays"/>
    <x v="3268"/>
    <d v="2016-08-24T21:42:08"/>
    <n v="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16"/>
    <x v="0"/>
    <s v="GB"/>
    <s v="GBP"/>
    <n v="1434452400"/>
    <n v="1431509397"/>
    <b v="1"/>
    <n v="70"/>
    <b v="1"/>
    <x v="1"/>
    <s v="plays"/>
    <x v="3269"/>
    <d v="2015-06-16T11:00:00"/>
    <n v="34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61"/>
    <x v="0"/>
    <s v="GB"/>
    <s v="GBP"/>
    <n v="1436705265"/>
    <n v="1434113265"/>
    <b v="1"/>
    <n v="30"/>
    <b v="1"/>
    <x v="1"/>
    <s v="plays"/>
    <x v="3270"/>
    <d v="2015-07-12T12:47:45"/>
    <n v="30"/>
    <x v="0"/>
  </r>
  <r>
    <n v="3271"/>
    <s v="Saxon Court at Southwark Playhouse"/>
    <s v="A razor sharp satire to darken your Christmas."/>
    <n v="1500"/>
    <n v="1950"/>
    <n v="38.235294117647058"/>
    <x v="0"/>
    <s v="GB"/>
    <s v="GBP"/>
    <n v="1414927775"/>
    <n v="1412332175"/>
    <b v="1"/>
    <n v="51"/>
    <b v="1"/>
    <x v="1"/>
    <s v="plays"/>
    <x v="3271"/>
    <d v="2014-11-02T11:29:35"/>
    <n v="3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06.50344827586207"/>
    <x v="0"/>
    <s v="US"/>
    <s v="USD"/>
    <n v="1446814809"/>
    <n v="1444219209"/>
    <b v="1"/>
    <n v="145"/>
    <b v="1"/>
    <x v="1"/>
    <s v="plays"/>
    <x v="3272"/>
    <d v="2015-11-06T13:00:09"/>
    <n v="3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204.57142857142858"/>
    <x v="0"/>
    <s v="US"/>
    <s v="USD"/>
    <n v="1473879600"/>
    <n v="1472498042"/>
    <b v="1"/>
    <n v="21"/>
    <b v="1"/>
    <x v="1"/>
    <s v="plays"/>
    <x v="3273"/>
    <d v="2016-09-14T19:00:00"/>
    <n v="1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54.912587412587413"/>
    <x v="0"/>
    <s v="US"/>
    <s v="USD"/>
    <n v="1458075600"/>
    <n v="1454259272"/>
    <b v="1"/>
    <n v="286"/>
    <b v="1"/>
    <x v="1"/>
    <s v="plays"/>
    <x v="3274"/>
    <d v="2016-03-15T21:00:00"/>
    <n v="4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50.41666666666666"/>
    <x v="0"/>
    <s v="US"/>
    <s v="USD"/>
    <n v="1423456200"/>
    <n v="1421183271"/>
    <b v="1"/>
    <n v="12"/>
    <b v="1"/>
    <x v="1"/>
    <s v="plays"/>
    <x v="3275"/>
    <d v="2015-02-09T04:30:00"/>
    <n v="26"/>
    <x v="0"/>
  </r>
  <r>
    <n v="3276"/>
    <s v="We The Astronomers"/>
    <s v="In 2016, KO Theatre presents a world premiere play in Toronto, ON about faith, home, and the secrets we keep from those we love."/>
    <n v="4500"/>
    <n v="5258"/>
    <n v="52.58"/>
    <x v="0"/>
    <s v="CA"/>
    <s v="CAD"/>
    <n v="1459483140"/>
    <n v="1456526879"/>
    <b v="1"/>
    <n v="100"/>
    <b v="1"/>
    <x v="1"/>
    <s v="plays"/>
    <x v="3276"/>
    <d v="2016-04-01T03:59:00"/>
    <n v="34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54.3"/>
    <x v="0"/>
    <s v="GB"/>
    <s v="GBP"/>
    <n v="1416331406"/>
    <n v="1413735806"/>
    <b v="1"/>
    <n v="100"/>
    <b v="1"/>
    <x v="1"/>
    <s v="plays"/>
    <x v="3277"/>
    <d v="2014-11-18T17:23:26"/>
    <n v="3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76.029411764705884"/>
    <x v="0"/>
    <s v="GB"/>
    <s v="GBP"/>
    <n v="1433017303"/>
    <n v="1430425303"/>
    <b v="1"/>
    <n v="34"/>
    <b v="1"/>
    <x v="1"/>
    <s v="plays"/>
    <x v="3278"/>
    <d v="2015-05-30T20:21:43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05.2063492063492"/>
    <x v="0"/>
    <s v="US"/>
    <s v="USD"/>
    <n v="1459474059"/>
    <n v="1456885659"/>
    <b v="0"/>
    <n v="63"/>
    <b v="1"/>
    <x v="1"/>
    <s v="plays"/>
    <x v="3279"/>
    <d v="2016-04-01T01:27:39"/>
    <n v="3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68.666666666666671"/>
    <x v="0"/>
    <s v="US"/>
    <s v="USD"/>
    <n v="1433134800"/>
    <n v="1430158198"/>
    <b v="0"/>
    <n v="30"/>
    <b v="1"/>
    <x v="1"/>
    <s v="plays"/>
    <x v="3280"/>
    <d v="2015-06-01T05:00:00"/>
    <n v="3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9.36170212765958"/>
    <x v="0"/>
    <s v="US"/>
    <s v="USD"/>
    <n v="1441153705"/>
    <n v="1438561705"/>
    <b v="0"/>
    <n v="47"/>
    <b v="1"/>
    <x v="1"/>
    <s v="plays"/>
    <x v="3281"/>
    <d v="2015-09-02T00:28:25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34.26371308016877"/>
    <x v="0"/>
    <s v="US"/>
    <s v="USD"/>
    <n v="1461904788"/>
    <n v="1458103188"/>
    <b v="0"/>
    <n v="237"/>
    <b v="1"/>
    <x v="1"/>
    <s v="plays"/>
    <x v="3282"/>
    <d v="2016-04-29T04:39:48"/>
    <n v="4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7.829787234042552"/>
    <x v="0"/>
    <s v="GB"/>
    <s v="GBP"/>
    <n v="1455138000"/>
    <n v="1452448298"/>
    <b v="0"/>
    <n v="47"/>
    <b v="1"/>
    <x v="1"/>
    <s v="plays"/>
    <x v="3283"/>
    <d v="2016-02-10T21:00:00"/>
    <n v="31"/>
    <x v="2"/>
  </r>
  <r>
    <n v="3284"/>
    <s v="Help fund Black Enough!"/>
    <s v="Black Enough is an LSU student-staged performance exploring the effects of white supremacy on the black community."/>
    <n v="3000"/>
    <n v="3048"/>
    <n v="203.2"/>
    <x v="0"/>
    <s v="US"/>
    <s v="USD"/>
    <n v="1454047140"/>
    <n v="1452546853"/>
    <b v="0"/>
    <n v="15"/>
    <b v="1"/>
    <x v="1"/>
    <s v="plays"/>
    <x v="3284"/>
    <d v="2016-01-29T05:59:00"/>
    <n v="17"/>
    <x v="2"/>
  </r>
  <r>
    <n v="3285"/>
    <s v="By Morning"/>
    <s v="A new play by Matthew Gasda"/>
    <n v="4999"/>
    <n v="5604"/>
    <n v="69.18518518518519"/>
    <x v="0"/>
    <s v="US"/>
    <s v="USD"/>
    <n v="1488258000"/>
    <n v="1485556626"/>
    <b v="0"/>
    <n v="81"/>
    <b v="1"/>
    <x v="1"/>
    <s v="plays"/>
    <x v="3285"/>
    <d v="2017-02-28T05:00:00"/>
    <n v="3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25.12295081967213"/>
    <x v="0"/>
    <s v="US"/>
    <s v="USD"/>
    <n v="1471291782"/>
    <n v="1468699782"/>
    <b v="0"/>
    <n v="122"/>
    <b v="1"/>
    <x v="1"/>
    <s v="plays"/>
    <x v="3286"/>
    <d v="2016-08-15T20:09:42"/>
    <n v="30"/>
    <x v="2"/>
  </r>
  <r>
    <n v="3287"/>
    <s v="Three Things: Stories About Life"/>
    <s v="An inspirational one-man play about crisis, community, and the search for wholeness."/>
    <n v="2500"/>
    <n v="2500"/>
    <n v="73.529411764705884"/>
    <x v="0"/>
    <s v="CA"/>
    <s v="CAD"/>
    <n v="1448733628"/>
    <n v="1446573628"/>
    <b v="0"/>
    <n v="34"/>
    <b v="1"/>
    <x v="1"/>
    <s v="plays"/>
    <x v="3287"/>
    <d v="2015-11-28T18:00:28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48.437149758454105"/>
    <x v="0"/>
    <s v="GB"/>
    <s v="GBP"/>
    <n v="1466463600"/>
    <n v="1463337315"/>
    <b v="0"/>
    <n v="207"/>
    <b v="1"/>
    <x v="1"/>
    <s v="plays"/>
    <x v="3288"/>
    <d v="2016-06-20T23:00:00"/>
    <n v="3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26.608400000000003"/>
    <x v="0"/>
    <s v="GB"/>
    <s v="GBP"/>
    <n v="1487580602"/>
    <n v="1485161402"/>
    <b v="0"/>
    <n v="25"/>
    <b v="1"/>
    <x v="1"/>
    <s v="plays"/>
    <x v="3289"/>
    <d v="2017-02-20T08:50:02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33.666666666666664"/>
    <x v="0"/>
    <s v="GB"/>
    <s v="GBP"/>
    <n v="1489234891"/>
    <n v="1486642891"/>
    <b v="0"/>
    <n v="72"/>
    <b v="1"/>
    <x v="1"/>
    <s v="plays"/>
    <x v="3290"/>
    <d v="2017-03-11T12:21:31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40.714285714285715"/>
    <x v="0"/>
    <s v="US"/>
    <s v="USD"/>
    <n v="1442462340"/>
    <n v="1439743900"/>
    <b v="0"/>
    <n v="14"/>
    <b v="1"/>
    <x v="1"/>
    <s v="plays"/>
    <x v="3291"/>
    <d v="2015-09-17T03:59:00"/>
    <n v="31"/>
    <x v="0"/>
  </r>
  <r>
    <n v="3292"/>
    <s v="Dick Whittington - our 2016 community pantomime!"/>
    <s v="Iver Heath Drama Club is a not-for-profit community group and this year we are performing DICK WHITTINGTON."/>
    <n v="101"/>
    <n v="289"/>
    <n v="19.266666666666666"/>
    <x v="0"/>
    <s v="GB"/>
    <s v="GBP"/>
    <n v="1449257348"/>
    <n v="1444069748"/>
    <b v="0"/>
    <n v="15"/>
    <b v="1"/>
    <x v="1"/>
    <s v="plays"/>
    <x v="3292"/>
    <d v="2015-12-04T19:29:08"/>
    <n v="6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84.285714285714292"/>
    <x v="0"/>
    <s v="NZ"/>
    <s v="NZD"/>
    <n v="1488622352"/>
    <n v="1486030352"/>
    <b v="0"/>
    <n v="91"/>
    <b v="1"/>
    <x v="1"/>
    <s v="plays"/>
    <x v="3293"/>
    <d v="2017-03-04T10:12:32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n v="29.583333333333332"/>
    <x v="0"/>
    <s v="GB"/>
    <s v="GBP"/>
    <n v="1434459554"/>
    <n v="1431867554"/>
    <b v="0"/>
    <n v="24"/>
    <b v="1"/>
    <x v="1"/>
    <s v="plays"/>
    <x v="3294"/>
    <d v="2015-06-16T12:59:14"/>
    <n v="30"/>
    <x v="0"/>
  </r>
  <r>
    <n v="3295"/>
    <s v="The Divine Comedy Show"/>
    <s v="A comedic drama about The Devil and his quest to take a bride and to Hell with the consequences, no matter what they may be."/>
    <n v="700"/>
    <n v="720.01"/>
    <n v="26.667037037037037"/>
    <x v="0"/>
    <s v="GB"/>
    <s v="GBP"/>
    <n v="1474886229"/>
    <n v="1472294229"/>
    <b v="0"/>
    <n v="27"/>
    <b v="1"/>
    <x v="1"/>
    <s v="plays"/>
    <x v="3295"/>
    <d v="2016-09-26T10:37:09"/>
    <n v="30"/>
    <x v="2"/>
  </r>
  <r>
    <n v="3296"/>
    <s v="Alix in Wundergarten"/>
    <s v="A dark theatrical comedy about four actors recording a warped radio version of Lewis Carroll's 'Alice's Adventures in Wonderland'."/>
    <n v="1500"/>
    <n v="2161"/>
    <n v="45.978723404255319"/>
    <x v="0"/>
    <s v="GB"/>
    <s v="GBP"/>
    <n v="1448229600"/>
    <n v="1446401372"/>
    <b v="0"/>
    <n v="47"/>
    <b v="1"/>
    <x v="1"/>
    <s v="plays"/>
    <x v="3296"/>
    <d v="2015-11-22T22:00:00"/>
    <n v="21"/>
    <x v="0"/>
  </r>
  <r>
    <n v="3297"/>
    <s v="MY EYES WENT DARK"/>
    <s v="A father loses his family in a freak plane crash and goes on to murder the air traffic controller he holds responsible."/>
    <n v="5500"/>
    <n v="5504"/>
    <n v="125.09090909090909"/>
    <x v="0"/>
    <s v="GB"/>
    <s v="GBP"/>
    <n v="1438037940"/>
    <n v="1436380256"/>
    <b v="0"/>
    <n v="44"/>
    <b v="1"/>
    <x v="1"/>
    <s v="plays"/>
    <x v="3297"/>
    <d v="2015-07-27T22:59:00"/>
    <n v="1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41.29166666666666"/>
    <x v="0"/>
    <s v="US"/>
    <s v="USD"/>
    <n v="1442102400"/>
    <n v="1440370768"/>
    <b v="0"/>
    <n v="72"/>
    <b v="1"/>
    <x v="1"/>
    <s v="plays"/>
    <x v="3298"/>
    <d v="2015-09-13T00:00:00"/>
    <n v="2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55.333333333333336"/>
    <x v="0"/>
    <s v="US"/>
    <s v="USD"/>
    <n v="1444860063"/>
    <n v="1442268063"/>
    <b v="0"/>
    <n v="63"/>
    <b v="1"/>
    <x v="1"/>
    <s v="plays"/>
    <x v="3299"/>
    <d v="2015-10-14T22:01:03"/>
    <n v="30"/>
    <x v="0"/>
  </r>
  <r>
    <n v="3300"/>
    <s v="MAX &amp; ELSA: NO MUSIC. NO CHILDREN."/>
    <s v="A subversive parody about the two people for whom the hills were NOT alive with THE SOUND OF MUSIC."/>
    <n v="3000"/>
    <n v="4085"/>
    <n v="46.420454545454547"/>
    <x v="0"/>
    <s v="US"/>
    <s v="USD"/>
    <n v="1430329862"/>
    <n v="1428515462"/>
    <b v="0"/>
    <n v="88"/>
    <b v="1"/>
    <x v="1"/>
    <s v="plays"/>
    <x v="3300"/>
    <d v="2015-04-29T17:51:02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57.2"/>
    <x v="0"/>
    <s v="US"/>
    <s v="USD"/>
    <n v="1470034740"/>
    <n v="1466185176"/>
    <b v="0"/>
    <n v="70"/>
    <b v="1"/>
    <x v="1"/>
    <s v="plays"/>
    <x v="3301"/>
    <d v="2016-08-01T06:59:00"/>
    <n v="45"/>
    <x v="2"/>
  </r>
  <r>
    <n v="3302"/>
    <s v="El muro de BorÃ­s KiÃ©n"/>
    <s v="FilosofÃ­a de los anÃ³nimos"/>
    <n v="8400"/>
    <n v="8685"/>
    <n v="173.7"/>
    <x v="0"/>
    <s v="ES"/>
    <s v="EUR"/>
    <n v="1481099176"/>
    <n v="1478507176"/>
    <b v="0"/>
    <n v="50"/>
    <b v="1"/>
    <x v="1"/>
    <s v="plays"/>
    <x v="3302"/>
    <d v="2016-12-07T08:26:16"/>
    <n v="30"/>
    <x v="2"/>
  </r>
  <r>
    <n v="3303"/>
    <s v="VisiÃ³n Latino Theatre Company"/>
    <s v="VisiÃ³n Latino Theatre Company was founded by three young latino professionals sharing the stories of everyday latinos."/>
    <n v="1800"/>
    <n v="2086"/>
    <n v="59.6"/>
    <x v="0"/>
    <s v="US"/>
    <s v="USD"/>
    <n v="1427553484"/>
    <n v="1424533084"/>
    <b v="0"/>
    <n v="35"/>
    <b v="1"/>
    <x v="1"/>
    <s v="plays"/>
    <x v="3303"/>
    <d v="2015-03-28T14:38:04"/>
    <n v="35"/>
    <x v="0"/>
  </r>
  <r>
    <n v="3304"/>
    <s v="I Can Ski Forever 3"/>
    <s v="A musical comedy production celebrating the unique, lovable, insufferable ski culture of the modern day mountain town."/>
    <n v="15000"/>
    <n v="15677.5"/>
    <n v="89.585714285714289"/>
    <x v="0"/>
    <s v="US"/>
    <s v="USD"/>
    <n v="1482418752"/>
    <n v="1479826752"/>
    <b v="0"/>
    <n v="175"/>
    <b v="1"/>
    <x v="1"/>
    <s v="plays"/>
    <x v="3304"/>
    <d v="2016-12-22T14:59:12"/>
    <n v="3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204.05"/>
    <x v="0"/>
    <s v="US"/>
    <s v="USD"/>
    <n v="1438374748"/>
    <n v="1435782748"/>
    <b v="0"/>
    <n v="20"/>
    <b v="1"/>
    <x v="1"/>
    <s v="plays"/>
    <x v="3305"/>
    <d v="2015-07-31T20:32:28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48.703703703703702"/>
    <x v="0"/>
    <s v="US"/>
    <s v="USD"/>
    <n v="1465527600"/>
    <n v="1462252542"/>
    <b v="0"/>
    <n v="54"/>
    <b v="1"/>
    <x v="1"/>
    <s v="plays"/>
    <x v="3306"/>
    <d v="2016-06-10T03:00:00"/>
    <n v="38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53.339999999999996"/>
    <x v="0"/>
    <s v="US"/>
    <s v="USD"/>
    <n v="1463275339"/>
    <n v="1460683339"/>
    <b v="0"/>
    <n v="20"/>
    <b v="1"/>
    <x v="1"/>
    <s v="plays"/>
    <x v="3307"/>
    <d v="2016-05-15T01:22:19"/>
    <n v="30"/>
    <x v="2"/>
  </r>
  <r>
    <n v="3308"/>
    <s v="A Hand of Talons"/>
    <s v="Descend into the dark world of steampunk noir in this thrilling new play, written by Maggie Lee and directed by Amy Poisson!"/>
    <n v="3500"/>
    <n v="4280"/>
    <n v="75.087719298245617"/>
    <x v="0"/>
    <s v="US"/>
    <s v="USD"/>
    <n v="1460581365"/>
    <n v="1458766965"/>
    <b v="0"/>
    <n v="57"/>
    <b v="1"/>
    <x v="1"/>
    <s v="plays"/>
    <x v="3308"/>
    <d v="2016-04-13T21:02:45"/>
    <n v="21"/>
    <x v="2"/>
  </r>
  <r>
    <n v="3309"/>
    <s v="Collision Course"/>
    <s v="Two unlikely friends, a garage, tinned beans &amp; the end of the world."/>
    <n v="350"/>
    <n v="558"/>
    <n v="18"/>
    <x v="0"/>
    <s v="GB"/>
    <s v="GBP"/>
    <n v="1476632178"/>
    <n v="1473953778"/>
    <b v="0"/>
    <n v="31"/>
    <b v="1"/>
    <x v="1"/>
    <s v="plays"/>
    <x v="3309"/>
    <d v="2016-10-16T15:36:18"/>
    <n v="31"/>
    <x v="2"/>
  </r>
  <r>
    <n v="3310"/>
    <s v="The Island Boys: A New Play"/>
    <s v="A new play about coming coming home, recovery, and trying to find God in the process."/>
    <n v="6500"/>
    <n v="6505"/>
    <n v="209.83870967741936"/>
    <x v="0"/>
    <s v="US"/>
    <s v="USD"/>
    <n v="1444169825"/>
    <n v="1441577825"/>
    <b v="0"/>
    <n v="31"/>
    <b v="1"/>
    <x v="1"/>
    <s v="plays"/>
    <x v="3310"/>
    <d v="2015-10-06T22:17:05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61.022222222222226"/>
    <x v="0"/>
    <s v="US"/>
    <s v="USD"/>
    <n v="1445065210"/>
    <n v="1442473210"/>
    <b v="0"/>
    <n v="45"/>
    <b v="1"/>
    <x v="1"/>
    <s v="plays"/>
    <x v="3311"/>
    <d v="2015-10-17T07:00:10"/>
    <n v="30"/>
    <x v="0"/>
  </r>
  <r>
    <n v="3312"/>
    <s v="Richard III"/>
    <s v="Bare Theatre presents one of Shakespeare's most notorious characters in the final chapter of the War of the Roses saga."/>
    <n v="2500"/>
    <n v="2501"/>
    <n v="61"/>
    <x v="0"/>
    <s v="US"/>
    <s v="USD"/>
    <n v="1478901600"/>
    <n v="1477077946"/>
    <b v="0"/>
    <n v="41"/>
    <b v="1"/>
    <x v="1"/>
    <s v="plays"/>
    <x v="3312"/>
    <d v="2016-11-11T22:00:00"/>
    <n v="21"/>
    <x v="2"/>
  </r>
  <r>
    <n v="3313"/>
    <s v="Melbin the Accidental"/>
    <s v="A modern reworking of Shakespeare's histories and tragedies in iambic pentameter to talk of death, love, and race."/>
    <n v="2000"/>
    <n v="2321"/>
    <n v="80.034482758620683"/>
    <x v="0"/>
    <s v="US"/>
    <s v="USD"/>
    <n v="1453856400"/>
    <n v="1452664317"/>
    <b v="0"/>
    <n v="29"/>
    <b v="1"/>
    <x v="1"/>
    <s v="plays"/>
    <x v="3313"/>
    <d v="2016-01-27T01:00:00"/>
    <n v="14"/>
    <x v="2"/>
  </r>
  <r>
    <n v="3314"/>
    <s v="The White Bike"/>
    <s v="I want to add a new perspective to the cycling safety debate by taking my play THE WHITE BIKE to the Edinburgh Festival of Cycling"/>
    <n v="800"/>
    <n v="1686"/>
    <n v="29.068965517241381"/>
    <x v="0"/>
    <s v="GB"/>
    <s v="GBP"/>
    <n v="1431115500"/>
    <n v="1428733511"/>
    <b v="0"/>
    <n v="58"/>
    <b v="1"/>
    <x v="1"/>
    <s v="plays"/>
    <x v="3314"/>
    <d v="2015-05-08T20:05:00"/>
    <n v="2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49.438202247191015"/>
    <x v="0"/>
    <s v="GB"/>
    <s v="GBP"/>
    <n v="1462519041"/>
    <n v="1459927041"/>
    <b v="0"/>
    <n v="89"/>
    <b v="1"/>
    <x v="1"/>
    <s v="plays"/>
    <x v="3315"/>
    <d v="2016-05-06T07:17:21"/>
    <n v="3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93.977440000000001"/>
    <x v="0"/>
    <s v="US"/>
    <s v="USD"/>
    <n v="1407506040"/>
    <n v="1404680075"/>
    <b v="0"/>
    <n v="125"/>
    <b v="1"/>
    <x v="1"/>
    <s v="plays"/>
    <x v="3316"/>
    <d v="2014-08-08T13:54:00"/>
    <n v="33"/>
    <x v="3"/>
  </r>
  <r>
    <n v="3317"/>
    <s v="Seven Minutes in Eternity"/>
    <s v="Andy Boyd's epic new satire about heroes and villains, humankind's search for glory, and fascism in America"/>
    <n v="1050"/>
    <n v="1115"/>
    <n v="61.944444444444443"/>
    <x v="0"/>
    <s v="US"/>
    <s v="USD"/>
    <n v="1465347424"/>
    <n v="1462755424"/>
    <b v="0"/>
    <n v="18"/>
    <b v="1"/>
    <x v="1"/>
    <s v="plays"/>
    <x v="3317"/>
    <d v="2016-06-08T00:57:04"/>
    <n v="30"/>
    <x v="2"/>
  </r>
  <r>
    <n v="3318"/>
    <s v="ROOMIES - Atlantic Canada Tour 2016-17"/>
    <s v="Help us strengthen and inspire disability arts in Atlantic Canada"/>
    <n v="2000"/>
    <n v="2512"/>
    <n v="78.5"/>
    <x v="0"/>
    <s v="CA"/>
    <s v="CAD"/>
    <n v="1460341800"/>
    <n v="1456902893"/>
    <b v="0"/>
    <n v="32"/>
    <b v="1"/>
    <x v="1"/>
    <s v="plays"/>
    <x v="3318"/>
    <d v="2016-04-11T02:30:00"/>
    <n v="40"/>
    <x v="2"/>
  </r>
  <r>
    <n v="3319"/>
    <s v="Down the Rabbit Hole"/>
    <s v="Down the Rabbit Hole is an exciting new play by Not Just Theatre Productions. To be performed at Matthew's Yard Theatre in Feb 2015"/>
    <n v="500"/>
    <n v="540"/>
    <n v="33.75"/>
    <x v="0"/>
    <s v="GB"/>
    <s v="GBP"/>
    <n v="1422712986"/>
    <n v="1418824986"/>
    <b v="0"/>
    <n v="16"/>
    <b v="1"/>
    <x v="1"/>
    <s v="plays"/>
    <x v="3319"/>
    <d v="2015-01-31T14:03:06"/>
    <n v="45"/>
    <x v="3"/>
  </r>
  <r>
    <n v="3320"/>
    <s v="Mama Threw Me So High &amp; He Who Speaks"/>
    <s v="Imaginary Theater Company presents two modern day tall tales about family, resilience and redemption."/>
    <n v="2500"/>
    <n v="2525"/>
    <n v="66.44736842105263"/>
    <x v="0"/>
    <s v="US"/>
    <s v="USD"/>
    <n v="1466557557"/>
    <n v="1463965557"/>
    <b v="0"/>
    <n v="38"/>
    <b v="1"/>
    <x v="1"/>
    <s v="plays"/>
    <x v="3320"/>
    <d v="2016-06-22T01:05:57"/>
    <n v="3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35.799999999999997"/>
    <x v="0"/>
    <s v="US"/>
    <s v="USD"/>
    <n v="1413431940"/>
    <n v="1412216665"/>
    <b v="0"/>
    <n v="15"/>
    <b v="1"/>
    <x v="1"/>
    <s v="plays"/>
    <x v="3321"/>
    <d v="2014-10-16T03:59:00"/>
    <n v="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45.65217391304347"/>
    <x v="0"/>
    <s v="US"/>
    <s v="USD"/>
    <n v="1466567700"/>
    <n v="1464653696"/>
    <b v="0"/>
    <n v="23"/>
    <b v="1"/>
    <x v="1"/>
    <s v="plays"/>
    <x v="3322"/>
    <d v="2016-06-22T03:55:00"/>
    <n v="22"/>
    <x v="2"/>
  </r>
  <r>
    <n v="3323"/>
    <s v="Migrants' Theatre"/>
    <s v="Young adult theatre makers from London are raising money to cover costs for touring with their current production MigrantsÂ´ Rhapsody."/>
    <n v="1000"/>
    <n v="1259"/>
    <n v="25.693877551020407"/>
    <x v="0"/>
    <s v="GB"/>
    <s v="GBP"/>
    <n v="1474793208"/>
    <n v="1472201208"/>
    <b v="0"/>
    <n v="49"/>
    <b v="1"/>
    <x v="1"/>
    <s v="plays"/>
    <x v="3323"/>
    <d v="2016-09-25T08:46:48"/>
    <n v="30"/>
    <x v="2"/>
  </r>
  <r>
    <n v="3324"/>
    <s v="At Swim, Two Boys"/>
    <s v="The play tells the story of Jim and Doyler and their friendship on the brink of Irish independence."/>
    <n v="1500"/>
    <n v="1525"/>
    <n v="152.5"/>
    <x v="0"/>
    <s v="IE"/>
    <s v="EUR"/>
    <n v="1465135190"/>
    <n v="1463925590"/>
    <b v="0"/>
    <n v="10"/>
    <b v="1"/>
    <x v="1"/>
    <s v="plays"/>
    <x v="3324"/>
    <d v="2016-06-05T13:59:50"/>
    <n v="1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30"/>
    <x v="0"/>
    <s v="GB"/>
    <s v="GBP"/>
    <n v="1428256277"/>
    <n v="1425235877"/>
    <b v="0"/>
    <n v="15"/>
    <b v="1"/>
    <x v="1"/>
    <s v="plays"/>
    <x v="3325"/>
    <d v="2015-04-05T17:51:17"/>
    <n v="35"/>
    <x v="0"/>
  </r>
  <r>
    <n v="3326"/>
    <s v="Me? A Caregiver?"/>
    <s v="An edgy, hilarious, compassionate and honest show to help caregivers find courage, trust their instincts and above all, to laugh."/>
    <n v="8000"/>
    <n v="8110"/>
    <n v="142.28070175438597"/>
    <x v="0"/>
    <s v="US"/>
    <s v="USD"/>
    <n v="1425830905"/>
    <n v="1423242505"/>
    <b v="0"/>
    <n v="57"/>
    <b v="1"/>
    <x v="1"/>
    <s v="plays"/>
    <x v="3326"/>
    <d v="2015-03-08T16:08:25"/>
    <n v="3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24.545454545454547"/>
    <x v="0"/>
    <s v="GB"/>
    <s v="GBP"/>
    <n v="1462697966"/>
    <n v="1460105966"/>
    <b v="0"/>
    <n v="33"/>
    <b v="1"/>
    <x v="1"/>
    <s v="plays"/>
    <x v="3327"/>
    <d v="2016-05-08T08:59:26"/>
    <n v="3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292.77777777777777"/>
    <x v="0"/>
    <s v="US"/>
    <s v="USD"/>
    <n v="1404522000"/>
    <n v="1404308883"/>
    <b v="0"/>
    <n v="9"/>
    <b v="1"/>
    <x v="1"/>
    <s v="plays"/>
    <x v="3328"/>
    <d v="2014-07-05T01:00:00"/>
    <n v="2"/>
    <x v="3"/>
  </r>
  <r>
    <n v="3329"/>
    <s v="Jestia and Raedon"/>
    <s v="Jestia and Raedon is a brand new romantic comedy play going to the Edinburgh Fringe Festival this summer."/>
    <n v="1000"/>
    <n v="1168"/>
    <n v="44.92307692307692"/>
    <x v="0"/>
    <s v="GB"/>
    <s v="GBP"/>
    <n v="1406502000"/>
    <n v="1405583108"/>
    <b v="0"/>
    <n v="26"/>
    <b v="1"/>
    <x v="1"/>
    <s v="plays"/>
    <x v="3329"/>
    <d v="2014-07-27T23:00:00"/>
    <n v="1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23.10144927536232"/>
    <x v="0"/>
    <s v="GB"/>
    <s v="GBP"/>
    <n v="1427919468"/>
    <n v="1425331068"/>
    <b v="0"/>
    <n v="69"/>
    <b v="1"/>
    <x v="1"/>
    <s v="plays"/>
    <x v="3330"/>
    <d v="2015-04-01T20:17:48"/>
    <n v="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80.400000000000006"/>
    <x v="0"/>
    <s v="US"/>
    <s v="USD"/>
    <n v="1444149886"/>
    <n v="1441125886"/>
    <b v="0"/>
    <n v="65"/>
    <b v="1"/>
    <x v="1"/>
    <s v="plays"/>
    <x v="3331"/>
    <d v="2015-10-06T16:44:46"/>
    <n v="35"/>
    <x v="0"/>
  </r>
  <r>
    <n v="3332"/>
    <s v="Cortez"/>
    <s v="Two marine biologists are at odds during an important expedition. When a stranded shark refuses to die, things get weird."/>
    <n v="6000"/>
    <n v="6000"/>
    <n v="72.289156626506028"/>
    <x v="0"/>
    <s v="US"/>
    <s v="USD"/>
    <n v="1405802330"/>
    <n v="1403210330"/>
    <b v="0"/>
    <n v="83"/>
    <b v="1"/>
    <x v="1"/>
    <s v="plays"/>
    <x v="3332"/>
    <d v="2014-07-19T20:38:50"/>
    <n v="3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32.972972972972975"/>
    <x v="0"/>
    <s v="US"/>
    <s v="USD"/>
    <n v="1434384880"/>
    <n v="1432484080"/>
    <b v="0"/>
    <n v="111"/>
    <b v="1"/>
    <x v="1"/>
    <s v="plays"/>
    <x v="3333"/>
    <d v="2015-06-15T16:14:40"/>
    <n v="22"/>
    <x v="0"/>
  </r>
  <r>
    <n v="3334"/>
    <s v="The Saltbox Theatre Collective Seed Money Project"/>
    <s v="The Saltbox Theatre Collective is a brand new not-for-profit theatre company in Illinois."/>
    <n v="3871"/>
    <n v="5366"/>
    <n v="116.65217391304348"/>
    <x v="0"/>
    <s v="US"/>
    <s v="USD"/>
    <n v="1438259422"/>
    <n v="1435667422"/>
    <b v="0"/>
    <n v="46"/>
    <b v="1"/>
    <x v="1"/>
    <s v="plays"/>
    <x v="3334"/>
    <d v="2015-07-30T12:30:22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79.61904761904762"/>
    <x v="0"/>
    <s v="GB"/>
    <s v="GBP"/>
    <n v="1407106800"/>
    <n v="1404749446"/>
    <b v="0"/>
    <n v="63"/>
    <b v="1"/>
    <x v="1"/>
    <s v="plays"/>
    <x v="3335"/>
    <d v="2014-08-03T23:00:00"/>
    <n v="27"/>
    <x v="3"/>
  </r>
  <r>
    <n v="3336"/>
    <s v="WILDE TALES"/>
    <s v="A theatrical adaptation of Oscar Wilde's short stories, presented by Suitcase Civilians at The Space, April 5-10 2016."/>
    <n v="250"/>
    <n v="250"/>
    <n v="27.777777777777779"/>
    <x v="0"/>
    <s v="GB"/>
    <s v="GBP"/>
    <n v="1459845246"/>
    <n v="1457429646"/>
    <b v="0"/>
    <n v="9"/>
    <b v="1"/>
    <x v="1"/>
    <s v="plays"/>
    <x v="3336"/>
    <d v="2016-04-05T08:34:06"/>
    <n v="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81.029411764705884"/>
    <x v="0"/>
    <s v="GB"/>
    <s v="GBP"/>
    <n v="1412974800"/>
    <n v="1411109167"/>
    <b v="0"/>
    <n v="34"/>
    <b v="1"/>
    <x v="1"/>
    <s v="plays"/>
    <x v="3337"/>
    <d v="2014-10-10T21:00:00"/>
    <n v="22"/>
    <x v="3"/>
  </r>
  <r>
    <n v="3338"/>
    <s v="The Last Days of Judas Iscariot"/>
    <s v="Join Estelle Parsons in support of Theater That Looks and Sounds Like America"/>
    <n v="15000"/>
    <n v="15327"/>
    <n v="136.84821428571428"/>
    <x v="0"/>
    <s v="US"/>
    <s v="USD"/>
    <n v="1487944080"/>
    <n v="1486129680"/>
    <b v="0"/>
    <n v="112"/>
    <b v="1"/>
    <x v="1"/>
    <s v="plays"/>
    <x v="3338"/>
    <d v="2017-02-24T13:48:00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n v="177.61702127659575"/>
    <x v="0"/>
    <s v="US"/>
    <s v="USD"/>
    <n v="1469721518"/>
    <n v="1467129518"/>
    <b v="0"/>
    <n v="47"/>
    <b v="1"/>
    <x v="1"/>
    <s v="plays"/>
    <x v="3339"/>
    <d v="2016-07-28T15:58:38"/>
    <n v="30"/>
    <x v="2"/>
  </r>
  <r>
    <n v="3340"/>
    <s v="King Lear"/>
    <s v="The Eno River Players is a community theater in Durham, North Carolina. We are trying to raise money to get our second show on its feet"/>
    <n v="3000"/>
    <n v="4145"/>
    <n v="109.07894736842105"/>
    <x v="0"/>
    <s v="US"/>
    <s v="USD"/>
    <n v="1481066554"/>
    <n v="1478906554"/>
    <b v="0"/>
    <n v="38"/>
    <b v="1"/>
    <x v="1"/>
    <s v="plays"/>
    <x v="3340"/>
    <d v="2016-12-06T23:22:34"/>
    <n v="25"/>
    <x v="2"/>
  </r>
  <r>
    <n v="3341"/>
    <s v="Today I Live"/>
    <s v="A London flat, two stories play simultaneously. Irish mapmaker 1821, Iranian artist present day. Each senses the other. Worlds collide."/>
    <n v="3350"/>
    <n v="3350"/>
    <n v="119.64285714285714"/>
    <x v="0"/>
    <s v="GB"/>
    <s v="GBP"/>
    <n v="1465750800"/>
    <n v="1463771421"/>
    <b v="0"/>
    <n v="28"/>
    <b v="1"/>
    <x v="1"/>
    <s v="plays"/>
    <x v="3341"/>
    <d v="2016-06-12T17:00:00"/>
    <n v="23"/>
    <x v="2"/>
  </r>
  <r>
    <n v="3342"/>
    <s v="Uprising Theatre Company's First Production"/>
    <s v="We believe in the power of stories to change the world. Theatre that inspires transformation."/>
    <n v="6000"/>
    <n v="6100"/>
    <n v="78.205128205128204"/>
    <x v="0"/>
    <s v="US"/>
    <s v="USD"/>
    <n v="1427864340"/>
    <n v="1425020810"/>
    <b v="0"/>
    <n v="78"/>
    <b v="1"/>
    <x v="1"/>
    <s v="plays"/>
    <x v="3342"/>
    <d v="2015-04-01T04:59:00"/>
    <n v="33"/>
    <x v="0"/>
  </r>
  <r>
    <n v="3343"/>
    <s v="The Girl Who Touched the Stars"/>
    <s v="Two sisters make a set of paper dolls which take them on a journey across lands, creating memories along the way."/>
    <n v="700"/>
    <n v="1200"/>
    <n v="52.173913043478258"/>
    <x v="0"/>
    <s v="GB"/>
    <s v="GBP"/>
    <n v="1460553480"/>
    <n v="1458770384"/>
    <b v="0"/>
    <n v="23"/>
    <b v="1"/>
    <x v="1"/>
    <s v="plays"/>
    <x v="3343"/>
    <d v="2016-04-13T13:18:00"/>
    <n v="21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14.125"/>
    <x v="0"/>
    <s v="US"/>
    <s v="USD"/>
    <n v="1409374093"/>
    <n v="1406782093"/>
    <b v="0"/>
    <n v="40"/>
    <b v="1"/>
    <x v="1"/>
    <s v="plays"/>
    <x v="3344"/>
    <d v="2014-08-30T04:48:13"/>
    <n v="3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50"/>
    <x v="0"/>
    <s v="US"/>
    <s v="USD"/>
    <n v="1429317420"/>
    <n v="1424226768"/>
    <b v="0"/>
    <n v="13"/>
    <b v="1"/>
    <x v="1"/>
    <s v="plays"/>
    <x v="3345"/>
    <d v="2015-04-18T00:37:00"/>
    <n v="5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91.666666666666671"/>
    <x v="0"/>
    <s v="US"/>
    <s v="USD"/>
    <n v="1424910910"/>
    <n v="1424306110"/>
    <b v="0"/>
    <n v="18"/>
    <b v="1"/>
    <x v="1"/>
    <s v="plays"/>
    <x v="3346"/>
    <d v="2015-02-26T00:35:10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08.59090909090909"/>
    <x v="0"/>
    <s v="GB"/>
    <s v="GBP"/>
    <n v="1462741200"/>
    <n v="1461503654"/>
    <b v="0"/>
    <n v="22"/>
    <b v="1"/>
    <x v="1"/>
    <s v="plays"/>
    <x v="3347"/>
    <d v="2016-05-08T21:00:00"/>
    <n v="14"/>
    <x v="2"/>
  </r>
  <r>
    <n v="3348"/>
    <s v="Macbeth"/>
    <s v="Old Hat's new production explores the bleak culture of war and the cosmic powers of guilt and imagination in Shakespeare's tragedy."/>
    <n v="5500"/>
    <n v="5516"/>
    <n v="69.822784810126578"/>
    <x v="0"/>
    <s v="US"/>
    <s v="USD"/>
    <n v="1461988740"/>
    <n v="1459949080"/>
    <b v="0"/>
    <n v="79"/>
    <b v="1"/>
    <x v="1"/>
    <s v="plays"/>
    <x v="3348"/>
    <d v="2016-04-30T03:59:00"/>
    <n v="2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09.57142857142857"/>
    <x v="0"/>
    <s v="US"/>
    <s v="USD"/>
    <n v="1465837200"/>
    <n v="1463971172"/>
    <b v="0"/>
    <n v="14"/>
    <b v="1"/>
    <x v="1"/>
    <s v="plays"/>
    <x v="3349"/>
    <d v="2016-06-13T17:00:00"/>
    <n v="22"/>
    <x v="2"/>
  </r>
  <r>
    <n v="3350"/>
    <s v="Visions"/>
    <s v="Nora Wageners TheaterstÃ¼ck lÃ¤dt den Zuschauer ein auf eine teils lustige, teils dÃ¼stere Reise ins Wohnzimmer der jungen, arbeitslosen K"/>
    <n v="3500"/>
    <n v="3655"/>
    <n v="71.666666666666671"/>
    <x v="0"/>
    <s v="LU"/>
    <s v="EUR"/>
    <n v="1448838000"/>
    <n v="1445791811"/>
    <b v="0"/>
    <n v="51"/>
    <b v="1"/>
    <x v="1"/>
    <s v="plays"/>
    <x v="3350"/>
    <d v="2015-11-29T23:00:00"/>
    <n v="35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93.611111111111114"/>
    <x v="0"/>
    <s v="GB"/>
    <s v="GBP"/>
    <n v="1406113200"/>
    <n v="1402910965"/>
    <b v="0"/>
    <n v="54"/>
    <b v="1"/>
    <x v="1"/>
    <s v="plays"/>
    <x v="3351"/>
    <d v="2014-07-23T11:00:00"/>
    <n v="37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76.8"/>
    <x v="0"/>
    <s v="GB"/>
    <s v="GBP"/>
    <n v="1467414000"/>
    <n v="1462492178"/>
    <b v="0"/>
    <n v="70"/>
    <b v="1"/>
    <x v="1"/>
    <s v="plays"/>
    <x v="3352"/>
    <d v="2016-07-01T23:00:00"/>
    <n v="57"/>
    <x v="2"/>
  </r>
  <r>
    <n v="3353"/>
    <s v="Nude: A play by Paul Hewitt"/>
    <s v="A new spoken word play, written by Paul Hewitt, in 3 parts about love and fate, inspired by the Ruba'iyat of Omar Khayyam."/>
    <n v="500"/>
    <n v="1575"/>
    <n v="35.795454545454547"/>
    <x v="0"/>
    <s v="GB"/>
    <s v="GBP"/>
    <n v="1462230000"/>
    <n v="1461061350"/>
    <b v="0"/>
    <n v="44"/>
    <b v="1"/>
    <x v="1"/>
    <s v="plays"/>
    <x v="3353"/>
    <d v="2016-05-02T23:00:00"/>
    <n v="14"/>
    <x v="2"/>
  </r>
  <r>
    <n v="3354"/>
    <s v="Strangeloop Theatre - A Focus on New Works"/>
    <s v="Help Strangeloop Theatre create and support new work by sponsoring our 2015-2016 season."/>
    <n v="3000"/>
    <n v="3058"/>
    <n v="55.6"/>
    <x v="0"/>
    <s v="US"/>
    <s v="USD"/>
    <n v="1446091260"/>
    <n v="1443029206"/>
    <b v="0"/>
    <n v="55"/>
    <b v="1"/>
    <x v="1"/>
    <s v="plays"/>
    <x v="3354"/>
    <d v="2015-10-29T04:01:00"/>
    <n v="35"/>
    <x v="0"/>
  </r>
  <r>
    <n v="3355"/>
    <s v="Jelly Beans at Theatre503"/>
    <s v="Help get Jelly Beans to the Theatre503 stage. An important piece of new writing by Dan Pick, produced by Kuleshov Theatre"/>
    <n v="1750"/>
    <n v="2210"/>
    <n v="147.33333333333334"/>
    <x v="0"/>
    <s v="GB"/>
    <s v="GBP"/>
    <n v="1462879020"/>
    <n v="1461941527"/>
    <b v="0"/>
    <n v="15"/>
    <b v="1"/>
    <x v="1"/>
    <s v="plays"/>
    <x v="3355"/>
    <d v="2016-05-10T11:17:00"/>
    <n v="1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56.333333333333336"/>
    <x v="0"/>
    <s v="GB"/>
    <s v="GBP"/>
    <n v="1468611272"/>
    <n v="1466019272"/>
    <b v="0"/>
    <n v="27"/>
    <b v="1"/>
    <x v="1"/>
    <s v="plays"/>
    <x v="3356"/>
    <d v="2016-07-15T19:34:32"/>
    <n v="3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96.19047619047619"/>
    <x v="0"/>
    <s v="GB"/>
    <s v="GBP"/>
    <n v="1406887310"/>
    <n v="1404295310"/>
    <b v="0"/>
    <n v="21"/>
    <b v="1"/>
    <x v="1"/>
    <s v="plays"/>
    <x v="3357"/>
    <d v="2014-08-01T10:01:50"/>
    <n v="3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63.574074074074076"/>
    <x v="0"/>
    <s v="US"/>
    <s v="USD"/>
    <n v="1416385679"/>
    <n v="1413790079"/>
    <b v="0"/>
    <n v="162"/>
    <b v="1"/>
    <x v="1"/>
    <s v="plays"/>
    <x v="3358"/>
    <d v="2014-11-19T08:27:59"/>
    <n v="30"/>
    <x v="3"/>
  </r>
  <r>
    <n v="3359"/>
    <s v="BEIRUT, LADY OF LEBANON"/>
    <s v="A Theatrical Production Celebrating the Lebanese Culture and the Human Spirit in Time of War."/>
    <n v="4000"/>
    <n v="4250"/>
    <n v="184.78260869565219"/>
    <x v="0"/>
    <s v="US"/>
    <s v="USD"/>
    <n v="1487985734"/>
    <n v="1484097734"/>
    <b v="0"/>
    <n v="23"/>
    <b v="1"/>
    <x v="1"/>
    <s v="plays"/>
    <x v="3359"/>
    <d v="2017-02-25T01:22:14"/>
    <n v="45"/>
    <x v="1"/>
  </r>
  <r>
    <n v="3360"/>
    <s v="Pretty Butch"/>
    <s v="World Premiere, an M1 Singapore Fringe Festival 2017 commission."/>
    <n v="9000"/>
    <n v="9124"/>
    <n v="126.72222222222223"/>
    <x v="0"/>
    <s v="SG"/>
    <s v="SGD"/>
    <n v="1481731140"/>
    <n v="1479866343"/>
    <b v="0"/>
    <n v="72"/>
    <b v="1"/>
    <x v="1"/>
    <s v="plays"/>
    <x v="3360"/>
    <d v="2016-12-14T15:59:00"/>
    <n v="2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83.42647058823529"/>
    <x v="0"/>
    <s v="US"/>
    <s v="USD"/>
    <n v="1409587140"/>
    <n v="1408062990"/>
    <b v="0"/>
    <n v="68"/>
    <b v="1"/>
    <x v="1"/>
    <s v="plays"/>
    <x v="3361"/>
    <d v="2014-09-01T15:59:00"/>
    <n v="18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54.5"/>
    <x v="0"/>
    <s v="US"/>
    <s v="USD"/>
    <n v="1425704100"/>
    <n v="1424484717"/>
    <b v="0"/>
    <n v="20"/>
    <b v="1"/>
    <x v="1"/>
    <s v="plays"/>
    <x v="3362"/>
    <d v="2015-03-07T04:55:00"/>
    <n v="1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302.30769230769232"/>
    <x v="0"/>
    <s v="US"/>
    <s v="USD"/>
    <n v="1408464000"/>
    <n v="1406831445"/>
    <b v="0"/>
    <n v="26"/>
    <b v="1"/>
    <x v="1"/>
    <s v="plays"/>
    <x v="3363"/>
    <d v="2014-08-19T16:00:00"/>
    <n v="19"/>
    <x v="3"/>
  </r>
  <r>
    <n v="3364"/>
    <s v="Cancel The Sunshine"/>
    <s v="Cancel The SunshineÂ is a new play that explores living with a mental health condition in an honest, witty and articulate way."/>
    <n v="3000"/>
    <n v="3178"/>
    <n v="44.138888888888886"/>
    <x v="0"/>
    <s v="GB"/>
    <s v="GBP"/>
    <n v="1458075600"/>
    <n v="1456183649"/>
    <b v="0"/>
    <n v="72"/>
    <b v="1"/>
    <x v="1"/>
    <s v="plays"/>
    <x v="3364"/>
    <d v="2016-03-15T21:00:00"/>
    <n v="2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866.66666666666663"/>
    <x v="0"/>
    <s v="US"/>
    <s v="USD"/>
    <n v="1449973592"/>
    <n v="1447381592"/>
    <b v="0"/>
    <n v="3"/>
    <b v="1"/>
    <x v="1"/>
    <s v="plays"/>
    <x v="3365"/>
    <d v="2015-12-13T02:26:32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n v="61.388888888888886"/>
    <x v="0"/>
    <s v="US"/>
    <s v="USD"/>
    <n v="1431481037"/>
    <n v="1428889037"/>
    <b v="0"/>
    <n v="18"/>
    <b v="1"/>
    <x v="1"/>
    <s v="plays"/>
    <x v="3366"/>
    <d v="2015-05-13T01:37:17"/>
    <n v="3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29.666666666666668"/>
    <x v="0"/>
    <s v="GB"/>
    <s v="GBP"/>
    <n v="1438467894"/>
    <n v="1436307894"/>
    <b v="0"/>
    <n v="30"/>
    <b v="1"/>
    <x v="1"/>
    <s v="plays"/>
    <x v="3367"/>
    <d v="2015-08-01T22:24:54"/>
    <n v="25"/>
    <x v="0"/>
  </r>
  <r>
    <n v="3368"/>
    <s v="Peter Pan by J.M. Barrie @ Open Space Arts"/>
    <s v="Help a non-profit community theatre create an unforgettable production of J.M. Barrie's classic play."/>
    <n v="1000"/>
    <n v="1046"/>
    <n v="45.478260869565219"/>
    <x v="0"/>
    <s v="US"/>
    <s v="USD"/>
    <n v="1420088400"/>
    <n v="1416977259"/>
    <b v="0"/>
    <n v="23"/>
    <b v="1"/>
    <x v="1"/>
    <s v="plays"/>
    <x v="3368"/>
    <d v="2015-01-01T05:00:00"/>
    <n v="36"/>
    <x v="3"/>
  </r>
  <r>
    <n v="3369"/>
    <s v="The Collector, a play by Daniel Wade"/>
    <s v="How far would you go for revenge? The Collector is a dark thriller of regret, retribution and broken masculinity."/>
    <n v="5000"/>
    <n v="5195"/>
    <n v="96.203703703703709"/>
    <x v="0"/>
    <s v="IE"/>
    <s v="EUR"/>
    <n v="1484441980"/>
    <n v="1479257980"/>
    <b v="0"/>
    <n v="54"/>
    <b v="1"/>
    <x v="1"/>
    <s v="plays"/>
    <x v="3369"/>
    <d v="2017-01-15T00:59:40"/>
    <n v="60"/>
    <x v="2"/>
  </r>
  <r>
    <n v="3370"/>
    <s v="&quot;I'm Alright&quot;...an Enso Theatre Education production."/>
    <s v="I'm Alright. A story of young women, told by young women, for the world."/>
    <n v="1500"/>
    <n v="1766"/>
    <n v="67.92307692307692"/>
    <x v="0"/>
    <s v="US"/>
    <s v="USD"/>
    <n v="1481961600"/>
    <n v="1479283285"/>
    <b v="0"/>
    <n v="26"/>
    <b v="1"/>
    <x v="1"/>
    <s v="plays"/>
    <x v="3370"/>
    <d v="2016-12-17T08:00:00"/>
    <n v="31"/>
    <x v="2"/>
  </r>
  <r>
    <n v="3371"/>
    <s v="Red Planet (or One Way Ticket) Staged Reading"/>
    <s v="Help support Red Planet, a new science fiction play based off the Mars One exploration."/>
    <n v="200"/>
    <n v="277"/>
    <n v="30.777777777777779"/>
    <x v="0"/>
    <s v="US"/>
    <s v="USD"/>
    <n v="1449089965"/>
    <n v="1446670765"/>
    <b v="0"/>
    <n v="9"/>
    <b v="1"/>
    <x v="1"/>
    <s v="plays"/>
    <x v="3371"/>
    <d v="2015-12-02T20:59:25"/>
    <n v="28"/>
    <x v="0"/>
  </r>
  <r>
    <n v="3372"/>
    <s v="All the Best, Jack"/>
    <s v="This play tells the story of the toxicity of sensationalism shown through one man's struggle with notoriety."/>
    <n v="1000"/>
    <n v="1035"/>
    <n v="38.333333333333336"/>
    <x v="0"/>
    <s v="US"/>
    <s v="USD"/>
    <n v="1408942740"/>
    <n v="1407157756"/>
    <b v="0"/>
    <n v="27"/>
    <b v="1"/>
    <x v="1"/>
    <s v="plays"/>
    <x v="3372"/>
    <d v="2014-08-25T04:59:00"/>
    <n v="2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66.833333333333329"/>
    <x v="0"/>
    <s v="GB"/>
    <s v="GBP"/>
    <n v="1437235200"/>
    <n v="1435177840"/>
    <b v="0"/>
    <n v="30"/>
    <b v="1"/>
    <x v="1"/>
    <s v="plays"/>
    <x v="3373"/>
    <d v="2015-07-18T16:00:00"/>
    <n v="24"/>
    <x v="0"/>
  </r>
  <r>
    <n v="3374"/>
    <s v="HELP BUILD &quot;THE CASTLE&quot;"/>
    <s v="A rare  production of World acclaimed playwright Howard Barker's groundbreaking &amp; provocative 'The Castle'."/>
    <n v="3500"/>
    <n v="3730"/>
    <n v="71.730769230769226"/>
    <x v="0"/>
    <s v="CA"/>
    <s v="CAD"/>
    <n v="1446053616"/>
    <n v="1443461616"/>
    <b v="0"/>
    <n v="52"/>
    <b v="1"/>
    <x v="1"/>
    <s v="plays"/>
    <x v="3374"/>
    <d v="2015-10-28T17:33:36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n v="176.47058823529412"/>
    <x v="0"/>
    <s v="GB"/>
    <s v="GBP"/>
    <n v="1400423973"/>
    <n v="1399387173"/>
    <b v="0"/>
    <n v="17"/>
    <b v="1"/>
    <x v="1"/>
    <s v="plays"/>
    <x v="3375"/>
    <d v="2014-05-18T14:39:33"/>
    <n v="12"/>
    <x v="3"/>
  </r>
  <r>
    <n v="3376"/>
    <s v="The Tutors"/>
    <s v="3 college grads struggling to fund their social network. 1 bratty blackmailing student. 1 dreamy Asian business man. 1 awesome play."/>
    <n v="8000"/>
    <n v="8001"/>
    <n v="421.10526315789474"/>
    <x v="0"/>
    <s v="US"/>
    <s v="USD"/>
    <n v="1429976994"/>
    <n v="1424796594"/>
    <b v="0"/>
    <n v="19"/>
    <b v="1"/>
    <x v="1"/>
    <s v="plays"/>
    <x v="3376"/>
    <d v="2015-04-25T15:49:54"/>
    <n v="60"/>
    <x v="0"/>
  </r>
  <r>
    <n v="3377"/>
    <s v="To Kill a Machine"/>
    <s v="An empowering play about war time code breaker Alan Turing which tells the real story of a hero vilified for his sexuality and suicide."/>
    <n v="8000"/>
    <n v="8084"/>
    <n v="104.98701298701299"/>
    <x v="0"/>
    <s v="GB"/>
    <s v="GBP"/>
    <n v="1426870560"/>
    <n v="1424280899"/>
    <b v="0"/>
    <n v="77"/>
    <b v="1"/>
    <x v="1"/>
    <s v="plays"/>
    <x v="3377"/>
    <d v="2015-03-20T16:56:00"/>
    <n v="30"/>
    <x v="0"/>
  </r>
  <r>
    <n v="3378"/>
    <s v="Rose of June"/>
    <s v="'Can you ever find acceptance in death?' _x000a_Rose of June is a piece of theatre exploring the stages of grief. Unity Theatre - September"/>
    <n v="550"/>
    <n v="592"/>
    <n v="28.19047619047619"/>
    <x v="0"/>
    <s v="GB"/>
    <s v="GBP"/>
    <n v="1409490480"/>
    <n v="1407400306"/>
    <b v="0"/>
    <n v="21"/>
    <b v="1"/>
    <x v="1"/>
    <s v="plays"/>
    <x v="3378"/>
    <d v="2014-08-31T13:08:00"/>
    <n v="24"/>
    <x v="3"/>
  </r>
  <r>
    <n v="3379"/>
    <s v="The Promise"/>
    <s v="A play by Alexei Arbuzov about the lives of three teenagers during the Nazi siege of Leningrad, 1942, in a new adaptation by Nick Dear."/>
    <n v="2000"/>
    <n v="2073"/>
    <n v="54.55263157894737"/>
    <x v="0"/>
    <s v="GB"/>
    <s v="GBP"/>
    <n v="1440630000"/>
    <n v="1439122800"/>
    <b v="0"/>
    <n v="38"/>
    <b v="1"/>
    <x v="1"/>
    <s v="plays"/>
    <x v="3379"/>
    <d v="2015-08-26T23:00:00"/>
    <n v="1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11.89285714285714"/>
    <x v="0"/>
    <s v="US"/>
    <s v="USD"/>
    <n v="1417305178"/>
    <n v="1414277578"/>
    <b v="0"/>
    <n v="28"/>
    <b v="1"/>
    <x v="1"/>
    <s v="plays"/>
    <x v="3380"/>
    <d v="2014-11-29T23:52:58"/>
    <n v="3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85.208333333333329"/>
    <x v="0"/>
    <s v="US"/>
    <s v="USD"/>
    <n v="1426044383"/>
    <n v="1423455983"/>
    <b v="0"/>
    <n v="48"/>
    <b v="1"/>
    <x v="1"/>
    <s v="plays"/>
    <x v="3381"/>
    <d v="2015-03-11T03:26:23"/>
    <n v="3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6.652173913043484"/>
    <x v="0"/>
    <s v="GB"/>
    <s v="GBP"/>
    <n v="1470092340"/>
    <n v="1467973256"/>
    <b v="0"/>
    <n v="46"/>
    <b v="1"/>
    <x v="1"/>
    <s v="plays"/>
    <x v="3382"/>
    <d v="2016-08-01T22:59:00"/>
    <n v="25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65.166666666666671"/>
    <x v="0"/>
    <s v="US"/>
    <s v="USD"/>
    <n v="1466707620"/>
    <n v="1464979620"/>
    <b v="0"/>
    <n v="30"/>
    <b v="1"/>
    <x v="1"/>
    <s v="plays"/>
    <x v="3383"/>
    <d v="2016-06-23T18:47:00"/>
    <n v="20"/>
    <x v="2"/>
  </r>
  <r>
    <n v="3384"/>
    <s v="The Hat"/>
    <s v="Six gay men, emotional baggage, and online dating: what could go wrong? A play about looking for love and finding something better."/>
    <n v="6000"/>
    <n v="6000.66"/>
    <n v="93.760312499999998"/>
    <x v="0"/>
    <s v="US"/>
    <s v="USD"/>
    <n v="1448074800"/>
    <n v="1444874768"/>
    <b v="0"/>
    <n v="64"/>
    <b v="1"/>
    <x v="1"/>
    <s v="plays"/>
    <x v="3384"/>
    <d v="2015-11-21T03:00:00"/>
    <n v="3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33.33333333333334"/>
    <x v="0"/>
    <s v="US"/>
    <s v="USD"/>
    <n v="1418244552"/>
    <n v="1415652552"/>
    <b v="0"/>
    <n v="15"/>
    <b v="1"/>
    <x v="1"/>
    <s v="plays"/>
    <x v="3385"/>
    <d v="2014-12-10T20:49:12"/>
    <n v="30"/>
    <x v="3"/>
  </r>
  <r>
    <n v="3386"/>
    <s v="Going To Market"/>
    <s v="Stories from the Bronx make for an uncommon play. Help us finish funding this production, supported by the Kevin Spacey Foundation."/>
    <n v="2000"/>
    <n v="2100"/>
    <n v="51.219512195121951"/>
    <x v="0"/>
    <s v="US"/>
    <s v="USD"/>
    <n v="1417620506"/>
    <n v="1415028506"/>
    <b v="0"/>
    <n v="41"/>
    <b v="1"/>
    <x v="1"/>
    <s v="plays"/>
    <x v="3386"/>
    <d v="2014-12-03T15:28:26"/>
    <n v="3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00.17142857142858"/>
    <x v="0"/>
    <s v="US"/>
    <s v="USD"/>
    <n v="1418581088"/>
    <n v="1415125088"/>
    <b v="0"/>
    <n v="35"/>
    <b v="1"/>
    <x v="1"/>
    <s v="plays"/>
    <x v="3387"/>
    <d v="2014-12-14T18:18:08"/>
    <n v="40"/>
    <x v="3"/>
  </r>
  <r>
    <n v="3388"/>
    <s v="ICONS"/>
    <s v="ICONS is a unique new play about the Amazon warrior women from Greek myth and re-imagines them from a contemporary female perspective."/>
    <n v="1500"/>
    <n v="1557"/>
    <n v="34.6"/>
    <x v="0"/>
    <s v="GB"/>
    <s v="GBP"/>
    <n v="1434625441"/>
    <n v="1432033441"/>
    <b v="0"/>
    <n v="45"/>
    <b v="1"/>
    <x v="1"/>
    <s v="plays"/>
    <x v="3388"/>
    <d v="2015-06-18T11:04:01"/>
    <n v="30"/>
    <x v="0"/>
  </r>
  <r>
    <n v="3389"/>
    <s v="Chimera Ensemble Productions Fund"/>
    <s v="Chimera Ensemble is launching 2 inaugural theater productions, and we need support to do high quality work!"/>
    <n v="10000"/>
    <n v="11450"/>
    <n v="184.67741935483872"/>
    <x v="0"/>
    <s v="US"/>
    <s v="USD"/>
    <n v="1464960682"/>
    <n v="1462368682"/>
    <b v="0"/>
    <n v="62"/>
    <b v="1"/>
    <x v="1"/>
    <s v="plays"/>
    <x v="3389"/>
    <d v="2016-06-03T13:31:22"/>
    <n v="3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69.818181818181813"/>
    <x v="0"/>
    <s v="US"/>
    <s v="USD"/>
    <n v="1405017345"/>
    <n v="1403721345"/>
    <b v="0"/>
    <n v="22"/>
    <b v="1"/>
    <x v="1"/>
    <s v="plays"/>
    <x v="3390"/>
    <d v="2014-07-10T18:35:45"/>
    <n v="15"/>
    <x v="3"/>
  </r>
  <r>
    <n v="3391"/>
    <s v="TRAVELING needs a Reading"/>
    <s v="New play about the comfort and the danger of living with memories. Gay themes. Experienced team looking to present first reading"/>
    <n v="500"/>
    <n v="1115"/>
    <n v="61.944444444444443"/>
    <x v="0"/>
    <s v="US"/>
    <s v="USD"/>
    <n v="1407536880"/>
    <n v="1404997548"/>
    <b v="0"/>
    <n v="18"/>
    <b v="1"/>
    <x v="1"/>
    <s v="plays"/>
    <x v="3391"/>
    <d v="2014-08-08T22:28:00"/>
    <n v="29"/>
    <x v="3"/>
  </r>
  <r>
    <n v="3392"/>
    <s v="1 in 3"/>
    <s v="Life is more than the days you have left. 1 in 3 tells of two normal people &amp; their confrontation with mortality and the dice of fate."/>
    <n v="500"/>
    <n v="500"/>
    <n v="41.666666666666664"/>
    <x v="0"/>
    <s v="GB"/>
    <s v="GBP"/>
    <n v="1462565855"/>
    <n v="1458245855"/>
    <b v="0"/>
    <n v="12"/>
    <b v="1"/>
    <x v="1"/>
    <s v="plays"/>
    <x v="3392"/>
    <d v="2016-05-06T20:17:35"/>
    <n v="50"/>
    <x v="2"/>
  </r>
  <r>
    <n v="3393"/>
    <s v="The Maltese Bodkin"/>
    <s v="hiSTORYstage presents a film noir-style comedy mystery with a Shakespearean twist performed as a 1944 radio drama."/>
    <n v="1500"/>
    <n v="1587"/>
    <n v="36.06818181818182"/>
    <x v="0"/>
    <s v="US"/>
    <s v="USD"/>
    <n v="1415234760"/>
    <n v="1413065230"/>
    <b v="0"/>
    <n v="44"/>
    <b v="1"/>
    <x v="1"/>
    <s v="plays"/>
    <x v="3393"/>
    <d v="2014-11-06T00:46:00"/>
    <n v="25"/>
    <x v="3"/>
  </r>
  <r>
    <n v="3394"/>
    <s v="Buffer: Edinburgh Fringe 2014"/>
    <s v="Ambitious, Edinburgh-based company, Thrive Theatre, are bringing their brand new comedy BUFFER to the 2014 Edinburgh Fringe!"/>
    <n v="550"/>
    <n v="783"/>
    <n v="29"/>
    <x v="0"/>
    <s v="GB"/>
    <s v="GBP"/>
    <n v="1406470645"/>
    <n v="1403878645"/>
    <b v="0"/>
    <n v="27"/>
    <b v="1"/>
    <x v="1"/>
    <s v="plays"/>
    <x v="3394"/>
    <d v="2014-07-27T14:17:25"/>
    <n v="30"/>
    <x v="3"/>
  </r>
  <r>
    <n v="3395"/>
    <s v="MIRAMAR"/>
    <s v="Miramar is a a darkly funny play exploring what it is we call â€˜homeâ€™."/>
    <n v="500"/>
    <n v="920"/>
    <n v="24.210526315789473"/>
    <x v="0"/>
    <s v="GB"/>
    <s v="GBP"/>
    <n v="1433009400"/>
    <n v="1431795944"/>
    <b v="0"/>
    <n v="38"/>
    <b v="1"/>
    <x v="1"/>
    <s v="plays"/>
    <x v="3395"/>
    <d v="2015-05-30T18:10:00"/>
    <n v="14"/>
    <x v="0"/>
  </r>
  <r>
    <n v="3396"/>
    <s v="Rainbowtown"/>
    <s v="&quot;Rainbowtown&quot; is a new play for kids. Help us bring it to the Main Line during the 2014 Philadelphia Fringe Festival!"/>
    <n v="1500"/>
    <n v="1565"/>
    <n v="55.892857142857146"/>
    <x v="0"/>
    <s v="US"/>
    <s v="USD"/>
    <n v="1401595140"/>
    <n v="1399286589"/>
    <b v="0"/>
    <n v="28"/>
    <b v="1"/>
    <x v="1"/>
    <s v="plays"/>
    <x v="3396"/>
    <d v="2014-06-01T03:59:00"/>
    <n v="27"/>
    <x v="3"/>
  </r>
  <r>
    <n v="3397"/>
    <s v="Waiting for Godot - Blue Sky Theatre &amp; Arts"/>
    <s v="Help a group of recovering alcoholics bring Samuel Beckett's classic to a seaside town!"/>
    <n v="250"/>
    <n v="280"/>
    <n v="11.666666666666666"/>
    <x v="0"/>
    <s v="GB"/>
    <s v="GBP"/>
    <n v="1455832800"/>
    <n v="1452338929"/>
    <b v="0"/>
    <n v="24"/>
    <b v="1"/>
    <x v="1"/>
    <s v="plays"/>
    <x v="3397"/>
    <d v="2016-02-18T22:00:00"/>
    <n v="4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68.353846153846149"/>
    <x v="0"/>
    <s v="US"/>
    <s v="USD"/>
    <n v="1416589200"/>
    <n v="1414605776"/>
    <b v="0"/>
    <n v="65"/>
    <b v="1"/>
    <x v="1"/>
    <s v="plays"/>
    <x v="3398"/>
    <d v="2014-11-21T17:00:00"/>
    <n v="23"/>
    <x v="3"/>
  </r>
  <r>
    <n v="3399"/>
    <s v="Spinning Wheel Youth Takeover"/>
    <s v="13 young people have taken over Spinning Wheel Theatre to choose, produce and create their own show from scratch."/>
    <n v="1200"/>
    <n v="1245"/>
    <n v="27.065217391304348"/>
    <x v="0"/>
    <s v="GB"/>
    <s v="GBP"/>
    <n v="1424556325"/>
    <n v="1421964325"/>
    <b v="0"/>
    <n v="46"/>
    <b v="1"/>
    <x v="1"/>
    <s v="plays"/>
    <x v="3399"/>
    <d v="2015-02-21T22:05:25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18.12941176470588"/>
    <x v="0"/>
    <s v="US"/>
    <s v="USD"/>
    <n v="1409266414"/>
    <n v="1405378414"/>
    <b v="0"/>
    <n v="85"/>
    <b v="1"/>
    <x v="1"/>
    <s v="plays"/>
    <x v="3400"/>
    <d v="2014-08-28T22:53:34"/>
    <n v="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44.757575757575758"/>
    <x v="0"/>
    <s v="GB"/>
    <s v="GBP"/>
    <n v="1438968146"/>
    <n v="1436376146"/>
    <b v="0"/>
    <n v="66"/>
    <b v="1"/>
    <x v="1"/>
    <s v="plays"/>
    <x v="3401"/>
    <d v="2015-08-07T17:22:26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9.787878787878782"/>
    <x v="0"/>
    <s v="US"/>
    <s v="USD"/>
    <n v="1447295460"/>
    <n v="1444747843"/>
    <b v="0"/>
    <n v="165"/>
    <b v="1"/>
    <x v="1"/>
    <s v="plays"/>
    <x v="3402"/>
    <d v="2015-11-12T02:31:00"/>
    <n v="2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17.64705882352941"/>
    <x v="0"/>
    <s v="GB"/>
    <s v="GBP"/>
    <n v="1435230324"/>
    <n v="1432638324"/>
    <b v="0"/>
    <n v="17"/>
    <b v="1"/>
    <x v="1"/>
    <s v="plays"/>
    <x v="3403"/>
    <d v="2015-06-25T11:05:24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203.33333333333334"/>
    <x v="0"/>
    <s v="US"/>
    <s v="USD"/>
    <n v="1434542702"/>
    <n v="1432814702"/>
    <b v="0"/>
    <n v="3"/>
    <b v="1"/>
    <x v="1"/>
    <s v="plays"/>
    <x v="3404"/>
    <d v="2015-06-17T12:05:02"/>
    <n v="2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28.323529411764707"/>
    <x v="0"/>
    <s v="GB"/>
    <s v="GBP"/>
    <n v="1456876740"/>
    <n v="1455063886"/>
    <b v="0"/>
    <n v="17"/>
    <b v="1"/>
    <x v="1"/>
    <s v="plays"/>
    <x v="3405"/>
    <d v="2016-03-01T23:59:00"/>
    <n v="21"/>
    <x v="2"/>
  </r>
  <r>
    <n v="3406"/>
    <s v="Voices of Swords"/>
    <s v="A funny and moving new play about two families dealing with aging parents in very different ways!"/>
    <n v="10000"/>
    <n v="10031"/>
    <n v="110.23076923076923"/>
    <x v="0"/>
    <s v="US"/>
    <s v="USD"/>
    <n v="1405511376"/>
    <n v="1401623376"/>
    <b v="0"/>
    <n v="91"/>
    <b v="1"/>
    <x v="1"/>
    <s v="plays"/>
    <x v="3406"/>
    <d v="2014-07-16T11:49:36"/>
    <n v="45"/>
    <x v="3"/>
  </r>
  <r>
    <n v="3407"/>
    <s v="Chlorine Edinburgh 2014"/>
    <s v="Biddy is 24. Biddy is a hopeless romantic. Biddy always wanted to be a vegan. Find out what happens_x000a_when Biddy gets sectioned."/>
    <n v="2000"/>
    <n v="2142"/>
    <n v="31.970149253731343"/>
    <x v="0"/>
    <s v="GB"/>
    <s v="GBP"/>
    <n v="1404641289"/>
    <n v="1402049289"/>
    <b v="0"/>
    <n v="67"/>
    <b v="1"/>
    <x v="1"/>
    <s v="plays"/>
    <x v="3407"/>
    <d v="2014-07-06T10:08:09"/>
    <n v="3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58.611111111111114"/>
    <x v="0"/>
    <s v="US"/>
    <s v="USD"/>
    <n v="1405727304"/>
    <n v="1403135304"/>
    <b v="0"/>
    <n v="18"/>
    <b v="1"/>
    <x v="1"/>
    <s v="plays"/>
    <x v="3408"/>
    <d v="2014-07-18T23:48:24"/>
    <n v="30"/>
    <x v="3"/>
  </r>
  <r>
    <n v="3409"/>
    <s v="Who Said Theatre Presents: The Calm"/>
    <s v="Exciting and visceral new-writing that challenges the way we view the fine line between war and terror..."/>
    <n v="500"/>
    <n v="618"/>
    <n v="29.428571428571427"/>
    <x v="0"/>
    <s v="GB"/>
    <s v="GBP"/>
    <n v="1469998680"/>
    <n v="1466710358"/>
    <b v="0"/>
    <n v="21"/>
    <b v="1"/>
    <x v="1"/>
    <s v="plays"/>
    <x v="3409"/>
    <d v="2016-07-31T20:58:00"/>
    <n v="38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81.375"/>
    <x v="0"/>
    <s v="US"/>
    <s v="USD"/>
    <n v="1465196400"/>
    <n v="1462841990"/>
    <b v="0"/>
    <n v="40"/>
    <b v="1"/>
    <x v="1"/>
    <s v="plays"/>
    <x v="3410"/>
    <d v="2016-06-06T07:00:00"/>
    <n v="27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99.16666666666666"/>
    <x v="0"/>
    <s v="US"/>
    <s v="USD"/>
    <n v="1444264372"/>
    <n v="1442536372"/>
    <b v="0"/>
    <n v="78"/>
    <b v="1"/>
    <x v="1"/>
    <s v="plays"/>
    <x v="3411"/>
    <d v="2015-10-08T00:32:52"/>
    <n v="2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15.38461538461539"/>
    <x v="0"/>
    <s v="GB"/>
    <s v="GBP"/>
    <n v="1411858862"/>
    <n v="1409266862"/>
    <b v="0"/>
    <n v="26"/>
    <b v="1"/>
    <x v="1"/>
    <s v="plays"/>
    <x v="3412"/>
    <d v="2014-09-27T23:01:02"/>
    <n v="3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46.428571428571431"/>
    <x v="0"/>
    <s v="US"/>
    <s v="USD"/>
    <n v="1425099540"/>
    <n v="1424280938"/>
    <b v="0"/>
    <n v="14"/>
    <b v="1"/>
    <x v="1"/>
    <s v="plays"/>
    <x v="3413"/>
    <d v="2015-02-28T04:59:00"/>
    <n v="9"/>
    <x v="0"/>
  </r>
  <r>
    <n v="3414"/>
    <s v="PCSF PlayOffs 2016"/>
    <s v="A new twist on our annual festival of fully-produced plays by member playwrights, performed by a talented ensemble cast!"/>
    <n v="3000"/>
    <n v="3105"/>
    <n v="70.568181818181813"/>
    <x v="0"/>
    <s v="US"/>
    <s v="USD"/>
    <n v="1480579140"/>
    <n v="1478030325"/>
    <b v="0"/>
    <n v="44"/>
    <b v="1"/>
    <x v="1"/>
    <s v="plays"/>
    <x v="3414"/>
    <d v="2016-12-01T07:59:00"/>
    <n v="30"/>
    <x v="2"/>
  </r>
  <r>
    <n v="3415"/>
    <s v="Balm in Gilead at Columbia"/>
    <s v="We are raising funds to allow for enhanced scenic, costume, and lighting design. Every dollar helps!"/>
    <n v="200"/>
    <n v="200"/>
    <n v="22.222222222222221"/>
    <x v="0"/>
    <s v="US"/>
    <s v="USD"/>
    <n v="1460935800"/>
    <n v="1459999656"/>
    <b v="0"/>
    <n v="9"/>
    <b v="1"/>
    <x v="1"/>
    <s v="plays"/>
    <x v="3415"/>
    <d v="2016-04-17T23:30:00"/>
    <n v="11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59.46666666666667"/>
    <x v="0"/>
    <s v="GB"/>
    <s v="GBP"/>
    <n v="1429813800"/>
    <n v="1427363645"/>
    <b v="0"/>
    <n v="30"/>
    <b v="1"/>
    <x v="1"/>
    <s v="plays"/>
    <x v="3416"/>
    <d v="2015-04-23T18:30:00"/>
    <n v="2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37.777999999999999"/>
    <x v="0"/>
    <s v="US"/>
    <s v="USD"/>
    <n v="1414284180"/>
    <n v="1410558948"/>
    <b v="0"/>
    <n v="45"/>
    <b v="1"/>
    <x v="1"/>
    <s v="plays"/>
    <x v="3417"/>
    <d v="2014-10-26T00:43:00"/>
    <n v="4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72.053571428571431"/>
    <x v="0"/>
    <s v="US"/>
    <s v="USD"/>
    <n v="1400875307"/>
    <n v="1398283307"/>
    <b v="0"/>
    <n v="56"/>
    <b v="1"/>
    <x v="1"/>
    <s v="plays"/>
    <x v="3418"/>
    <d v="2014-05-23T20:01:47"/>
    <n v="3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3.695652173913047"/>
    <x v="0"/>
    <s v="IE"/>
    <s v="EUR"/>
    <n v="1459978200"/>
    <n v="1458416585"/>
    <b v="0"/>
    <n v="46"/>
    <b v="1"/>
    <x v="1"/>
    <s v="plays"/>
    <x v="3419"/>
    <d v="2016-04-06T21:30:00"/>
    <n v="18"/>
    <x v="2"/>
  </r>
  <r>
    <n v="3420"/>
    <s v="Rounds. Set design campaign."/>
    <s v="A powerful and urgent tale of the first line of defence for the NHS. Based on true stories from junior doctors."/>
    <n v="700"/>
    <n v="966"/>
    <n v="28.411764705882351"/>
    <x v="0"/>
    <s v="GB"/>
    <s v="GBP"/>
    <n v="1455408000"/>
    <n v="1454638202"/>
    <b v="0"/>
    <n v="34"/>
    <b v="1"/>
    <x v="1"/>
    <s v="plays"/>
    <x v="3420"/>
    <d v="2016-02-14T00:00:00"/>
    <n v="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3.21428571428571"/>
    <x v="0"/>
    <s v="US"/>
    <s v="USD"/>
    <n v="1425495563"/>
    <n v="1422903563"/>
    <b v="0"/>
    <n v="98"/>
    <b v="1"/>
    <x v="1"/>
    <s v="plays"/>
    <x v="3421"/>
    <d v="2015-03-04T18:59:23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71.152173913043484"/>
    <x v="0"/>
    <s v="GB"/>
    <s v="GBP"/>
    <n v="1450051200"/>
    <n v="1447594176"/>
    <b v="0"/>
    <n v="46"/>
    <b v="1"/>
    <x v="1"/>
    <s v="plays"/>
    <x v="3422"/>
    <d v="2015-12-14T00:00:00"/>
    <n v="28"/>
    <x v="0"/>
  </r>
  <r>
    <n v="3423"/>
    <s v="And That's How The Story Goes"/>
    <s v="Forest Hills Eastern's Student Run Show 2015. Our goal is to present a professional quality show on a budget."/>
    <n v="250"/>
    <n v="350"/>
    <n v="35"/>
    <x v="0"/>
    <s v="US"/>
    <s v="USD"/>
    <n v="1429912341"/>
    <n v="1427320341"/>
    <b v="0"/>
    <n v="10"/>
    <b v="1"/>
    <x v="1"/>
    <s v="plays"/>
    <x v="3423"/>
    <d v="2015-04-24T21:52:21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81.776315789473685"/>
    <x v="0"/>
    <s v="US"/>
    <s v="USD"/>
    <n v="1423119540"/>
    <n v="1421252084"/>
    <b v="0"/>
    <n v="76"/>
    <b v="1"/>
    <x v="1"/>
    <s v="plays"/>
    <x v="3424"/>
    <d v="2015-02-05T06:59:00"/>
    <n v="22"/>
    <x v="0"/>
  </r>
  <r>
    <n v="3425"/>
    <s v="The Erlkings"/>
    <s v="The Erlkings is a play that uses the writings of the perpetrators of the Columbine Shooting to explore the inner lives of these boys."/>
    <n v="30000"/>
    <n v="30891.1"/>
    <n v="297.02980769230766"/>
    <x v="0"/>
    <s v="US"/>
    <s v="USD"/>
    <n v="1412434136"/>
    <n v="1409669336"/>
    <b v="0"/>
    <n v="104"/>
    <b v="1"/>
    <x v="1"/>
    <s v="plays"/>
    <x v="3425"/>
    <d v="2014-10-04T14:48:56"/>
    <n v="32"/>
    <x v="3"/>
  </r>
  <r>
    <n v="3426"/>
    <s v="Holocene"/>
    <s v="Part ghost story, part cautionary tale, Holocene is a play about the end of our world, and the beginning of another."/>
    <n v="3750"/>
    <n v="4055"/>
    <n v="46.609195402298852"/>
    <x v="0"/>
    <s v="US"/>
    <s v="USD"/>
    <n v="1411264800"/>
    <n v="1409620903"/>
    <b v="0"/>
    <n v="87"/>
    <b v="1"/>
    <x v="1"/>
    <s v="plays"/>
    <x v="3426"/>
    <d v="2014-09-21T02:00:00"/>
    <n v="19"/>
    <x v="3"/>
  </r>
  <r>
    <n v="3427"/>
    <s v="We Were Kings"/>
    <s v="A new play developed in collaboration with graduating theatre makers, premiering at the Edinburgh Fringe Festival 2014."/>
    <n v="1500"/>
    <n v="1500"/>
    <n v="51.724137931034484"/>
    <x v="0"/>
    <s v="GB"/>
    <s v="GBP"/>
    <n v="1404314952"/>
    <n v="1401722952"/>
    <b v="0"/>
    <n v="29"/>
    <b v="1"/>
    <x v="1"/>
    <s v="plays"/>
    <x v="3427"/>
    <d v="2014-07-02T15:29:12"/>
    <n v="3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40.294117647058826"/>
    <x v="0"/>
    <s v="GB"/>
    <s v="GBP"/>
    <n v="1425142800"/>
    <n v="1422983847"/>
    <b v="0"/>
    <n v="51"/>
    <b v="1"/>
    <x v="1"/>
    <s v="plays"/>
    <x v="3428"/>
    <d v="2015-02-28T17:00:00"/>
    <n v="2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6.25"/>
    <x v="0"/>
    <s v="GB"/>
    <s v="GBP"/>
    <n v="1478046661"/>
    <n v="1476837061"/>
    <b v="0"/>
    <n v="12"/>
    <b v="1"/>
    <x v="1"/>
    <s v="plays"/>
    <x v="3429"/>
    <d v="2016-11-02T00:31:01"/>
    <n v="14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30.152638888888887"/>
    <x v="0"/>
    <s v="GB"/>
    <s v="GBP"/>
    <n v="1406760101"/>
    <n v="1404168101"/>
    <b v="0"/>
    <n v="72"/>
    <b v="1"/>
    <x v="1"/>
    <s v="plays"/>
    <x v="3430"/>
    <d v="2014-07-30T22:41:41"/>
    <n v="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95.238095238095241"/>
    <x v="0"/>
    <s v="US"/>
    <s v="USD"/>
    <n v="1408383153"/>
    <n v="1405791153"/>
    <b v="0"/>
    <n v="21"/>
    <b v="1"/>
    <x v="1"/>
    <s v="plays"/>
    <x v="3431"/>
    <d v="2014-08-18T17:32:33"/>
    <n v="30"/>
    <x v="3"/>
  </r>
  <r>
    <n v="3432"/>
    <s v="Love Letters"/>
    <s v="Bare Theatre stages A.R. Gurney's Pulitzer Finalist script about a relationship spanning a lifetime and long distance."/>
    <n v="2000"/>
    <n v="2193"/>
    <n v="52.214285714285715"/>
    <x v="0"/>
    <s v="US"/>
    <s v="USD"/>
    <n v="1454709600"/>
    <n v="1452520614"/>
    <b v="0"/>
    <n v="42"/>
    <b v="1"/>
    <x v="1"/>
    <s v="plays"/>
    <x v="3432"/>
    <d v="2016-02-05T22:00:00"/>
    <n v="25"/>
    <x v="2"/>
  </r>
  <r>
    <n v="3433"/>
    <s v="The Dybbuk"/>
    <s v="death&amp;pretzels presents their first Chicago based project:_x000a_The Dybbuk by S. Ansky"/>
    <n v="9500"/>
    <n v="9525"/>
    <n v="134.1549295774648"/>
    <x v="0"/>
    <s v="US"/>
    <s v="USD"/>
    <n v="1402974000"/>
    <n v="1400290255"/>
    <b v="0"/>
    <n v="71"/>
    <b v="1"/>
    <x v="1"/>
    <s v="plays"/>
    <x v="3433"/>
    <d v="2014-06-17T03:00:00"/>
    <n v="31"/>
    <x v="3"/>
  </r>
  <r>
    <n v="3434"/>
    <s v="The Williams Project"/>
    <s v="Bringing Tennessee Williams, Shakespeare, and 8 world class actors to Longview, Washington to build a play in and for the community."/>
    <n v="10000"/>
    <n v="10555"/>
    <n v="62.827380952380949"/>
    <x v="0"/>
    <s v="US"/>
    <s v="USD"/>
    <n v="1404983269"/>
    <n v="1402391269"/>
    <b v="0"/>
    <n v="168"/>
    <b v="1"/>
    <x v="1"/>
    <s v="plays"/>
    <x v="3434"/>
    <d v="2014-07-10T09:07:49"/>
    <n v="3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58.94736842105263"/>
    <x v="0"/>
    <s v="US"/>
    <s v="USD"/>
    <n v="1470538800"/>
    <n v="1469112493"/>
    <b v="0"/>
    <n v="19"/>
    <b v="1"/>
    <x v="1"/>
    <s v="plays"/>
    <x v="3435"/>
    <d v="2016-08-07T03:00:00"/>
    <n v="17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43.1081081081081"/>
    <x v="0"/>
    <s v="US"/>
    <s v="USD"/>
    <n v="1408638480"/>
    <n v="1406811593"/>
    <b v="0"/>
    <n v="37"/>
    <b v="1"/>
    <x v="1"/>
    <s v="plays"/>
    <x v="3436"/>
    <d v="2014-08-21T16:28:00"/>
    <n v="2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84.166666666666671"/>
    <x v="0"/>
    <s v="US"/>
    <s v="USD"/>
    <n v="1440003820"/>
    <n v="1437411820"/>
    <b v="0"/>
    <n v="36"/>
    <b v="1"/>
    <x v="1"/>
    <s v="plays"/>
    <x v="3437"/>
    <d v="2015-08-19T17:03:40"/>
    <n v="30"/>
    <x v="0"/>
  </r>
  <r>
    <n v="3438"/>
    <s v="KLIPPIES"/>
    <s v="Klippies is the debut play from Johannesburg-born writer Jessica SiÃ¢n, premiering at the Southwark Playhouse, London in May 2015."/>
    <n v="2500"/>
    <n v="2605"/>
    <n v="186.07142857142858"/>
    <x v="0"/>
    <s v="GB"/>
    <s v="GBP"/>
    <n v="1430600400"/>
    <n v="1428358567"/>
    <b v="0"/>
    <n v="14"/>
    <b v="1"/>
    <x v="1"/>
    <s v="plays"/>
    <x v="3438"/>
    <d v="2015-05-02T21:00:00"/>
    <n v="26"/>
    <x v="0"/>
  </r>
  <r>
    <n v="3439"/>
    <s v="Cirque Inspired Alice's Adventures in Wonderland"/>
    <s v="Help a small theater produce an original adaptation of Lewis Carroll's classic story."/>
    <n v="1200"/>
    <n v="1616.14"/>
    <n v="89.785555555555561"/>
    <x v="0"/>
    <s v="US"/>
    <s v="USD"/>
    <n v="1453179540"/>
    <n v="1452030730"/>
    <b v="0"/>
    <n v="18"/>
    <b v="1"/>
    <x v="1"/>
    <s v="plays"/>
    <x v="3439"/>
    <d v="2016-01-19T04:59:00"/>
    <n v="13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64.157560975609755"/>
    <x v="0"/>
    <s v="US"/>
    <s v="USD"/>
    <n v="1405095300"/>
    <n v="1403146628"/>
    <b v="0"/>
    <n v="82"/>
    <b v="1"/>
    <x v="1"/>
    <s v="plays"/>
    <x v="3440"/>
    <d v="2014-07-11T16:15:00"/>
    <n v="2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59.651162790697676"/>
    <x v="0"/>
    <s v="US"/>
    <s v="USD"/>
    <n v="1447445820"/>
    <n v="1445077121"/>
    <b v="0"/>
    <n v="43"/>
    <b v="1"/>
    <x v="1"/>
    <s v="plays"/>
    <x v="3441"/>
    <d v="2015-11-13T20:17:00"/>
    <n v="27"/>
    <x v="0"/>
  </r>
  <r>
    <n v="3442"/>
    <s v="An Evening of Radio"/>
    <s v="An Evening of Radio aims to showcase original work written by undergraduate playwriting students in the style of live staged readings."/>
    <n v="250"/>
    <n v="250"/>
    <n v="31.25"/>
    <x v="0"/>
    <s v="US"/>
    <s v="USD"/>
    <n v="1433016672"/>
    <n v="1430424672"/>
    <b v="0"/>
    <n v="8"/>
    <b v="1"/>
    <x v="1"/>
    <s v="plays"/>
    <x v="3442"/>
    <d v="2015-05-30T20:11:12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41.222222222222221"/>
    <x v="0"/>
    <s v="US"/>
    <s v="USD"/>
    <n v="1410266146"/>
    <n v="1407674146"/>
    <b v="0"/>
    <n v="45"/>
    <b v="1"/>
    <x v="1"/>
    <s v="plays"/>
    <x v="3443"/>
    <d v="2014-09-09T12:35:46"/>
    <n v="3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43.35"/>
    <x v="0"/>
    <s v="AU"/>
    <s v="AUD"/>
    <n v="1465394340"/>
    <n v="1464677986"/>
    <b v="0"/>
    <n v="20"/>
    <b v="1"/>
    <x v="1"/>
    <s v="plays"/>
    <x v="3444"/>
    <d v="2016-06-08T13:59:00"/>
    <n v="8"/>
    <x v="2"/>
  </r>
  <r>
    <n v="3445"/>
    <s v="Axon Theatre - First Project (Phase 1)"/>
    <s v="Rehearsal &amp; development of our first project as Axon Theatre: &quot;The Star-Spangled Girl&quot; in South Wales."/>
    <n v="2000"/>
    <n v="2000"/>
    <n v="64.516129032258064"/>
    <x v="0"/>
    <s v="GB"/>
    <s v="GBP"/>
    <n v="1445604236"/>
    <n v="1443185036"/>
    <b v="0"/>
    <n v="31"/>
    <b v="1"/>
    <x v="1"/>
    <s v="plays"/>
    <x v="3445"/>
    <d v="2015-10-23T12:43:56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43.28"/>
    <x v="0"/>
    <s v="GB"/>
    <s v="GBP"/>
    <n v="1423138800"/>
    <n v="1421092725"/>
    <b v="0"/>
    <n v="25"/>
    <b v="1"/>
    <x v="1"/>
    <s v="plays"/>
    <x v="3446"/>
    <d v="2015-02-05T12:20:00"/>
    <n v="24"/>
    <x v="0"/>
  </r>
  <r>
    <n v="3447"/>
    <s v="The Vagabond Halfback"/>
    <s v="&quot;He was a poet, a vagrant, a philosopher, a lady's man and a hard drinker&quot;"/>
    <n v="1000"/>
    <n v="1078"/>
    <n v="77"/>
    <x v="0"/>
    <s v="US"/>
    <s v="USD"/>
    <n v="1458332412"/>
    <n v="1454448012"/>
    <b v="0"/>
    <n v="14"/>
    <b v="1"/>
    <x v="1"/>
    <s v="plays"/>
    <x v="3447"/>
    <d v="2016-03-18T20:20:12"/>
    <n v="4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51.222222222222221"/>
    <x v="0"/>
    <s v="US"/>
    <s v="USD"/>
    <n v="1418784689"/>
    <n v="1416192689"/>
    <b v="0"/>
    <n v="45"/>
    <b v="1"/>
    <x v="1"/>
    <s v="plays"/>
    <x v="3448"/>
    <d v="2014-12-17T02:51:29"/>
    <n v="3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68.25"/>
    <x v="0"/>
    <s v="US"/>
    <s v="USD"/>
    <n v="1468036800"/>
    <n v="1465607738"/>
    <b v="0"/>
    <n v="20"/>
    <b v="1"/>
    <x v="1"/>
    <s v="plays"/>
    <x v="3449"/>
    <d v="2016-07-09T04:00:00"/>
    <n v="28"/>
    <x v="2"/>
  </r>
  <r>
    <n v="3450"/>
    <s v="The Beautiful House"/>
    <s v="The Beautiful House' is a story of modern mummification and the present day post-humanist crisis in our relationship with death."/>
    <n v="500"/>
    <n v="760"/>
    <n v="19.487179487179485"/>
    <x v="0"/>
    <s v="GB"/>
    <s v="GBP"/>
    <n v="1427990071"/>
    <n v="1422809671"/>
    <b v="0"/>
    <n v="39"/>
    <b v="1"/>
    <x v="1"/>
    <s v="plays"/>
    <x v="3450"/>
    <d v="2015-04-02T15:54:31"/>
    <n v="60"/>
    <x v="0"/>
  </r>
  <r>
    <n v="3451"/>
    <s v="The Twilight Zone Play"/>
    <s v="I'm a high school student in New Jersey planning on producing and directing a Twilight Zone Play for a &quot;One Act&quot; competition."/>
    <n v="650"/>
    <n v="658"/>
    <n v="41.125"/>
    <x v="0"/>
    <s v="US"/>
    <s v="USD"/>
    <n v="1429636927"/>
    <n v="1427304127"/>
    <b v="0"/>
    <n v="16"/>
    <b v="1"/>
    <x v="1"/>
    <s v="plays"/>
    <x v="3451"/>
    <d v="2015-04-21T17:22:07"/>
    <n v="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41.405405405405403"/>
    <x v="0"/>
    <s v="US"/>
    <s v="USD"/>
    <n v="1406087940"/>
    <n v="1404141626"/>
    <b v="0"/>
    <n v="37"/>
    <b v="1"/>
    <x v="1"/>
    <s v="plays"/>
    <x v="3452"/>
    <d v="2014-07-23T03:59:00"/>
    <n v="23"/>
    <x v="3"/>
  </r>
  <r>
    <n v="3453"/>
    <s v="'Patagonia' - by Robert George"/>
    <s v="A full length comedy, Patagonia follows Grason and Jerry on their journey through a magical, South-American rainforest."/>
    <n v="300"/>
    <n v="385"/>
    <n v="27.5"/>
    <x v="0"/>
    <s v="GB"/>
    <s v="GBP"/>
    <n v="1471130956"/>
    <n v="1465946956"/>
    <b v="0"/>
    <n v="14"/>
    <b v="1"/>
    <x v="1"/>
    <s v="plays"/>
    <x v="3453"/>
    <d v="2016-08-13T23:29:16"/>
    <n v="6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33.571428571428569"/>
    <x v="0"/>
    <s v="GB"/>
    <s v="GBP"/>
    <n v="1406825159"/>
    <n v="1404233159"/>
    <b v="0"/>
    <n v="21"/>
    <b v="1"/>
    <x v="1"/>
    <s v="plays"/>
    <x v="3454"/>
    <d v="2014-07-31T16:45:59"/>
    <n v="3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45.86956521739131"/>
    <x v="0"/>
    <s v="US"/>
    <s v="USD"/>
    <n v="1476381627"/>
    <n v="1473789627"/>
    <b v="0"/>
    <n v="69"/>
    <b v="1"/>
    <x v="1"/>
    <s v="plays"/>
    <x v="3455"/>
    <d v="2016-10-13T18:00:27"/>
    <n v="30"/>
    <x v="2"/>
  </r>
  <r>
    <n v="3456"/>
    <s v="THIEF"/>
    <s v="&quot;Thief,&quot; a one man touring show, a theatrical experience portraying a supernatural story about the 3 days Jesus spent in the grave."/>
    <n v="3000"/>
    <n v="5739"/>
    <n v="358.6875"/>
    <x v="0"/>
    <s v="US"/>
    <s v="USD"/>
    <n v="1406876340"/>
    <n v="1404190567"/>
    <b v="0"/>
    <n v="16"/>
    <b v="1"/>
    <x v="1"/>
    <s v="plays"/>
    <x v="3456"/>
    <d v="2014-08-01T06:59:00"/>
    <n v="31"/>
    <x v="3"/>
  </r>
  <r>
    <n v="3457"/>
    <s v="The Impossible Adventures Of Supernova Jones"/>
    <s v="Robots, Space Battles, Mystery, and Intrigue. Nothing is Impossible..."/>
    <n v="2000"/>
    <n v="2804"/>
    <n v="50.981818181818184"/>
    <x v="0"/>
    <s v="US"/>
    <s v="USD"/>
    <n v="1423720740"/>
    <n v="1421081857"/>
    <b v="0"/>
    <n v="55"/>
    <b v="1"/>
    <x v="1"/>
    <s v="plays"/>
    <x v="3457"/>
    <d v="2015-02-12T05:59:00"/>
    <n v="3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45.037037037037038"/>
    <x v="0"/>
    <s v="US"/>
    <s v="USD"/>
    <n v="1422937620"/>
    <n v="1420606303"/>
    <b v="0"/>
    <n v="27"/>
    <b v="1"/>
    <x v="1"/>
    <s v="plays"/>
    <x v="3458"/>
    <d v="2015-02-03T04:27:00"/>
    <n v="2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7.527777777777779"/>
    <x v="0"/>
    <s v="GB"/>
    <s v="GBP"/>
    <n v="1463743860"/>
    <n v="1461151860"/>
    <b v="0"/>
    <n v="36"/>
    <b v="1"/>
    <x v="1"/>
    <s v="plays"/>
    <x v="3459"/>
    <d v="2016-05-20T11:31:00"/>
    <n v="30"/>
    <x v="2"/>
  </r>
  <r>
    <n v="3460"/>
    <s v="Pushers"/>
    <s v="'Pushers' is an exciting new play and the first project for brand new theatre company, Ain't Got No Home Productions."/>
    <n v="500"/>
    <n v="950"/>
    <n v="50"/>
    <x v="0"/>
    <s v="GB"/>
    <s v="GBP"/>
    <n v="1408106352"/>
    <n v="1406896752"/>
    <b v="0"/>
    <n v="19"/>
    <b v="1"/>
    <x v="1"/>
    <s v="plays"/>
    <x v="3460"/>
    <d v="2014-08-15T12:39:12"/>
    <n v="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57.916666666666664"/>
    <x v="0"/>
    <s v="US"/>
    <s v="USD"/>
    <n v="1477710000"/>
    <n v="1475248279"/>
    <b v="0"/>
    <n v="12"/>
    <b v="1"/>
    <x v="1"/>
    <s v="plays"/>
    <x v="3461"/>
    <d v="2016-10-29T03:00:00"/>
    <n v="28"/>
    <x v="2"/>
  </r>
  <r>
    <n v="3462"/>
    <s v="Upstart Crows of Santa Fe Stage Weapons"/>
    <s v="Help the Upstart Crows of Santa Fe bring Shakespeare's Julius Caesar to life with quality wooden stage swords!"/>
    <n v="250"/>
    <n v="505"/>
    <n v="29.705882352941178"/>
    <x v="0"/>
    <s v="US"/>
    <s v="USD"/>
    <n v="1436551200"/>
    <n v="1435181628"/>
    <b v="0"/>
    <n v="17"/>
    <b v="1"/>
    <x v="1"/>
    <s v="plays"/>
    <x v="3462"/>
    <d v="2015-07-10T18:00:00"/>
    <n v="1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90.684210526315795"/>
    <x v="0"/>
    <s v="CA"/>
    <s v="CAD"/>
    <n v="1476158340"/>
    <n v="1472594585"/>
    <b v="0"/>
    <n v="114"/>
    <b v="1"/>
    <x v="1"/>
    <s v="plays"/>
    <x v="3463"/>
    <d v="2016-10-11T03:59:00"/>
    <n v="41"/>
    <x v="2"/>
  </r>
  <r>
    <n v="3464"/>
    <s v="SHE! Is History!"/>
    <s v="Why Do We Know More About Kim Kardashian Than Abigail Adams?  Let's produce and publish a play about women who MAKE and MADE history!"/>
    <n v="5000"/>
    <n v="5116.18"/>
    <n v="55.012688172043013"/>
    <x v="0"/>
    <s v="US"/>
    <s v="USD"/>
    <n v="1471921637"/>
    <n v="1469329637"/>
    <b v="0"/>
    <n v="93"/>
    <b v="1"/>
    <x v="1"/>
    <s v="plays"/>
    <x v="3464"/>
    <d v="2016-08-23T03:07:17"/>
    <n v="3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57.222222222222221"/>
    <x v="0"/>
    <s v="GB"/>
    <s v="GBP"/>
    <n v="1439136000"/>
    <n v="1436972472"/>
    <b v="0"/>
    <n v="36"/>
    <b v="1"/>
    <x v="1"/>
    <s v="plays"/>
    <x v="3465"/>
    <d v="2015-08-09T16:00:00"/>
    <n v="25"/>
    <x v="0"/>
  </r>
  <r>
    <n v="3466"/>
    <s v="Spotlight Youth Theater Production of Wizard"/>
    <s v="The Spotlight Youth Theater is a program where every participant has a moment in the spotlight."/>
    <n v="3500"/>
    <n v="4450"/>
    <n v="72.950819672131146"/>
    <x v="0"/>
    <s v="US"/>
    <s v="USD"/>
    <n v="1461108450"/>
    <n v="1455928050"/>
    <b v="0"/>
    <n v="61"/>
    <b v="1"/>
    <x v="1"/>
    <s v="plays"/>
    <x v="3466"/>
    <d v="2016-04-19T23:27:30"/>
    <n v="60"/>
    <x v="2"/>
  </r>
  <r>
    <n v="3467"/>
    <s v="Venus in Fur, Los Angeles."/>
    <s v="Venus in Fur, By David Ives."/>
    <n v="3000"/>
    <n v="3030"/>
    <n v="64.468085106382972"/>
    <x v="0"/>
    <s v="US"/>
    <s v="USD"/>
    <n v="1426864032"/>
    <n v="1424275632"/>
    <b v="0"/>
    <n v="47"/>
    <b v="1"/>
    <x v="1"/>
    <s v="plays"/>
    <x v="3467"/>
    <d v="2015-03-20T15:07:12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716.35294117647061"/>
    <x v="0"/>
    <s v="US"/>
    <s v="USD"/>
    <n v="1474426800"/>
    <n v="1471976529"/>
    <b v="0"/>
    <n v="17"/>
    <b v="1"/>
    <x v="1"/>
    <s v="plays"/>
    <x v="3468"/>
    <d v="2016-09-21T03:00:00"/>
    <n v="2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50.396825396825399"/>
    <x v="0"/>
    <s v="US"/>
    <s v="USD"/>
    <n v="1461857045"/>
    <n v="1459265045"/>
    <b v="0"/>
    <n v="63"/>
    <b v="1"/>
    <x v="1"/>
    <s v="plays"/>
    <x v="3469"/>
    <d v="2016-04-28T15:24:05"/>
    <n v="30"/>
    <x v="2"/>
  </r>
  <r>
    <n v="3470"/>
    <s v="She Kills Monsters"/>
    <s v="The New Artist's Circle is a theatre company dedicated to bringing the arts to young people."/>
    <n v="250"/>
    <n v="375"/>
    <n v="41.666666666666664"/>
    <x v="0"/>
    <s v="US"/>
    <s v="USD"/>
    <n v="1468618680"/>
    <n v="1465345902"/>
    <b v="0"/>
    <n v="9"/>
    <b v="1"/>
    <x v="1"/>
    <s v="plays"/>
    <x v="3470"/>
    <d v="2016-07-15T21:38:00"/>
    <n v="38"/>
    <x v="2"/>
  </r>
  <r>
    <n v="3471"/>
    <s v="Different is Dangerous"/>
    <s v="Fast paced, two hander which uses headphone verbatim technique to give an insight into the everyday lives of Leeds city locals."/>
    <n v="500"/>
    <n v="1073"/>
    <n v="35.766666666666666"/>
    <x v="0"/>
    <s v="GB"/>
    <s v="GBP"/>
    <n v="1409515200"/>
    <n v="1405971690"/>
    <b v="0"/>
    <n v="30"/>
    <b v="1"/>
    <x v="1"/>
    <s v="plays"/>
    <x v="3471"/>
    <d v="2014-08-31T20:00:00"/>
    <n v="4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88.739130434782609"/>
    <x v="0"/>
    <s v="US"/>
    <s v="USD"/>
    <n v="1415253540"/>
    <n v="1413432331"/>
    <b v="0"/>
    <n v="23"/>
    <b v="1"/>
    <x v="1"/>
    <s v="plays"/>
    <x v="3472"/>
    <d v="2014-11-06T05:59:00"/>
    <n v="21"/>
    <x v="3"/>
  </r>
  <r>
    <n v="3473"/>
    <s v="King Sisyphus"/>
    <s v="A modern telling of the Greek myth. Sisyphus defies the Gods and attempts to change the world order... but can he overcome his fate?"/>
    <n v="4900"/>
    <n v="4900"/>
    <n v="148.4848484848485"/>
    <x v="0"/>
    <s v="US"/>
    <s v="USD"/>
    <n v="1426883220"/>
    <n v="1425067296"/>
    <b v="0"/>
    <n v="33"/>
    <b v="1"/>
    <x v="1"/>
    <s v="plays"/>
    <x v="3473"/>
    <d v="2015-03-20T20:27:00"/>
    <n v="21"/>
    <x v="0"/>
  </r>
  <r>
    <n v="3474"/>
    <s v="Be Prepared"/>
    <s v="Help us get actor-writer Ian Bonar's debut play - a hilarious, heartbreaking story of grief and loss - to the 2016 Edinburgh Fringe."/>
    <n v="2000"/>
    <n v="2020"/>
    <n v="51.794871794871796"/>
    <x v="0"/>
    <s v="GB"/>
    <s v="GBP"/>
    <n v="1469016131"/>
    <n v="1466424131"/>
    <b v="0"/>
    <n v="39"/>
    <b v="1"/>
    <x v="1"/>
    <s v="plays"/>
    <x v="3474"/>
    <d v="2016-07-20T12:02:11"/>
    <n v="30"/>
    <x v="2"/>
  </r>
  <r>
    <n v="3475"/>
    <s v="Score"/>
    <s v="Score is a musical play inspired by true stories of parents who have recovered from addiction and regained their children."/>
    <n v="300"/>
    <n v="340"/>
    <n v="20"/>
    <x v="0"/>
    <s v="GB"/>
    <s v="GBP"/>
    <n v="1414972800"/>
    <n v="1412629704"/>
    <b v="0"/>
    <n v="17"/>
    <b v="1"/>
    <x v="1"/>
    <s v="plays"/>
    <x v="3475"/>
    <d v="2014-11-03T00:00:00"/>
    <n v="27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52"/>
    <x v="0"/>
    <s v="US"/>
    <s v="USD"/>
    <n v="1414378800"/>
    <n v="1412836990"/>
    <b v="0"/>
    <n v="6"/>
    <b v="1"/>
    <x v="1"/>
    <s v="plays"/>
    <x v="3476"/>
    <d v="2014-10-27T03:00:00"/>
    <n v="18"/>
    <x v="3"/>
  </r>
  <r>
    <n v="3477"/>
    <s v="PCSF's Biannual 24-Hour Play Festival"/>
    <s v="8 ten-minute plays, written, directed, rehearsed, and fully produced in only 24 hours! Are we crazy? You bet we are!"/>
    <n v="1800"/>
    <n v="2076"/>
    <n v="53.230769230769234"/>
    <x v="0"/>
    <s v="US"/>
    <s v="USD"/>
    <n v="1431831600"/>
    <n v="1430761243"/>
    <b v="0"/>
    <n v="39"/>
    <b v="1"/>
    <x v="1"/>
    <s v="plays"/>
    <x v="3477"/>
    <d v="2015-05-17T03:00:00"/>
    <n v="12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39.596491228070178"/>
    <x v="0"/>
    <s v="US"/>
    <s v="USD"/>
    <n v="1426539600"/>
    <n v="1424296822"/>
    <b v="0"/>
    <n v="57"/>
    <b v="1"/>
    <x v="1"/>
    <s v="plays"/>
    <x v="3478"/>
    <d v="2015-03-16T21:00:00"/>
    <n v="26"/>
    <x v="0"/>
  </r>
  <r>
    <n v="3479"/>
    <s v="Civil Rogues"/>
    <s v="A new comedy about what happened to a band of foolhardy actors when the Puritans closed the theatres in the 1640s."/>
    <n v="1500"/>
    <n v="1918"/>
    <n v="34.25"/>
    <x v="0"/>
    <s v="GB"/>
    <s v="GBP"/>
    <n v="1403382680"/>
    <n v="1400790680"/>
    <b v="0"/>
    <n v="56"/>
    <b v="1"/>
    <x v="1"/>
    <s v="plays"/>
    <x v="3479"/>
    <d v="2014-06-21T20:31:20"/>
    <n v="3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64.61538461538461"/>
    <x v="0"/>
    <s v="US"/>
    <s v="USD"/>
    <n v="1436562000"/>
    <n v="1434440227"/>
    <b v="0"/>
    <n v="13"/>
    <b v="1"/>
    <x v="1"/>
    <s v="plays"/>
    <x v="3480"/>
    <d v="2015-07-10T21:00:00"/>
    <n v="25"/>
    <x v="0"/>
  </r>
  <r>
    <n v="3481"/>
    <s v="FIX THE FITZ"/>
    <s v="One of Australia's greatest theatres needs your help. Please help us refurnish, fit out and restore this legendary storytelling venue."/>
    <n v="10000"/>
    <n v="11880"/>
    <n v="125.05263157894737"/>
    <x v="0"/>
    <s v="AU"/>
    <s v="AUD"/>
    <n v="1420178188"/>
    <n v="1418709388"/>
    <b v="0"/>
    <n v="95"/>
    <b v="1"/>
    <x v="1"/>
    <s v="plays"/>
    <x v="3481"/>
    <d v="2015-01-02T05:56:28"/>
    <n v="17"/>
    <x v="3"/>
  </r>
  <r>
    <n v="3482"/>
    <s v="Old Trunk - Edinburgh 2014"/>
    <s v="Critically-acclaimed new-writing company Old Trunk make their Edinburgh debut alternating their two darkly comic plays."/>
    <n v="3000"/>
    <n v="4150"/>
    <n v="51.875"/>
    <x v="0"/>
    <s v="GB"/>
    <s v="GBP"/>
    <n v="1404671466"/>
    <n v="1402079466"/>
    <b v="0"/>
    <n v="80"/>
    <b v="1"/>
    <x v="1"/>
    <s v="plays"/>
    <x v="3482"/>
    <d v="2014-07-06T18:31:06"/>
    <n v="30"/>
    <x v="3"/>
  </r>
  <r>
    <n v="3483"/>
    <s v="The Faculty Lounge"/>
    <s v="Join 5 high school teachers in the lounge of every high school in America.  Hear what they never say in the classroom."/>
    <n v="3350"/>
    <n v="5358"/>
    <n v="40.285714285714285"/>
    <x v="0"/>
    <s v="US"/>
    <s v="USD"/>
    <n v="1404403381"/>
    <n v="1401811381"/>
    <b v="0"/>
    <n v="133"/>
    <b v="1"/>
    <x v="1"/>
    <s v="plays"/>
    <x v="3483"/>
    <d v="2014-07-03T16:03:01"/>
    <n v="3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64.909090909090907"/>
    <x v="0"/>
    <s v="US"/>
    <s v="USD"/>
    <n v="1466014499"/>
    <n v="1463422499"/>
    <b v="0"/>
    <n v="44"/>
    <b v="1"/>
    <x v="1"/>
    <s v="plays"/>
    <x v="3484"/>
    <d v="2016-06-15T18:14:59"/>
    <n v="3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55.333333333333336"/>
    <x v="0"/>
    <s v="US"/>
    <s v="USD"/>
    <n v="1454431080"/>
    <n v="1451839080"/>
    <b v="0"/>
    <n v="30"/>
    <b v="1"/>
    <x v="1"/>
    <s v="plays"/>
    <x v="3485"/>
    <d v="2016-02-02T16:38:00"/>
    <n v="3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83.142857142857139"/>
    <x v="0"/>
    <s v="US"/>
    <s v="USD"/>
    <n v="1433314740"/>
    <n v="1430600401"/>
    <b v="0"/>
    <n v="56"/>
    <b v="1"/>
    <x v="1"/>
    <s v="plays"/>
    <x v="3486"/>
    <d v="2015-06-03T06:59:00"/>
    <n v="31"/>
    <x v="0"/>
  </r>
  <r>
    <n v="3487"/>
    <s v="Jericho Creek"/>
    <s v="Jericho Creek is an original production by Fledgling Theatre Company which will be performed at The Cockpit Theatre in July 2015"/>
    <n v="2000"/>
    <n v="2555"/>
    <n v="38.712121212121211"/>
    <x v="0"/>
    <s v="GB"/>
    <s v="GBP"/>
    <n v="1435185252"/>
    <n v="1432593252"/>
    <b v="0"/>
    <n v="66"/>
    <b v="1"/>
    <x v="1"/>
    <s v="plays"/>
    <x v="3487"/>
    <d v="2015-06-24T22:34:12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5.37931034482759"/>
    <x v="0"/>
    <s v="US"/>
    <s v="USD"/>
    <n v="1429286400"/>
    <n v="1427221560"/>
    <b v="0"/>
    <n v="29"/>
    <b v="1"/>
    <x v="1"/>
    <s v="plays"/>
    <x v="3488"/>
    <d v="2015-04-17T16:00:00"/>
    <n v="2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78.263888888888886"/>
    <x v="0"/>
    <s v="GB"/>
    <s v="GBP"/>
    <n v="1400965200"/>
    <n v="1398352531"/>
    <b v="0"/>
    <n v="72"/>
    <b v="1"/>
    <x v="1"/>
    <s v="plays"/>
    <x v="3489"/>
    <d v="2014-05-24T21:00:00"/>
    <n v="3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47.222222222222221"/>
    <x v="0"/>
    <s v="US"/>
    <s v="USD"/>
    <n v="1460574924"/>
    <n v="1457982924"/>
    <b v="0"/>
    <n v="27"/>
    <b v="1"/>
    <x v="1"/>
    <s v="plays"/>
    <x v="3490"/>
    <d v="2016-04-13T19:15:24"/>
    <n v="3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79.099999999999994"/>
    <x v="0"/>
    <s v="US"/>
    <s v="USD"/>
    <n v="1431928784"/>
    <n v="1430114384"/>
    <b v="0"/>
    <n v="10"/>
    <b v="1"/>
    <x v="1"/>
    <s v="plays"/>
    <x v="3491"/>
    <d v="2015-05-18T05:59:44"/>
    <n v="2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14.29199999999999"/>
    <x v="0"/>
    <s v="US"/>
    <s v="USD"/>
    <n v="1445818397"/>
    <n v="1442794397"/>
    <b v="0"/>
    <n v="35"/>
    <b v="1"/>
    <x v="1"/>
    <s v="plays"/>
    <x v="3492"/>
    <d v="2015-10-26T00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51.724137931034484"/>
    <x v="0"/>
    <s v="US"/>
    <s v="USD"/>
    <n v="1408252260"/>
    <n v="1406580436"/>
    <b v="0"/>
    <n v="29"/>
    <b v="1"/>
    <x v="1"/>
    <s v="plays"/>
    <x v="3493"/>
    <d v="2014-08-17T05:11:00"/>
    <n v="19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30.76923076923077"/>
    <x v="0"/>
    <s v="US"/>
    <s v="USD"/>
    <n v="1480140000"/>
    <n v="1479186575"/>
    <b v="0"/>
    <n v="13"/>
    <b v="1"/>
    <x v="1"/>
    <s v="plays"/>
    <x v="3494"/>
    <d v="2016-11-26T06:00:00"/>
    <n v="11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74.208333333333329"/>
    <x v="0"/>
    <s v="CA"/>
    <s v="CAD"/>
    <n v="1414862280"/>
    <n v="1412360309"/>
    <b v="0"/>
    <n v="72"/>
    <b v="1"/>
    <x v="1"/>
    <s v="plays"/>
    <x v="3495"/>
    <d v="2014-11-01T17:18:00"/>
    <n v="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47.846153846153847"/>
    <x v="0"/>
    <s v="US"/>
    <s v="USD"/>
    <n v="1473625166"/>
    <n v="1470169166"/>
    <b v="0"/>
    <n v="78"/>
    <b v="1"/>
    <x v="1"/>
    <s v="plays"/>
    <x v="3496"/>
    <d v="2016-09-11T20:19:26"/>
    <n v="40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34.408163265306122"/>
    <x v="0"/>
    <s v="US"/>
    <s v="USD"/>
    <n v="1464904800"/>
    <n v="1463852904"/>
    <b v="0"/>
    <n v="49"/>
    <b v="1"/>
    <x v="1"/>
    <s v="plays"/>
    <x v="3497"/>
    <d v="2016-06-02T22:00:00"/>
    <n v="1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40.238095238095241"/>
    <x v="0"/>
    <s v="CA"/>
    <s v="CAD"/>
    <n v="1464471840"/>
    <n v="1459309704"/>
    <b v="0"/>
    <n v="42"/>
    <b v="1"/>
    <x v="1"/>
    <s v="plays"/>
    <x v="3498"/>
    <d v="2016-05-28T21:44:00"/>
    <n v="60"/>
    <x v="2"/>
  </r>
  <r>
    <n v="3499"/>
    <s v="Fefu and Her Friends"/>
    <s v="Figure 8 Troupe's debut performance! A stunning piece of theatre written by premier female playwright Maria Irene Fornes."/>
    <n v="2000"/>
    <n v="2110"/>
    <n v="60.285714285714285"/>
    <x v="0"/>
    <s v="US"/>
    <s v="USD"/>
    <n v="1435733940"/>
    <n v="1431046325"/>
    <b v="0"/>
    <n v="35"/>
    <b v="1"/>
    <x v="1"/>
    <s v="plays"/>
    <x v="3499"/>
    <d v="2015-07-01T06:59:00"/>
    <n v="5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25.30952380952381"/>
    <x v="0"/>
    <s v="US"/>
    <s v="USD"/>
    <n v="1457326740"/>
    <n v="1455919438"/>
    <b v="0"/>
    <n v="42"/>
    <b v="1"/>
    <x v="1"/>
    <s v="plays"/>
    <x v="3500"/>
    <d v="2016-03-07T04:59:00"/>
    <n v="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35.952380952380949"/>
    <x v="0"/>
    <s v="GB"/>
    <s v="GBP"/>
    <n v="1441995595"/>
    <n v="1439835595"/>
    <b v="0"/>
    <n v="42"/>
    <b v="1"/>
    <x v="1"/>
    <s v="plays"/>
    <x v="3501"/>
    <d v="2015-09-11T18:19:55"/>
    <n v="25"/>
    <x v="0"/>
  </r>
  <r>
    <n v="3502"/>
    <s v="Dickhead"/>
    <s v="Dickhead is a play about one man's struggle with the dicks in his head. If you want to know more stop being a twat and put out...please"/>
    <n v="4000"/>
    <n v="4216"/>
    <n v="136"/>
    <x v="0"/>
    <s v="US"/>
    <s v="USD"/>
    <n v="1458100740"/>
    <n v="1456862924"/>
    <b v="0"/>
    <n v="31"/>
    <b v="1"/>
    <x v="1"/>
    <s v="plays"/>
    <x v="3502"/>
    <d v="2016-03-16T03:59:00"/>
    <n v="14"/>
    <x v="2"/>
  </r>
  <r>
    <n v="3503"/>
    <s v="Tarantella"/>
    <s v="A group of Sicilian immigrants in New York struggle to deal with conflict from both within the family and from without."/>
    <n v="2500"/>
    <n v="2689"/>
    <n v="70.763157894736835"/>
    <x v="0"/>
    <s v="GB"/>
    <s v="GBP"/>
    <n v="1469359728"/>
    <n v="1466767728"/>
    <b v="0"/>
    <n v="38"/>
    <b v="1"/>
    <x v="1"/>
    <s v="plays"/>
    <x v="3503"/>
    <d v="2016-07-24T11:28:48"/>
    <n v="3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25"/>
    <x v="0"/>
    <s v="US"/>
    <s v="USD"/>
    <n v="1447959491"/>
    <n v="1445363891"/>
    <b v="0"/>
    <n v="8"/>
    <b v="1"/>
    <x v="1"/>
    <s v="plays"/>
    <x v="3504"/>
    <d v="2015-11-19T18:58:11"/>
    <n v="3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66.512820512820511"/>
    <x v="0"/>
    <s v="US"/>
    <s v="USD"/>
    <n v="1399953600"/>
    <n v="1398983245"/>
    <b v="0"/>
    <n v="39"/>
    <b v="1"/>
    <x v="1"/>
    <s v="plays"/>
    <x v="3505"/>
    <d v="2014-05-13T04:00:00"/>
    <n v="1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5"/>
    <x v="0"/>
    <s v="US"/>
    <s v="USD"/>
    <n v="1408815440"/>
    <n v="1404927440"/>
    <b v="0"/>
    <n v="29"/>
    <b v="1"/>
    <x v="1"/>
    <s v="plays"/>
    <x v="3506"/>
    <d v="2014-08-23T17:37:20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n v="145"/>
    <x v="0"/>
    <s v="US"/>
    <s v="USD"/>
    <n v="1464732537"/>
    <n v="1462140537"/>
    <b v="0"/>
    <n v="72"/>
    <b v="1"/>
    <x v="1"/>
    <s v="plays"/>
    <x v="3507"/>
    <d v="2016-05-31T22:08:57"/>
    <n v="30"/>
    <x v="2"/>
  </r>
  <r>
    <n v="3508"/>
    <s v="Roll The Dice Theatre Company"/>
    <s v="Roll The Dice Theatre Company revolves around taking risks in the game of life vicariously through beloved childhood games."/>
    <n v="100"/>
    <n v="180"/>
    <n v="12"/>
    <x v="0"/>
    <s v="GB"/>
    <s v="GBP"/>
    <n v="1462914000"/>
    <n v="1460914253"/>
    <b v="0"/>
    <n v="15"/>
    <b v="1"/>
    <x v="1"/>
    <s v="plays"/>
    <x v="3508"/>
    <d v="2016-05-10T21:00:00"/>
    <n v="2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96.666666666666671"/>
    <x v="0"/>
    <s v="US"/>
    <s v="USD"/>
    <n v="1416545700"/>
    <n v="1415392666"/>
    <b v="0"/>
    <n v="33"/>
    <b v="1"/>
    <x v="1"/>
    <s v="plays"/>
    <x v="3509"/>
    <d v="2014-11-21T04:55:00"/>
    <n v="1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60.333333333333336"/>
    <x v="0"/>
    <s v="US"/>
    <s v="USD"/>
    <n v="1404312846"/>
    <n v="1402584846"/>
    <b v="0"/>
    <n v="15"/>
    <b v="1"/>
    <x v="1"/>
    <s v="plays"/>
    <x v="3510"/>
    <d v="2014-07-02T14:54:06"/>
    <n v="20"/>
    <x v="3"/>
  </r>
  <r>
    <n v="3511"/>
    <s v="Silent Planet"/>
    <s v="The world premiere of the first full-length play by Eve Leigh, at the intimate Finborough Theatre in London."/>
    <n v="1500"/>
    <n v="1518"/>
    <n v="79.89473684210526"/>
    <x v="0"/>
    <s v="GB"/>
    <s v="GBP"/>
    <n v="1415385000"/>
    <n v="1413406695"/>
    <b v="0"/>
    <n v="19"/>
    <b v="1"/>
    <x v="1"/>
    <s v="plays"/>
    <x v="3511"/>
    <d v="2014-11-07T18:30:00"/>
    <n v="23"/>
    <x v="3"/>
  </r>
  <r>
    <n v="3512"/>
    <s v="With My Eyes Wide Open"/>
    <s v="We're making a hard hitting, innovative play which will open your eyes to what mental illness is like in the mind of the sufferer."/>
    <n v="1000"/>
    <n v="1000"/>
    <n v="58.823529411764703"/>
    <x v="0"/>
    <s v="GB"/>
    <s v="GBP"/>
    <n v="1429789992"/>
    <n v="1424609592"/>
    <b v="0"/>
    <n v="17"/>
    <b v="1"/>
    <x v="1"/>
    <s v="plays"/>
    <x v="3512"/>
    <d v="2015-04-23T11:53:12"/>
    <n v="6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75.340909090909093"/>
    <x v="0"/>
    <s v="US"/>
    <s v="USD"/>
    <n v="1401857940"/>
    <n v="1400725112"/>
    <b v="0"/>
    <n v="44"/>
    <b v="1"/>
    <x v="1"/>
    <s v="plays"/>
    <x v="3513"/>
    <d v="2014-06-04T04:59:00"/>
    <n v="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55"/>
    <x v="0"/>
    <s v="US"/>
    <s v="USD"/>
    <n v="1422853140"/>
    <n v="1421439552"/>
    <b v="0"/>
    <n v="10"/>
    <b v="1"/>
    <x v="1"/>
    <s v="plays"/>
    <x v="3514"/>
    <d v="2015-02-02T04:59:00"/>
    <n v="16"/>
    <x v="0"/>
  </r>
  <r>
    <n v="3515"/>
    <s v="Twelfth Night by William Shakespeare"/>
    <s v="We are casting an all-inclusive production of Shakespeare's Twelfth Night in a non-traditional performance space."/>
    <n v="3000"/>
    <n v="3080"/>
    <n v="66.956521739130437"/>
    <x v="0"/>
    <s v="US"/>
    <s v="USD"/>
    <n v="1433097171"/>
    <n v="1430505171"/>
    <b v="0"/>
    <n v="46"/>
    <b v="1"/>
    <x v="1"/>
    <s v="plays"/>
    <x v="3515"/>
    <d v="2015-05-31T18:32:51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n v="227.27272727272728"/>
    <x v="0"/>
    <s v="US"/>
    <s v="USD"/>
    <n v="1410145200"/>
    <n v="1407197670"/>
    <b v="0"/>
    <n v="11"/>
    <b v="1"/>
    <x v="1"/>
    <s v="plays"/>
    <x v="3516"/>
    <d v="2014-09-08T03:00:00"/>
    <n v="34"/>
    <x v="3"/>
  </r>
  <r>
    <n v="3517"/>
    <s v="A Bright Room Called Day by Tony Kushner"/>
    <s v="Support an outstanding cast of actors to take on a professional production of a masterpiece of modern theatre"/>
    <n v="4000"/>
    <n v="4000"/>
    <n v="307.69230769230768"/>
    <x v="0"/>
    <s v="GB"/>
    <s v="GBP"/>
    <n v="1404471600"/>
    <n v="1401910634"/>
    <b v="0"/>
    <n v="13"/>
    <b v="1"/>
    <x v="1"/>
    <s v="plays"/>
    <x v="3517"/>
    <d v="2014-07-04T11:00:00"/>
    <n v="30"/>
    <x v="3"/>
  </r>
  <r>
    <n v="3518"/>
    <s v="BEASTS OF BAVERLY GROVE"/>
    <s v="One play.  Two theaters.  See the story from both sides and then decide for yourself - who are the BEASTS OF BAVERLY GROVE?"/>
    <n v="1500"/>
    <n v="1650.69"/>
    <n v="50.020909090909093"/>
    <x v="0"/>
    <s v="US"/>
    <s v="USD"/>
    <n v="1412259660"/>
    <n v="1410461299"/>
    <b v="0"/>
    <n v="33"/>
    <b v="1"/>
    <x v="1"/>
    <s v="plays"/>
    <x v="3518"/>
    <d v="2014-10-02T14:21:00"/>
    <n v="21"/>
    <x v="3"/>
  </r>
  <r>
    <n v="3519"/>
    <s v="Bookstory"/>
    <s v="Bookstory is a tiny puppet musical with some very big ideas that tells the story of the story in the digital age"/>
    <n v="2000"/>
    <n v="2027"/>
    <n v="72.392857142857139"/>
    <x v="0"/>
    <s v="GB"/>
    <s v="GBP"/>
    <n v="1425478950"/>
    <n v="1422886950"/>
    <b v="0"/>
    <n v="28"/>
    <b v="1"/>
    <x v="1"/>
    <s v="plays"/>
    <x v="3519"/>
    <d v="2015-03-04T14:22:30"/>
    <n v="30"/>
    <x v="0"/>
  </r>
  <r>
    <n v="3520"/>
    <s v="Protocols"/>
    <s v="Help us to bring &quot;Protocols&quot; at the 2015 Camden Fringe. The most controversial play of the year."/>
    <n v="2000"/>
    <n v="2015"/>
    <n v="95.952380952380949"/>
    <x v="0"/>
    <s v="GB"/>
    <s v="GBP"/>
    <n v="1441547220"/>
    <n v="1439322412"/>
    <b v="0"/>
    <n v="21"/>
    <b v="1"/>
    <x v="1"/>
    <s v="plays"/>
    <x v="3520"/>
    <d v="2015-09-06T13:47:00"/>
    <n v="2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45.615384615384613"/>
    <x v="0"/>
    <s v="US"/>
    <s v="USD"/>
    <n v="1411980020"/>
    <n v="1409388020"/>
    <b v="0"/>
    <n v="13"/>
    <b v="1"/>
    <x v="1"/>
    <s v="plays"/>
    <x v="3521"/>
    <d v="2014-09-29T08:40:20"/>
    <n v="3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41.029411764705884"/>
    <x v="0"/>
    <s v="GB"/>
    <s v="GBP"/>
    <n v="1442311560"/>
    <n v="1439924246"/>
    <b v="0"/>
    <n v="34"/>
    <b v="1"/>
    <x v="1"/>
    <s v="plays"/>
    <x v="3522"/>
    <d v="2015-09-15T10:06:00"/>
    <n v="28"/>
    <x v="0"/>
  </r>
  <r>
    <n v="3523"/>
    <s v="Magnificence"/>
    <s v="An old play about our world. Set in 1970s England, Magnificence is a gut-wrenching story of radicalisation, idealism and pity."/>
    <n v="4000"/>
    <n v="4546"/>
    <n v="56.825000000000003"/>
    <x v="0"/>
    <s v="GB"/>
    <s v="GBP"/>
    <n v="1474844400"/>
    <n v="1469871148"/>
    <b v="0"/>
    <n v="80"/>
    <b v="1"/>
    <x v="1"/>
    <s v="plays"/>
    <x v="3523"/>
    <d v="2016-09-25T23:00:00"/>
    <n v="58"/>
    <x v="2"/>
  </r>
  <r>
    <n v="3524"/>
    <s v="Sweet, Sweet Spirit"/>
    <s v="A West Texas matriarch is enraged by the news that her gay grandson has been the victim of a hate crime committed by his own father."/>
    <n v="10000"/>
    <n v="10156"/>
    <n v="137.24324324324326"/>
    <x v="0"/>
    <s v="US"/>
    <s v="USD"/>
    <n v="1410580800"/>
    <n v="1409336373"/>
    <b v="0"/>
    <n v="74"/>
    <b v="1"/>
    <x v="1"/>
    <s v="plays"/>
    <x v="3524"/>
    <d v="2014-09-13T04:00:00"/>
    <n v="1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75.714285714285708"/>
    <x v="0"/>
    <s v="US"/>
    <s v="USD"/>
    <n v="1439136000"/>
    <n v="1438188106"/>
    <b v="0"/>
    <n v="7"/>
    <b v="1"/>
    <x v="1"/>
    <s v="plays"/>
    <x v="3525"/>
    <d v="2015-08-09T16:00:00"/>
    <n v="11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99"/>
    <x v="0"/>
    <s v="US"/>
    <s v="USD"/>
    <n v="1461823140"/>
    <n v="1459411371"/>
    <b v="0"/>
    <n v="34"/>
    <b v="1"/>
    <x v="1"/>
    <s v="plays"/>
    <x v="3526"/>
    <d v="2016-04-28T05:59:00"/>
    <n v="2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81.569767441860463"/>
    <x v="0"/>
    <s v="US"/>
    <s v="USD"/>
    <n v="1436587140"/>
    <n v="1434069205"/>
    <b v="0"/>
    <n v="86"/>
    <b v="1"/>
    <x v="1"/>
    <s v="plays"/>
    <x v="3527"/>
    <d v="2015-07-11T03:59:00"/>
    <n v="2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45.108108108108105"/>
    <x v="0"/>
    <s v="GB"/>
    <s v="GBP"/>
    <n v="1484740918"/>
    <n v="1483012918"/>
    <b v="0"/>
    <n v="37"/>
    <b v="1"/>
    <x v="1"/>
    <s v="plays"/>
    <x v="3528"/>
    <d v="2017-01-18T12:01:58"/>
    <n v="2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36.666666666666664"/>
    <x v="0"/>
    <s v="US"/>
    <s v="USD"/>
    <n v="1436749200"/>
    <n v="1434997018"/>
    <b v="0"/>
    <n v="18"/>
    <b v="1"/>
    <x v="1"/>
    <s v="plays"/>
    <x v="3529"/>
    <d v="2015-07-13T01:00:00"/>
    <n v="2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25"/>
    <x v="0"/>
    <s v="GB"/>
    <s v="GBP"/>
    <n v="1460318400"/>
    <n v="1457881057"/>
    <b v="0"/>
    <n v="22"/>
    <b v="1"/>
    <x v="1"/>
    <s v="plays"/>
    <x v="3530"/>
    <d v="2016-04-10T20:00:00"/>
    <n v="28"/>
    <x v="2"/>
  </r>
  <r>
    <n v="3531"/>
    <s v="The Reinvention of Lily Johnson"/>
    <s v="A political comedy for a crazy election year"/>
    <n v="1000"/>
    <n v="1280"/>
    <n v="49.230769230769234"/>
    <x v="0"/>
    <s v="US"/>
    <s v="USD"/>
    <n v="1467301334"/>
    <n v="1464709334"/>
    <b v="0"/>
    <n v="26"/>
    <b v="1"/>
    <x v="1"/>
    <s v="plays"/>
    <x v="3531"/>
    <d v="2016-06-30T15:42:14"/>
    <n v="3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42.296296296296298"/>
    <x v="0"/>
    <s v="US"/>
    <s v="USD"/>
    <n v="1411012740"/>
    <n v="1409667827"/>
    <b v="0"/>
    <n v="27"/>
    <b v="1"/>
    <x v="1"/>
    <s v="plays"/>
    <x v="3532"/>
    <d v="2014-09-18T03:59:00"/>
    <n v="1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78.875"/>
    <x v="0"/>
    <s v="US"/>
    <s v="USD"/>
    <n v="1447269367"/>
    <n v="1444673767"/>
    <b v="0"/>
    <n v="8"/>
    <b v="1"/>
    <x v="1"/>
    <s v="plays"/>
    <x v="3533"/>
    <d v="2015-11-11T19:16:07"/>
    <n v="30"/>
    <x v="0"/>
  </r>
  <r>
    <n v="3534"/>
    <s v="Night of Ashes"/>
    <s v="A Theatrical Prequel to Hell's Rebels, the current Pathfinder Adventure Path from Paizo Publishing"/>
    <n v="5000"/>
    <n v="7810"/>
    <n v="38.284313725490193"/>
    <x v="0"/>
    <s v="US"/>
    <s v="USD"/>
    <n v="1443711623"/>
    <n v="1440687623"/>
    <b v="0"/>
    <n v="204"/>
    <b v="1"/>
    <x v="1"/>
    <s v="plays"/>
    <x v="3534"/>
    <d v="2015-10-01T15:00:23"/>
    <n v="35"/>
    <x v="0"/>
  </r>
  <r>
    <n v="3535"/>
    <s v="Twelve Angry Women"/>
    <s v="On the 60th anniversary of Twelve Angry Men, 12 female writers create 12 short pieces about what makes them angry."/>
    <n v="2000"/>
    <n v="2063"/>
    <n v="44.847826086956523"/>
    <x v="0"/>
    <s v="GB"/>
    <s v="GBP"/>
    <n v="1443808800"/>
    <n v="1441120910"/>
    <b v="0"/>
    <n v="46"/>
    <b v="1"/>
    <x v="1"/>
    <s v="plays"/>
    <x v="3535"/>
    <d v="2015-10-02T18:00:00"/>
    <n v="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3.529411764705882"/>
    <x v="0"/>
    <s v="GB"/>
    <s v="GBP"/>
    <n v="1450612740"/>
    <n v="1448040425"/>
    <b v="0"/>
    <n v="17"/>
    <b v="1"/>
    <x v="1"/>
    <s v="plays"/>
    <x v="3536"/>
    <d v="2015-12-20T11:59:00"/>
    <n v="3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43.5"/>
    <x v="0"/>
    <s v="CA"/>
    <s v="CAD"/>
    <n v="1416211140"/>
    <n v="1413016216"/>
    <b v="0"/>
    <n v="28"/>
    <b v="1"/>
    <x v="1"/>
    <s v="plays"/>
    <x v="3537"/>
    <d v="2014-11-17T07:59:00"/>
    <n v="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30.951807228915662"/>
    <x v="0"/>
    <s v="GB"/>
    <s v="GBP"/>
    <n v="1471428340"/>
    <n v="1469009140"/>
    <b v="0"/>
    <n v="83"/>
    <b v="1"/>
    <x v="1"/>
    <s v="plays"/>
    <x v="3538"/>
    <d v="2016-08-17T10:05:40"/>
    <n v="28"/>
    <x v="2"/>
  </r>
  <r>
    <n v="3539"/>
    <s v="Chokehold"/>
    <s v="A searing new play that takes  an unflinching look at the terrible costs of police shootings in the African American community."/>
    <n v="600"/>
    <n v="718"/>
    <n v="55.230769230769234"/>
    <x v="0"/>
    <s v="US"/>
    <s v="USD"/>
    <n v="1473358122"/>
    <n v="1471543722"/>
    <b v="0"/>
    <n v="13"/>
    <b v="1"/>
    <x v="1"/>
    <s v="plays"/>
    <x v="3539"/>
    <d v="2016-09-08T18:08:42"/>
    <n v="21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46.125"/>
    <x v="0"/>
    <s v="GB"/>
    <s v="GBP"/>
    <n v="1466899491"/>
    <n v="1464307491"/>
    <b v="0"/>
    <n v="8"/>
    <b v="1"/>
    <x v="1"/>
    <s v="plays"/>
    <x v="3540"/>
    <d v="2016-06-26T00:04:51"/>
    <n v="3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39.375"/>
    <x v="0"/>
    <s v="GB"/>
    <s v="GBP"/>
    <n v="1441042275"/>
    <n v="1438882275"/>
    <b v="0"/>
    <n v="32"/>
    <b v="1"/>
    <x v="1"/>
    <s v="plays"/>
    <x v="3541"/>
    <d v="2015-08-31T17:31:15"/>
    <n v="25"/>
    <x v="0"/>
  </r>
  <r>
    <n v="3542"/>
    <s v="Gifts of War"/>
    <s v="Ancient Greece. Giddy, champagne soaked debauchery celebrating the Trojan War's end leads to a shocking and deadly surprise."/>
    <n v="5500"/>
    <n v="5623"/>
    <n v="66.152941176470591"/>
    <x v="0"/>
    <s v="US"/>
    <s v="USD"/>
    <n v="1410099822"/>
    <n v="1404915822"/>
    <b v="0"/>
    <n v="85"/>
    <b v="1"/>
    <x v="1"/>
    <s v="plays"/>
    <x v="3542"/>
    <d v="2014-09-07T14:23:42"/>
    <n v="6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54.137931034482762"/>
    <x v="0"/>
    <s v="DE"/>
    <s v="EUR"/>
    <n v="1435255659"/>
    <n v="1432663659"/>
    <b v="0"/>
    <n v="29"/>
    <b v="1"/>
    <x v="1"/>
    <s v="plays"/>
    <x v="3543"/>
    <d v="2015-06-25T18:07:39"/>
    <n v="30"/>
    <x v="0"/>
  </r>
  <r>
    <n v="3544"/>
    <s v="Gruoch, or Lady Macbeth"/>
    <s v="Death &amp; Pretzels presents the world premiere of Paul Pasulka's Gruoch, or Lady Macbeth"/>
    <n v="2500"/>
    <n v="2500"/>
    <n v="104.16666666666667"/>
    <x v="0"/>
    <s v="US"/>
    <s v="USD"/>
    <n v="1425758257"/>
    <n v="1423166257"/>
    <b v="0"/>
    <n v="24"/>
    <b v="1"/>
    <x v="1"/>
    <s v="plays"/>
    <x v="3544"/>
    <d v="2015-03-07T19:57:37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31.375"/>
    <x v="0"/>
    <s v="US"/>
    <s v="USD"/>
    <n v="1428780159"/>
    <n v="1426188159"/>
    <b v="0"/>
    <n v="8"/>
    <b v="1"/>
    <x v="1"/>
    <s v="plays"/>
    <x v="3545"/>
    <d v="2015-04-11T19:22:39"/>
    <n v="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59.210526315789473"/>
    <x v="0"/>
    <s v="US"/>
    <s v="USD"/>
    <n v="1427860740"/>
    <n v="1426002684"/>
    <b v="0"/>
    <n v="19"/>
    <b v="1"/>
    <x v="1"/>
    <s v="plays"/>
    <x v="3546"/>
    <d v="2015-04-01T03:59:00"/>
    <n v="2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9.17633928571429"/>
    <x v="0"/>
    <s v="US"/>
    <s v="USD"/>
    <n v="1463198340"/>
    <n v="1461117201"/>
    <b v="0"/>
    <n v="336"/>
    <b v="1"/>
    <x v="1"/>
    <s v="plays"/>
    <x v="3547"/>
    <d v="2016-05-14T03:59:00"/>
    <n v="24"/>
    <x v="2"/>
  </r>
  <r>
    <n v="3548"/>
    <s v="THE UNDERSTUDY @ WORKING STAGE"/>
    <s v="We're putting together a production of THE UNDERSTUDY by Theresa Rebeck and hope you'll help us share this story."/>
    <n v="2100"/>
    <n v="2140"/>
    <n v="164.61538461538461"/>
    <x v="0"/>
    <s v="US"/>
    <s v="USD"/>
    <n v="1457139600"/>
    <n v="1455230214"/>
    <b v="0"/>
    <n v="13"/>
    <b v="1"/>
    <x v="1"/>
    <s v="plays"/>
    <x v="3548"/>
    <d v="2016-03-05T01:00:00"/>
    <n v="22"/>
    <x v="2"/>
  </r>
  <r>
    <n v="3549"/>
    <s v="The Munitionettes"/>
    <s v="Help us bring to life tales of hardship, danger and community of extraordinary women working in WW1 munitions factories."/>
    <n v="1000"/>
    <n v="1020"/>
    <n v="24.285714285714285"/>
    <x v="0"/>
    <s v="GB"/>
    <s v="GBP"/>
    <n v="1441358873"/>
    <n v="1438939673"/>
    <b v="0"/>
    <n v="42"/>
    <b v="1"/>
    <x v="1"/>
    <s v="plays"/>
    <x v="3549"/>
    <d v="2015-09-04T09:27:53"/>
    <n v="28"/>
    <x v="0"/>
  </r>
  <r>
    <n v="3550"/>
    <s v="MOONFACE"/>
    <s v="MOONFACE explores the formative f***k-ups of adolescence. Fresh, incisive new writing. Monologue, movement and striking naturalism."/>
    <n v="2500"/>
    <n v="2620"/>
    <n v="40.9375"/>
    <x v="0"/>
    <s v="GB"/>
    <s v="GBP"/>
    <n v="1462224398"/>
    <n v="1459632398"/>
    <b v="0"/>
    <n v="64"/>
    <b v="1"/>
    <x v="1"/>
    <s v="plays"/>
    <x v="3550"/>
    <d v="2016-05-02T21:26:38"/>
    <n v="30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61.1"/>
    <x v="0"/>
    <s v="US"/>
    <s v="USD"/>
    <n v="1400796420"/>
    <n v="1398342170"/>
    <b v="0"/>
    <n v="25"/>
    <b v="1"/>
    <x v="1"/>
    <s v="plays"/>
    <x v="3551"/>
    <d v="2014-05-22T22:07:00"/>
    <n v="28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38.65"/>
    <x v="0"/>
    <s v="GB"/>
    <s v="GBP"/>
    <n v="1403964324"/>
    <n v="1401372324"/>
    <b v="0"/>
    <n v="20"/>
    <b v="1"/>
    <x v="1"/>
    <s v="plays"/>
    <x v="3552"/>
    <d v="2014-06-28T14:05:24"/>
    <n v="30"/>
    <x v="3"/>
  </r>
  <r>
    <n v="3553"/>
    <s v="Coming Home"/>
    <s v="Professional actors bring to life the true stories of 5 African-Americans struggling with mental health and their search for healing."/>
    <n v="5500"/>
    <n v="5845"/>
    <n v="56.20192307692308"/>
    <x v="0"/>
    <s v="US"/>
    <s v="USD"/>
    <n v="1439337600"/>
    <n v="1436575280"/>
    <b v="0"/>
    <n v="104"/>
    <b v="1"/>
    <x v="1"/>
    <s v="plays"/>
    <x v="3553"/>
    <d v="2015-08-12T00:00:00"/>
    <n v="32"/>
    <x v="0"/>
  </r>
  <r>
    <n v="3554"/>
    <s v="MASKS: Off-Broadway Debut"/>
    <s v="MASKS is a dramedy dealing with what it means to be alive, the reliability of identity, and what it means to suffer."/>
    <n v="5000"/>
    <n v="5671.11"/>
    <n v="107.00207547169811"/>
    <x v="0"/>
    <s v="US"/>
    <s v="USD"/>
    <n v="1423674000"/>
    <n v="1421025159"/>
    <b v="0"/>
    <n v="53"/>
    <b v="1"/>
    <x v="1"/>
    <s v="plays"/>
    <x v="3554"/>
    <d v="2015-02-11T17:00:00"/>
    <n v="3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71.42857142857142"/>
    <x v="0"/>
    <s v="IT"/>
    <s v="EUR"/>
    <n v="1479382594"/>
    <n v="1476786994"/>
    <b v="0"/>
    <n v="14"/>
    <b v="1"/>
    <x v="1"/>
    <s v="plays"/>
    <x v="3555"/>
    <d v="2016-11-17T11:36:34"/>
    <n v="30"/>
    <x v="2"/>
  </r>
  <r>
    <n v="3556"/>
    <s v="Immortal"/>
    <s v="'Immortal', a play about five English Air Bombers in WW2, is an exciting first project for the brand new Production Company, GreanTea."/>
    <n v="2200"/>
    <n v="2210"/>
    <n v="110.5"/>
    <x v="0"/>
    <s v="GB"/>
    <s v="GBP"/>
    <n v="1408289724"/>
    <n v="1403105724"/>
    <b v="0"/>
    <n v="20"/>
    <b v="1"/>
    <x v="1"/>
    <s v="plays"/>
    <x v="3556"/>
    <d v="2014-08-17T15:35:24"/>
    <n v="60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79.27598566308242"/>
    <x v="0"/>
    <s v="US"/>
    <s v="USD"/>
    <n v="1399271911"/>
    <n v="1396334311"/>
    <b v="0"/>
    <n v="558"/>
    <b v="1"/>
    <x v="1"/>
    <s v="plays"/>
    <x v="3557"/>
    <d v="2014-05-05T06:38:31"/>
    <n v="34"/>
    <x v="3"/>
  </r>
  <r>
    <n v="3558"/>
    <s v="SPILL - A verbatim show about sex"/>
    <s v="We're making a show about sex. Because it's important, everyone wants to talk about it and it's at the start of everything."/>
    <n v="350"/>
    <n v="504"/>
    <n v="22.90909090909091"/>
    <x v="0"/>
    <s v="GB"/>
    <s v="GBP"/>
    <n v="1435352400"/>
    <n v="1431718575"/>
    <b v="0"/>
    <n v="22"/>
    <b v="1"/>
    <x v="1"/>
    <s v="plays"/>
    <x v="3558"/>
    <d v="2015-06-26T21:00:00"/>
    <n v="4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43.125"/>
    <x v="0"/>
    <s v="AU"/>
    <s v="AUD"/>
    <n v="1438333080"/>
    <n v="1436408308"/>
    <b v="0"/>
    <n v="24"/>
    <b v="1"/>
    <x v="1"/>
    <s v="plays"/>
    <x v="3559"/>
    <d v="2015-07-31T08:58:00"/>
    <n v="22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46.891891891891895"/>
    <x v="0"/>
    <s v="CA"/>
    <s v="CAD"/>
    <n v="1432694700"/>
    <n v="1429651266"/>
    <b v="0"/>
    <n v="74"/>
    <b v="1"/>
    <x v="1"/>
    <s v="plays"/>
    <x v="3560"/>
    <d v="2015-05-27T02:45:00"/>
    <n v="3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47.407407407407405"/>
    <x v="0"/>
    <s v="US"/>
    <s v="USD"/>
    <n v="1438799760"/>
    <n v="1437236378"/>
    <b v="0"/>
    <n v="54"/>
    <b v="1"/>
    <x v="1"/>
    <s v="plays"/>
    <x v="3561"/>
    <d v="2015-08-05T18:36:00"/>
    <n v="1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5.129032258064516"/>
    <x v="0"/>
    <s v="GB"/>
    <s v="GBP"/>
    <n v="1457906400"/>
    <n v="1457115427"/>
    <b v="0"/>
    <n v="31"/>
    <b v="1"/>
    <x v="1"/>
    <s v="plays"/>
    <x v="3562"/>
    <d v="2016-03-13T22:00:00"/>
    <n v="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21.098000000000003"/>
    <x v="0"/>
    <s v="GB"/>
    <s v="GBP"/>
    <n v="1470078000"/>
    <n v="1467648456"/>
    <b v="0"/>
    <n v="25"/>
    <b v="1"/>
    <x v="1"/>
    <s v="plays"/>
    <x v="3563"/>
    <d v="2016-08-01T19:00:00"/>
    <n v="28"/>
    <x v="2"/>
  </r>
  <r>
    <n v="3564"/>
    <s v="The Pillowman Aberdeen"/>
    <s v="Multi Award-Winng play THE PILLOWMAN coming to the Arts Centre Theatre, Aberdeen"/>
    <n v="1000"/>
    <n v="1005"/>
    <n v="59.117647058823529"/>
    <x v="0"/>
    <s v="GB"/>
    <s v="GBP"/>
    <n v="1444060800"/>
    <n v="1440082649"/>
    <b v="0"/>
    <n v="17"/>
    <b v="1"/>
    <x v="1"/>
    <s v="plays"/>
    <x v="3564"/>
    <d v="2015-10-05T16:00:00"/>
    <n v="4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97.916666666666671"/>
    <x v="0"/>
    <s v="US"/>
    <s v="USD"/>
    <n v="1420048208"/>
    <n v="1417456208"/>
    <b v="0"/>
    <n v="12"/>
    <b v="1"/>
    <x v="1"/>
    <s v="plays"/>
    <x v="3565"/>
    <d v="2014-12-31T17:50:08"/>
    <n v="3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55.131578947368418"/>
    <x v="0"/>
    <s v="GB"/>
    <s v="GBP"/>
    <n v="1422015083"/>
    <n v="1419423083"/>
    <b v="0"/>
    <n v="38"/>
    <b v="1"/>
    <x v="1"/>
    <s v="plays"/>
    <x v="3566"/>
    <d v="2015-01-23T12:11:23"/>
    <n v="3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26.536585365853657"/>
    <x v="0"/>
    <s v="GB"/>
    <s v="GBP"/>
    <n v="1433964444"/>
    <n v="1431372444"/>
    <b v="0"/>
    <n v="41"/>
    <b v="1"/>
    <x v="1"/>
    <s v="plays"/>
    <x v="3567"/>
    <d v="2015-06-10T19:27:24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58.421052631578945"/>
    <x v="0"/>
    <s v="US"/>
    <s v="USD"/>
    <n v="1410975994"/>
    <n v="1408383994"/>
    <b v="0"/>
    <n v="19"/>
    <b v="1"/>
    <x v="1"/>
    <s v="plays"/>
    <x v="3568"/>
    <d v="2014-09-17T17:46:34"/>
    <n v="3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22.53658536585365"/>
    <x v="0"/>
    <s v="US"/>
    <s v="USD"/>
    <n v="1420734696"/>
    <n v="1418142696"/>
    <b v="0"/>
    <n v="41"/>
    <b v="1"/>
    <x v="1"/>
    <s v="plays"/>
    <x v="3569"/>
    <d v="2015-01-08T16:31:36"/>
    <n v="30"/>
    <x v="3"/>
  </r>
  <r>
    <n v="3570"/>
    <s v="The Lower Depths"/>
    <s v="Theatre Machine presents an all-new adaptation of Maxim Gorky's classic of Russian theatre, The Lower Depths."/>
    <n v="2000"/>
    <n v="2287"/>
    <n v="87.961538461538467"/>
    <x v="0"/>
    <s v="US"/>
    <s v="USD"/>
    <n v="1420009200"/>
    <n v="1417593483"/>
    <b v="0"/>
    <n v="26"/>
    <b v="1"/>
    <x v="1"/>
    <s v="plays"/>
    <x v="3570"/>
    <d v="2014-12-31T07:00:00"/>
    <n v="28"/>
    <x v="3"/>
  </r>
  <r>
    <n v="3571"/>
    <s v="Cans at Theatre503"/>
    <s v="Support Kuleshovâ€™s first full length production; help to build the set and bring a fierce and important new play to life"/>
    <n v="1500"/>
    <n v="1831"/>
    <n v="73.239999999999995"/>
    <x v="0"/>
    <s v="GB"/>
    <s v="GBP"/>
    <n v="1414701413"/>
    <n v="1412109413"/>
    <b v="0"/>
    <n v="25"/>
    <b v="1"/>
    <x v="1"/>
    <s v="plays"/>
    <x v="3571"/>
    <d v="2014-10-30T20:36:53"/>
    <n v="30"/>
    <x v="3"/>
  </r>
  <r>
    <n v="3572"/>
    <s v="Monster"/>
    <s v="A darkly comic one woman show by Abram Rooney as part of The Camden Fringe 2015."/>
    <n v="500"/>
    <n v="500"/>
    <n v="55.555555555555557"/>
    <x v="0"/>
    <s v="GB"/>
    <s v="GBP"/>
    <n v="1434894082"/>
    <n v="1432302082"/>
    <b v="0"/>
    <n v="9"/>
    <b v="1"/>
    <x v="1"/>
    <s v="plays"/>
    <x v="3572"/>
    <d v="2015-06-21T13:41:22"/>
    <n v="30"/>
    <x v="0"/>
  </r>
  <r>
    <n v="3573"/>
    <s v="Licensed To Ill"/>
    <s v="London based theatre makers collaborating to create a new show about the history of HipHop."/>
    <n v="3000"/>
    <n v="3084"/>
    <n v="39.53846153846154"/>
    <x v="0"/>
    <s v="GB"/>
    <s v="GBP"/>
    <n v="1415440846"/>
    <n v="1412845246"/>
    <b v="0"/>
    <n v="78"/>
    <b v="1"/>
    <x v="1"/>
    <s v="plays"/>
    <x v="3573"/>
    <d v="2014-11-08T10:00:46"/>
    <n v="3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36.77777777777777"/>
    <x v="0"/>
    <s v="US"/>
    <s v="USD"/>
    <n v="1415921848"/>
    <n v="1413326248"/>
    <b v="0"/>
    <n v="45"/>
    <b v="1"/>
    <x v="1"/>
    <s v="plays"/>
    <x v="3574"/>
    <d v="2014-11-13T23:37:28"/>
    <n v="3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99.343137254901961"/>
    <x v="0"/>
    <s v="US"/>
    <s v="USD"/>
    <n v="1470887940"/>
    <n v="1468176527"/>
    <b v="0"/>
    <n v="102"/>
    <b v="1"/>
    <x v="1"/>
    <s v="plays"/>
    <x v="3575"/>
    <d v="2016-08-11T03:59:00"/>
    <n v="31"/>
    <x v="2"/>
  </r>
  <r>
    <n v="3576"/>
    <s v="Vote for Next Season's Shows!"/>
    <s v="Vote here for whatever show you want to see next year! No gimmick, no stretch goals, just a simple vote and a free ticket."/>
    <n v="100"/>
    <n v="100"/>
    <n v="20"/>
    <x v="0"/>
    <s v="US"/>
    <s v="USD"/>
    <n v="1480947054"/>
    <n v="1475759454"/>
    <b v="0"/>
    <n v="5"/>
    <b v="1"/>
    <x v="1"/>
    <s v="plays"/>
    <x v="3576"/>
    <d v="2016-12-05T14:10:54"/>
    <n v="60"/>
    <x v="2"/>
  </r>
  <r>
    <n v="3577"/>
    <s v="The Laramie Project in Utah County"/>
    <s v="Our goal is to bring this story of one town's processing of tragedy and their own community identity to Utah County."/>
    <n v="600"/>
    <n v="780"/>
    <n v="28.888888888888889"/>
    <x v="0"/>
    <s v="US"/>
    <s v="USD"/>
    <n v="1430029680"/>
    <n v="1427741583"/>
    <b v="0"/>
    <n v="27"/>
    <b v="1"/>
    <x v="1"/>
    <s v="plays"/>
    <x v="3577"/>
    <d v="2015-04-26T06:28:00"/>
    <n v="26"/>
    <x v="0"/>
  </r>
  <r>
    <n v="3578"/>
    <s v="Home"/>
    <s v="An unsparing, slightly surreal look at the effects of the private rented sector on two young women. Based on real events."/>
    <n v="1500"/>
    <n v="1500.2"/>
    <n v="40.545945945945945"/>
    <x v="0"/>
    <s v="GB"/>
    <s v="GBP"/>
    <n v="1462037777"/>
    <n v="1459445777"/>
    <b v="0"/>
    <n v="37"/>
    <b v="1"/>
    <x v="1"/>
    <s v="plays"/>
    <x v="3578"/>
    <d v="2016-04-30T17:36:17"/>
    <n v="3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35.714285714285715"/>
    <x v="0"/>
    <s v="GB"/>
    <s v="GBP"/>
    <n v="1459444656"/>
    <n v="1456856256"/>
    <b v="0"/>
    <n v="14"/>
    <b v="1"/>
    <x v="1"/>
    <s v="plays"/>
    <x v="3579"/>
    <d v="2016-03-31T17:17:36"/>
    <n v="30"/>
    <x v="2"/>
  </r>
  <r>
    <n v="3580"/>
    <s v="Annabel Lost"/>
    <s v="Annabel Lost combines visual art and performance poetry to tell the story of two orphaned refugees, Quetzal and Rhime."/>
    <n v="900"/>
    <n v="1025"/>
    <n v="37.962962962962962"/>
    <x v="0"/>
    <s v="US"/>
    <s v="USD"/>
    <n v="1425185940"/>
    <n v="1421900022"/>
    <b v="0"/>
    <n v="27"/>
    <b v="1"/>
    <x v="1"/>
    <s v="plays"/>
    <x v="3580"/>
    <d v="2015-03-01T04:59:00"/>
    <n v="3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33.333333333333336"/>
    <x v="0"/>
    <s v="GB"/>
    <s v="GBP"/>
    <n v="1406719110"/>
    <n v="1405509510"/>
    <b v="0"/>
    <n v="45"/>
    <b v="1"/>
    <x v="1"/>
    <s v="plays"/>
    <x v="3581"/>
    <d v="2014-07-30T11:18:30"/>
    <n v="14"/>
    <x v="3"/>
  </r>
  <r>
    <n v="3582"/>
    <s v="REALLY REALLY"/>
    <s v="A contemporary American play touching on the scorching realities of growing up in the Millennial generation."/>
    <n v="1000"/>
    <n v="2870"/>
    <n v="58.571428571428569"/>
    <x v="0"/>
    <s v="US"/>
    <s v="USD"/>
    <n v="1459822682"/>
    <n v="1458613082"/>
    <b v="0"/>
    <n v="49"/>
    <b v="1"/>
    <x v="1"/>
    <s v="plays"/>
    <x v="3582"/>
    <d v="2016-04-05T02:18:02"/>
    <n v="14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35.625"/>
    <x v="0"/>
    <s v="US"/>
    <s v="USD"/>
    <n v="1460970805"/>
    <n v="1455790405"/>
    <b v="0"/>
    <n v="24"/>
    <b v="1"/>
    <x v="1"/>
    <s v="plays"/>
    <x v="3583"/>
    <d v="2016-04-18T09:13:25"/>
    <n v="6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30.9375"/>
    <x v="0"/>
    <s v="GB"/>
    <s v="GBP"/>
    <n v="1436772944"/>
    <n v="1434180944"/>
    <b v="0"/>
    <n v="112"/>
    <b v="1"/>
    <x v="1"/>
    <s v="plays"/>
    <x v="3584"/>
    <d v="2015-07-13T07:35:44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n v="176.08695652173913"/>
    <x v="0"/>
    <s v="US"/>
    <s v="USD"/>
    <n v="1419181890"/>
    <n v="1416589890"/>
    <b v="0"/>
    <n v="23"/>
    <b v="1"/>
    <x v="1"/>
    <s v="plays"/>
    <x v="3585"/>
    <d v="2014-12-21T17:11:30"/>
    <n v="30"/>
    <x v="3"/>
  </r>
  <r>
    <n v="3586"/>
    <s v="Actors &amp; Musicians who are Blind or Autistic"/>
    <s v="See Theatre In A New Light"/>
    <n v="7500"/>
    <n v="8207"/>
    <n v="151.9814814814815"/>
    <x v="0"/>
    <s v="US"/>
    <s v="USD"/>
    <n v="1474649070"/>
    <n v="1469465070"/>
    <b v="0"/>
    <n v="54"/>
    <b v="1"/>
    <x v="1"/>
    <s v="plays"/>
    <x v="3586"/>
    <d v="2016-09-23T16:44:30"/>
    <n v="60"/>
    <x v="2"/>
  </r>
  <r>
    <n v="3587"/>
    <s v="Blue Stockings @ The Cockpit Theatre"/>
    <s v="The GSA BA (Hons) Acting class of 2016 are taking a transfer of their GSA Production to The Cockpit Theatre in London"/>
    <n v="500"/>
    <n v="633"/>
    <n v="22.607142857142858"/>
    <x v="0"/>
    <s v="GB"/>
    <s v="GBP"/>
    <n v="1467054000"/>
    <n v="1463144254"/>
    <b v="0"/>
    <n v="28"/>
    <b v="1"/>
    <x v="1"/>
    <s v="plays"/>
    <x v="3587"/>
    <d v="2016-06-27T19:00:00"/>
    <n v="45"/>
    <x v="2"/>
  </r>
  <r>
    <n v="3588"/>
    <s v="MENTAL Play short-tour 2015!"/>
    <s v="Touring the fast-paced, playful and poignant story of three twenty-somethings in a mental-health support group."/>
    <n v="200"/>
    <n v="201"/>
    <n v="18.272727272727273"/>
    <x v="0"/>
    <s v="GB"/>
    <s v="GBP"/>
    <n v="1430348400"/>
    <n v="1428436410"/>
    <b v="0"/>
    <n v="11"/>
    <b v="1"/>
    <x v="1"/>
    <s v="plays"/>
    <x v="3588"/>
    <d v="2015-04-29T23:00:00"/>
    <n v="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82.258064516129039"/>
    <x v="0"/>
    <s v="US"/>
    <s v="USD"/>
    <n v="1432654347"/>
    <n v="1430494347"/>
    <b v="0"/>
    <n v="62"/>
    <b v="1"/>
    <x v="1"/>
    <s v="plays"/>
    <x v="3589"/>
    <d v="2015-05-26T15:32:27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n v="68.534246575342465"/>
    <x v="0"/>
    <s v="GB"/>
    <s v="GBP"/>
    <n v="1413792034"/>
    <n v="1411200034"/>
    <b v="0"/>
    <n v="73"/>
    <b v="1"/>
    <x v="1"/>
    <s v="plays"/>
    <x v="3590"/>
    <d v="2014-10-20T08:00:34"/>
    <n v="3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68.055555555555557"/>
    <x v="0"/>
    <s v="US"/>
    <s v="USD"/>
    <n v="1422075540"/>
    <n v="1419979544"/>
    <b v="0"/>
    <n v="18"/>
    <b v="1"/>
    <x v="1"/>
    <s v="plays"/>
    <x v="3591"/>
    <d v="2015-01-24T04:59:00"/>
    <n v="24"/>
    <x v="3"/>
  </r>
  <r>
    <n v="3592"/>
    <s v="boom- a play by Peter Sinn Nachtrieb"/>
    <s v="Sex. Fish. A COMET THAT DESTROYS THE WORLD. boom a play by Peter Sinn Nachtrieb- Feb 19-21 at The Bridge in NYC."/>
    <n v="2000"/>
    <n v="2545"/>
    <n v="72.714285714285708"/>
    <x v="0"/>
    <s v="US"/>
    <s v="USD"/>
    <n v="1423630740"/>
    <n v="1418673307"/>
    <b v="0"/>
    <n v="35"/>
    <b v="1"/>
    <x v="1"/>
    <s v="plays"/>
    <x v="3592"/>
    <d v="2015-02-11T04:59:00"/>
    <n v="5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77.186046511627907"/>
    <x v="0"/>
    <s v="US"/>
    <s v="USD"/>
    <n v="1420489560"/>
    <n v="1417469639"/>
    <b v="0"/>
    <n v="43"/>
    <b v="1"/>
    <x v="1"/>
    <s v="plays"/>
    <x v="3593"/>
    <d v="2015-01-05T20:26:00"/>
    <n v="35"/>
    <x v="3"/>
  </r>
  <r>
    <n v="3594"/>
    <s v="HEDDA"/>
    <s v="An adaptation that realizes the internal struggle of Ibsenâ€™s most renowned protagonist as she traverses a claustrophobic social world"/>
    <n v="1600"/>
    <n v="2015"/>
    <n v="55.972222222222221"/>
    <x v="0"/>
    <s v="US"/>
    <s v="USD"/>
    <n v="1472952982"/>
    <n v="1470792982"/>
    <b v="0"/>
    <n v="36"/>
    <b v="1"/>
    <x v="1"/>
    <s v="plays"/>
    <x v="3594"/>
    <d v="2016-09-04T01:36:22"/>
    <n v="25"/>
    <x v="2"/>
  </r>
  <r>
    <n v="3595"/>
    <s v="The Flu Season"/>
    <s v="A new theatre company staging Will Eno's The Flu Season in Seattle"/>
    <n v="2600"/>
    <n v="3081"/>
    <n v="49.693548387096776"/>
    <x v="0"/>
    <s v="US"/>
    <s v="USD"/>
    <n v="1426229940"/>
    <n v="1423959123"/>
    <b v="0"/>
    <n v="62"/>
    <b v="1"/>
    <x v="1"/>
    <s v="plays"/>
    <x v="3595"/>
    <d v="2015-03-13T06:59:00"/>
    <n v="2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79"/>
    <x v="0"/>
    <s v="CA"/>
    <s v="CAD"/>
    <n v="1409072982"/>
    <n v="1407258582"/>
    <b v="0"/>
    <n v="15"/>
    <b v="1"/>
    <x v="1"/>
    <s v="plays"/>
    <x v="3596"/>
    <d v="2014-08-26T17:09:42"/>
    <n v="21"/>
    <x v="3"/>
  </r>
  <r>
    <n v="3597"/>
    <s v="Akvavit Theatre presents NOTHING OF ME by Arne Lygre"/>
    <s v="&quot;I think that I have my own will. I can stop this, I tell myself. But it's not true.&quot;"/>
    <n v="2500"/>
    <n v="2565"/>
    <n v="77.727272727272734"/>
    <x v="0"/>
    <s v="US"/>
    <s v="USD"/>
    <n v="1456984740"/>
    <n v="1455717790"/>
    <b v="0"/>
    <n v="33"/>
    <b v="1"/>
    <x v="1"/>
    <s v="plays"/>
    <x v="3597"/>
    <d v="2016-03-03T05:59:00"/>
    <n v="15"/>
    <x v="2"/>
  </r>
  <r>
    <n v="3598"/>
    <s v="Cinderella"/>
    <s v="River City Theatre Company needs your support as we embark on our thirteenth production, CINDERELLA!"/>
    <n v="1000"/>
    <n v="1101"/>
    <n v="40.777777777777779"/>
    <x v="0"/>
    <s v="US"/>
    <s v="USD"/>
    <n v="1409720340"/>
    <n v="1408129822"/>
    <b v="0"/>
    <n v="27"/>
    <b v="1"/>
    <x v="1"/>
    <s v="plays"/>
    <x v="3598"/>
    <d v="2014-09-03T04:59:00"/>
    <n v="18"/>
    <x v="3"/>
  </r>
  <r>
    <n v="3599"/>
    <s v="Promised Land"/>
    <s v="Help Chrysalis get this production off the ground!  An original play, we only need $500 to get this production on its feet!"/>
    <n v="500"/>
    <n v="1010"/>
    <n v="59.411764705882355"/>
    <x v="0"/>
    <s v="US"/>
    <s v="USD"/>
    <n v="1440892800"/>
    <n v="1438715077"/>
    <b v="0"/>
    <n v="17"/>
    <b v="1"/>
    <x v="1"/>
    <s v="plays"/>
    <x v="3599"/>
    <d v="2015-08-30T00:00:00"/>
    <n v="25"/>
    <x v="0"/>
  </r>
  <r>
    <n v="3600"/>
    <s v="Pariah"/>
    <s v="The First Play From The Man Who Brought You The Black James Bond!"/>
    <n v="10"/>
    <n v="13"/>
    <n v="3.25"/>
    <x v="0"/>
    <s v="US"/>
    <s v="USD"/>
    <n v="1476390164"/>
    <n v="1473970964"/>
    <b v="0"/>
    <n v="4"/>
    <b v="1"/>
    <x v="1"/>
    <s v="plays"/>
    <x v="3600"/>
    <d v="2016-10-13T20:22:44"/>
    <n v="28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39.377358490566039"/>
    <x v="0"/>
    <s v="GB"/>
    <s v="GBP"/>
    <n v="1421452682"/>
    <n v="1418860682"/>
    <b v="0"/>
    <n v="53"/>
    <b v="1"/>
    <x v="1"/>
    <s v="plays"/>
    <x v="3601"/>
    <d v="2015-01-16T23:58:02"/>
    <n v="3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81.673469387755105"/>
    <x v="0"/>
    <s v="US"/>
    <s v="USD"/>
    <n v="1463520479"/>
    <n v="1458336479"/>
    <b v="0"/>
    <n v="49"/>
    <b v="1"/>
    <x v="1"/>
    <s v="plays"/>
    <x v="3602"/>
    <d v="2016-05-17T21:27:59"/>
    <n v="6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44.912280701754383"/>
    <x v="0"/>
    <s v="US"/>
    <s v="USD"/>
    <n v="1446759880"/>
    <n v="1444164280"/>
    <b v="0"/>
    <n v="57"/>
    <b v="1"/>
    <x v="1"/>
    <s v="plays"/>
    <x v="3603"/>
    <d v="2015-11-05T21:44:40"/>
    <n v="3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49.05797101449275"/>
    <x v="0"/>
    <s v="US"/>
    <s v="USD"/>
    <n v="1461913140"/>
    <n v="1461370956"/>
    <b v="0"/>
    <n v="69"/>
    <b v="1"/>
    <x v="1"/>
    <s v="plays"/>
    <x v="3604"/>
    <d v="2016-04-29T06:59:00"/>
    <n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30.666666666666668"/>
    <x v="0"/>
    <s v="GB"/>
    <s v="GBP"/>
    <n v="1455390126"/>
    <n v="1452798126"/>
    <b v="0"/>
    <n v="15"/>
    <b v="1"/>
    <x v="1"/>
    <s v="plays"/>
    <x v="3605"/>
    <d v="2016-02-13T19:02:06"/>
    <n v="3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61.0625"/>
    <x v="0"/>
    <s v="GB"/>
    <s v="GBP"/>
    <n v="1471185057"/>
    <n v="1468593057"/>
    <b v="0"/>
    <n v="64"/>
    <b v="1"/>
    <x v="1"/>
    <s v="plays"/>
    <x v="3606"/>
    <d v="2016-08-14T14:30:57"/>
    <n v="30"/>
    <x v="2"/>
  </r>
  <r>
    <n v="3607"/>
    <s v="E15 at The Pleasance and CPT"/>
    <s v="'E15' is a verbatim project that looks at the story of the Focus E15 Campaign"/>
    <n v="550"/>
    <n v="580"/>
    <n v="29"/>
    <x v="0"/>
    <s v="GB"/>
    <s v="GBP"/>
    <n v="1450137600"/>
    <n v="1448924882"/>
    <b v="0"/>
    <n v="20"/>
    <b v="1"/>
    <x v="1"/>
    <s v="plays"/>
    <x v="3607"/>
    <d v="2015-12-15T00:00:00"/>
    <n v="14"/>
    <x v="0"/>
  </r>
  <r>
    <n v="3608"/>
    <s v="Petrification"/>
    <s v="Help us get the show on the road! Petrification is a new play about home, memory and identity and we need your help to tour."/>
    <n v="800"/>
    <n v="800"/>
    <n v="29.62962962962963"/>
    <x v="0"/>
    <s v="GB"/>
    <s v="GBP"/>
    <n v="1466172000"/>
    <n v="1463418090"/>
    <b v="0"/>
    <n v="27"/>
    <b v="1"/>
    <x v="1"/>
    <s v="plays"/>
    <x v="3608"/>
    <d v="2016-06-17T14:00:00"/>
    <n v="3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43.0952380952381"/>
    <x v="0"/>
    <s v="GB"/>
    <s v="GBP"/>
    <n v="1459378085"/>
    <n v="1456789685"/>
    <b v="0"/>
    <n v="21"/>
    <b v="1"/>
    <x v="1"/>
    <s v="plays"/>
    <x v="3609"/>
    <d v="2016-03-30T22:48:05"/>
    <n v="30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52.354838709677416"/>
    <x v="0"/>
    <s v="GB"/>
    <s v="GBP"/>
    <n v="1439806936"/>
    <n v="1437214936"/>
    <b v="0"/>
    <n v="31"/>
    <b v="1"/>
    <x v="1"/>
    <s v="plays"/>
    <x v="3610"/>
    <d v="2015-08-17T10:22:16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66.666666666666671"/>
    <x v="0"/>
    <s v="GB"/>
    <s v="GBP"/>
    <n v="1428483201"/>
    <n v="1425891201"/>
    <b v="0"/>
    <n v="51"/>
    <b v="1"/>
    <x v="1"/>
    <s v="plays"/>
    <x v="3611"/>
    <d v="2015-04-08T08:53:21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26.66666666666667"/>
    <x v="0"/>
    <s v="CA"/>
    <s v="CAD"/>
    <n v="1402334811"/>
    <n v="1401470811"/>
    <b v="0"/>
    <n v="57"/>
    <b v="1"/>
    <x v="1"/>
    <s v="plays"/>
    <x v="3612"/>
    <d v="2014-06-09T17:26:51"/>
    <n v="10"/>
    <x v="3"/>
  </r>
  <r>
    <n v="3613"/>
    <s v="HIS NAME IS ARTHUR HOLMBERG"/>
    <s v="a woman walks into a bar except she looks like a man and no one's serving drinks. one night only"/>
    <n v="1250"/>
    <n v="1250"/>
    <n v="62.5"/>
    <x v="0"/>
    <s v="US"/>
    <s v="USD"/>
    <n v="1403964574"/>
    <n v="1401372574"/>
    <b v="0"/>
    <n v="20"/>
    <b v="1"/>
    <x v="1"/>
    <s v="plays"/>
    <x v="3613"/>
    <d v="2014-06-28T14:09:34"/>
    <n v="30"/>
    <x v="3"/>
  </r>
  <r>
    <n v="3614"/>
    <s v="Gruesome Playground Injuries"/>
    <s v="A production of &quot;Gruesome Playground Injuries&quot; by Rajiv Joseph July 24th-August 9th at The Bakery in Denver, CO."/>
    <n v="2500"/>
    <n v="2520"/>
    <n v="35.492957746478872"/>
    <x v="0"/>
    <s v="US"/>
    <s v="USD"/>
    <n v="1434675616"/>
    <n v="1432083616"/>
    <b v="0"/>
    <n v="71"/>
    <b v="1"/>
    <x v="1"/>
    <s v="plays"/>
    <x v="3614"/>
    <d v="2015-06-19T01:00:16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37.083333333333336"/>
    <x v="0"/>
    <s v="GB"/>
    <s v="GBP"/>
    <n v="1449756896"/>
    <n v="1447164896"/>
    <b v="0"/>
    <n v="72"/>
    <b v="1"/>
    <x v="1"/>
    <s v="plays"/>
    <x v="3615"/>
    <d v="2015-12-10T14:14:56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69.333333333333329"/>
    <x v="0"/>
    <s v="GB"/>
    <s v="GBP"/>
    <n v="1426801664"/>
    <n v="1424213264"/>
    <b v="0"/>
    <n v="45"/>
    <b v="1"/>
    <x v="1"/>
    <s v="plays"/>
    <x v="3616"/>
    <d v="2015-03-19T21:47:44"/>
    <n v="3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7.254901960784313"/>
    <x v="0"/>
    <s v="GB"/>
    <s v="GBP"/>
    <n v="1488240000"/>
    <n v="1486996729"/>
    <b v="0"/>
    <n v="51"/>
    <b v="1"/>
    <x v="1"/>
    <s v="plays"/>
    <x v="3617"/>
    <d v="2017-02-28T00:00:00"/>
    <n v="14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36.071428571428569"/>
    <x v="0"/>
    <s v="GB"/>
    <s v="GBP"/>
    <n v="1433343850"/>
    <n v="1430751850"/>
    <b v="0"/>
    <n v="56"/>
    <b v="1"/>
    <x v="1"/>
    <s v="plays"/>
    <x v="3618"/>
    <d v="2015-06-03T15:04:10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66.470588235294116"/>
    <x v="0"/>
    <s v="US"/>
    <s v="USD"/>
    <n v="1479592800"/>
    <n v="1476760226"/>
    <b v="0"/>
    <n v="17"/>
    <b v="1"/>
    <x v="1"/>
    <s v="plays"/>
    <x v="3619"/>
    <d v="2016-11-19T22:00:00"/>
    <n v="33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6.065989847715734"/>
    <x v="0"/>
    <s v="US"/>
    <s v="USD"/>
    <n v="1425528000"/>
    <n v="1422916261"/>
    <b v="0"/>
    <n v="197"/>
    <b v="1"/>
    <x v="1"/>
    <s v="plays"/>
    <x v="3620"/>
    <d v="2015-03-05T04:00:00"/>
    <n v="30"/>
    <x v="0"/>
  </r>
  <r>
    <n v="3621"/>
    <s v="EverScape"/>
    <s v="Bare Theatre and Sonorous Road collaborate on the NC debut of  Allan Maule's gamer fantasy play that was extended in New York."/>
    <n v="3000"/>
    <n v="3292"/>
    <n v="47.028571428571432"/>
    <x v="0"/>
    <s v="US"/>
    <s v="USD"/>
    <n v="1475269200"/>
    <n v="1473200844"/>
    <b v="0"/>
    <n v="70"/>
    <b v="1"/>
    <x v="1"/>
    <s v="plays"/>
    <x v="3621"/>
    <d v="2016-09-30T21:00:00"/>
    <n v="24"/>
    <x v="2"/>
  </r>
  <r>
    <n v="3622"/>
    <s v="Shakespeare's Pericles, Prince of Tyre"/>
    <s v="5 actors. 39 characters. 1 epic adventure. Presented by the Cradle Theatre Company."/>
    <n v="1000"/>
    <n v="1000.99"/>
    <n v="47.666190476190479"/>
    <x v="0"/>
    <s v="US"/>
    <s v="USD"/>
    <n v="1411874580"/>
    <n v="1409030371"/>
    <b v="0"/>
    <n v="21"/>
    <b v="1"/>
    <x v="1"/>
    <s v="plays"/>
    <x v="3622"/>
    <d v="2014-09-28T03:23:00"/>
    <n v="33"/>
    <x v="3"/>
  </r>
  <r>
    <n v="3623"/>
    <s v="Since I've Been Here"/>
    <s v="An original play exploring the complications of romantic relationships in all forms."/>
    <n v="2500"/>
    <n v="3000"/>
    <n v="88.235294117647058"/>
    <x v="0"/>
    <s v="US"/>
    <s v="USD"/>
    <n v="1406358000"/>
    <n v="1404841270"/>
    <b v="0"/>
    <n v="34"/>
    <b v="1"/>
    <x v="1"/>
    <s v="plays"/>
    <x v="3623"/>
    <d v="2014-07-26T07:00:00"/>
    <n v="18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80.717948717948715"/>
    <x v="0"/>
    <s v="US"/>
    <s v="USD"/>
    <n v="1471977290"/>
    <n v="1466793290"/>
    <b v="0"/>
    <n v="39"/>
    <b v="1"/>
    <x v="1"/>
    <s v="plays"/>
    <x v="3624"/>
    <d v="2016-08-23T18:34:50"/>
    <n v="6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39.487179487179489"/>
    <x v="0"/>
    <s v="GB"/>
    <s v="GBP"/>
    <n v="1435851577"/>
    <n v="1433259577"/>
    <b v="0"/>
    <n v="78"/>
    <b v="1"/>
    <x v="1"/>
    <s v="plays"/>
    <x v="3625"/>
    <d v="2015-07-02T15:39:37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n v="84.854166666666671"/>
    <x v="0"/>
    <s v="GB"/>
    <s v="GBP"/>
    <n v="1408204857"/>
    <n v="1406390457"/>
    <b v="0"/>
    <n v="48"/>
    <b v="1"/>
    <x v="1"/>
    <s v="plays"/>
    <x v="3626"/>
    <d v="2014-08-16T16:00:57"/>
    <n v="21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68.965517241379317"/>
    <x v="0"/>
    <s v="US"/>
    <s v="USD"/>
    <n v="1463803140"/>
    <n v="1459446487"/>
    <b v="0"/>
    <n v="29"/>
    <b v="1"/>
    <x v="1"/>
    <s v="plays"/>
    <x v="3627"/>
    <d v="2016-05-21T03:59:00"/>
    <n v="5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e v="#DIV/0!"/>
    <x v="2"/>
    <s v="US"/>
    <s v="USD"/>
    <n v="1450040396"/>
    <n v="1444852796"/>
    <b v="0"/>
    <n v="0"/>
    <b v="0"/>
    <x v="1"/>
    <s v="musical"/>
    <x v="3628"/>
    <d v="2015-12-13T20:59:56"/>
    <n v="6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"/>
    <x v="2"/>
    <s v="US"/>
    <s v="USD"/>
    <n v="1462467600"/>
    <n v="1457403364"/>
    <b v="0"/>
    <n v="2"/>
    <b v="0"/>
    <x v="1"/>
    <s v="musical"/>
    <x v="3629"/>
    <d v="2016-05-05T17:00:00"/>
    <n v="59"/>
    <x v="2"/>
  </r>
  <r>
    <n v="3630"/>
    <s v="Jeremy Kyle- The Opera"/>
    <s v="The Jeremy Kyle Show offers so much subject matter to create an opera with.  Along with his brilliant put downs it could be excellent!"/>
    <n v="3000"/>
    <n v="1"/>
    <n v="1"/>
    <x v="2"/>
    <s v="GB"/>
    <s v="GBP"/>
    <n v="1417295990"/>
    <n v="1414700390"/>
    <b v="0"/>
    <n v="1"/>
    <b v="0"/>
    <x v="1"/>
    <s v="musical"/>
    <x v="3630"/>
    <d v="2014-11-29T21:19:50"/>
    <n v="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147.88135593220338"/>
    <x v="2"/>
    <s v="US"/>
    <s v="USD"/>
    <n v="1411444740"/>
    <n v="1409335497"/>
    <b v="0"/>
    <n v="59"/>
    <b v="0"/>
    <x v="1"/>
    <s v="musical"/>
    <x v="3631"/>
    <d v="2014-09-23T03:59:00"/>
    <n v="24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100"/>
    <x v="2"/>
    <s v="GB"/>
    <s v="GBP"/>
    <n v="1416781749"/>
    <n v="1415053749"/>
    <b v="0"/>
    <n v="1"/>
    <b v="0"/>
    <x v="1"/>
    <s v="musical"/>
    <x v="3632"/>
    <d v="2014-11-23T22:29:09"/>
    <n v="20"/>
    <x v="3"/>
  </r>
  <r>
    <n v="3633"/>
    <s v="SMOKEY AND THE BANDIT: THE MUSICAL"/>
    <s v="SMOKEY AND THE BANDIT: THE MUSICAL_x000a_The classic film, characters and music you love, on stage, LIVE!"/>
    <n v="5000"/>
    <n v="1762"/>
    <n v="56.838709677419352"/>
    <x v="2"/>
    <s v="US"/>
    <s v="USD"/>
    <n v="1479517200"/>
    <n v="1475765867"/>
    <b v="0"/>
    <n v="31"/>
    <b v="0"/>
    <x v="1"/>
    <s v="musical"/>
    <x v="3633"/>
    <d v="2016-11-19T01:00:00"/>
    <n v="43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176.94444444444446"/>
    <x v="2"/>
    <s v="CA"/>
    <s v="CAD"/>
    <n v="1484366340"/>
    <n v="1480219174"/>
    <b v="0"/>
    <n v="18"/>
    <b v="0"/>
    <x v="1"/>
    <s v="musical"/>
    <x v="3634"/>
    <d v="2017-01-14T03:59:00"/>
    <n v="48"/>
    <x v="2"/>
  </r>
  <r>
    <n v="3635"/>
    <s v="Mary's Son"/>
    <s v="Mary's Son is a pop opera about Jesus and the hope he brings to all people."/>
    <n v="3500"/>
    <n v="1276"/>
    <n v="127.6"/>
    <x v="2"/>
    <s v="US"/>
    <s v="USD"/>
    <n v="1461186676"/>
    <n v="1458594676"/>
    <b v="0"/>
    <n v="10"/>
    <b v="0"/>
    <x v="1"/>
    <s v="musical"/>
    <x v="3635"/>
    <d v="2016-04-20T21:11:16"/>
    <n v="30"/>
    <x v="2"/>
  </r>
  <r>
    <n v="3636"/>
    <s v="The Brother's of B-Block"/>
    <s v="The Brotherâ€™s of B-block is a musical play. A new take on &quot;OZ&quot; _x000a_The Wizard of OZ meets HBO's OZ."/>
    <n v="150000"/>
    <n v="0"/>
    <e v="#DIV/0!"/>
    <x v="2"/>
    <s v="US"/>
    <s v="USD"/>
    <n v="1442248829"/>
    <n v="1439224829"/>
    <b v="0"/>
    <n v="0"/>
    <b v="0"/>
    <x v="1"/>
    <s v="musical"/>
    <x v="3636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66.142857142857139"/>
    <x v="2"/>
    <s v="US"/>
    <s v="USD"/>
    <n v="1420130935"/>
    <n v="1417538935"/>
    <b v="0"/>
    <n v="14"/>
    <b v="0"/>
    <x v="1"/>
    <s v="musical"/>
    <x v="3637"/>
    <d v="2015-01-01T16:48:55"/>
    <n v="30"/>
    <x v="3"/>
  </r>
  <r>
    <n v="3638"/>
    <s v="Project Hedwig and the Angry Inch"/>
    <s v="A rock and roll journey that explores love, loss, redemption, duality and ascension."/>
    <n v="3300"/>
    <n v="216"/>
    <n v="108"/>
    <x v="2"/>
    <s v="CA"/>
    <s v="CAD"/>
    <n v="1429456132"/>
    <n v="1424275732"/>
    <b v="0"/>
    <n v="2"/>
    <b v="0"/>
    <x v="1"/>
    <s v="musical"/>
    <x v="3638"/>
    <d v="2015-04-19T15:08:52"/>
    <n v="60"/>
    <x v="0"/>
  </r>
  <r>
    <n v="3639"/>
    <s v="POE!"/>
    <s v="POE is a tragicomic musical about the life and works of Edgar Poe, with Death as his therapist helping him find peace in the beyond."/>
    <n v="25000"/>
    <n v="1"/>
    <n v="1"/>
    <x v="2"/>
    <s v="US"/>
    <s v="USD"/>
    <n v="1475853060"/>
    <n v="1470672906"/>
    <b v="0"/>
    <n v="1"/>
    <b v="0"/>
    <x v="1"/>
    <s v="musical"/>
    <x v="3639"/>
    <d v="2016-10-07T15:11:00"/>
    <n v="6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18.333333333333332"/>
    <x v="2"/>
    <s v="US"/>
    <s v="USD"/>
    <n v="1431283530"/>
    <n v="1428691530"/>
    <b v="0"/>
    <n v="3"/>
    <b v="0"/>
    <x v="1"/>
    <s v="musical"/>
    <x v="3640"/>
    <d v="2015-05-10T18:45:30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e v="#DIV/0!"/>
    <x v="2"/>
    <s v="US"/>
    <s v="USD"/>
    <n v="1412485200"/>
    <n v="1410966179"/>
    <b v="0"/>
    <n v="0"/>
    <b v="0"/>
    <x v="1"/>
    <s v="musical"/>
    <x v="3641"/>
    <d v="2014-10-05T05:00:00"/>
    <n v="18"/>
    <x v="3"/>
  </r>
  <r>
    <n v="3642"/>
    <s v="My own musical"/>
    <s v="All the world's a stage..._x000a_It is my biggest dream to perform my own, selfcreated musical with lots of kids as big as I am able to."/>
    <n v="700"/>
    <n v="15"/>
    <n v="7.5"/>
    <x v="2"/>
    <s v="DE"/>
    <s v="EUR"/>
    <n v="1448902800"/>
    <n v="1445369727"/>
    <b v="0"/>
    <n v="2"/>
    <b v="0"/>
    <x v="1"/>
    <s v="musical"/>
    <x v="3642"/>
    <d v="2015-11-30T17:00:00"/>
    <n v="41"/>
    <x v="0"/>
  </r>
  <r>
    <n v="3643"/>
    <s v="Puberty: The Musical"/>
    <s v="It feels like the first time. Like the very first time everyone's coming-of-age comes to the stage. Think 'Wicked', with bad acne."/>
    <n v="25000"/>
    <n v="0"/>
    <e v="#DIV/0!"/>
    <x v="2"/>
    <s v="US"/>
    <s v="USD"/>
    <n v="1447734439"/>
    <n v="1444274839"/>
    <b v="0"/>
    <n v="0"/>
    <b v="0"/>
    <x v="1"/>
    <s v="musical"/>
    <x v="3643"/>
    <d v="2015-11-17T04:27:19"/>
    <n v="40"/>
    <x v="0"/>
  </r>
  <r>
    <n v="3644"/>
    <s v="SHS presents Rodgers and Hammerstein's Cinderella"/>
    <s v="We are the Saugerties High School drama club. Please help us create our musical to keep theater alive!"/>
    <n v="5000"/>
    <n v="821"/>
    <n v="68.416666666666671"/>
    <x v="2"/>
    <s v="US"/>
    <s v="USD"/>
    <n v="1457413140"/>
    <n v="1454996887"/>
    <b v="0"/>
    <n v="12"/>
    <b v="0"/>
    <x v="1"/>
    <s v="musical"/>
    <x v="3644"/>
    <d v="2016-03-08T04:59:00"/>
    <n v="28"/>
    <x v="2"/>
  </r>
  <r>
    <n v="3645"/>
    <s v="If the Shoe Fits"/>
    <s v="This new musical comedy empowers women and girls of all ages to be themselves in their shoes, whatever shoes they choose."/>
    <n v="1000"/>
    <n v="1"/>
    <n v="1"/>
    <x v="2"/>
    <s v="CA"/>
    <s v="CAD"/>
    <n v="1479773838"/>
    <n v="1477178238"/>
    <b v="0"/>
    <n v="1"/>
    <b v="0"/>
    <x v="1"/>
    <s v="musical"/>
    <x v="3645"/>
    <d v="2016-11-22T00:17:18"/>
    <n v="30"/>
    <x v="2"/>
  </r>
  <r>
    <n v="3646"/>
    <s v="Our Sacred Honor"/>
    <s v="Develop demo materials for new, true story of teen Revolutionary War heroes - for hybrid film/live stage musical"/>
    <n v="10000"/>
    <n v="481"/>
    <n v="60.125"/>
    <x v="2"/>
    <s v="US"/>
    <s v="USD"/>
    <n v="1434497400"/>
    <n v="1431770802"/>
    <b v="0"/>
    <n v="8"/>
    <b v="0"/>
    <x v="1"/>
    <s v="musical"/>
    <x v="3646"/>
    <d v="2015-06-16T23:30:00"/>
    <n v="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15"/>
    <x v="2"/>
    <s v="GB"/>
    <s v="GBP"/>
    <n v="1475258327"/>
    <n v="1471370327"/>
    <b v="0"/>
    <n v="2"/>
    <b v="0"/>
    <x v="1"/>
    <s v="musical"/>
    <x v="3647"/>
    <d v="2016-09-30T17:58:47"/>
    <n v="45"/>
    <x v="2"/>
  </r>
  <r>
    <n v="3648"/>
    <s v="Moth Theater Lives"/>
    <s v="Help Moth Live! Support Moth and its artist collective to achieve its 2014/15 season."/>
    <n v="40000"/>
    <n v="40153"/>
    <n v="550.04109589041093"/>
    <x v="0"/>
    <s v="US"/>
    <s v="USD"/>
    <n v="1412492445"/>
    <n v="1409900445"/>
    <b v="0"/>
    <n v="73"/>
    <b v="1"/>
    <x v="1"/>
    <s v="plays"/>
    <x v="3648"/>
    <d v="2014-10-05T07:00:45"/>
    <n v="3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97.5"/>
    <x v="0"/>
    <s v="CA"/>
    <s v="CAD"/>
    <n v="1402938394"/>
    <n v="1400691994"/>
    <b v="0"/>
    <n v="8"/>
    <b v="1"/>
    <x v="1"/>
    <s v="plays"/>
    <x v="3649"/>
    <d v="2014-06-16T17:06:34"/>
    <n v="2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29.411764705882351"/>
    <x v="0"/>
    <s v="GB"/>
    <s v="GBP"/>
    <n v="1454412584"/>
    <n v="1452598184"/>
    <b v="0"/>
    <n v="17"/>
    <b v="1"/>
    <x v="1"/>
    <s v="plays"/>
    <x v="3650"/>
    <d v="2016-02-02T11:29:44"/>
    <n v="2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57.777777777777779"/>
    <x v="0"/>
    <s v="US"/>
    <s v="USD"/>
    <n v="1407686340"/>
    <n v="1404833442"/>
    <b v="0"/>
    <n v="9"/>
    <b v="1"/>
    <x v="1"/>
    <s v="plays"/>
    <x v="3651"/>
    <d v="2014-08-10T15:59:00"/>
    <n v="33"/>
    <x v="3"/>
  </r>
  <r>
    <n v="3652"/>
    <s v="A Midsummer Night's Dream"/>
    <s v="A new take on a classic. Under the direction of Rosanna Saracino, We are exploring the darker elements of A Midsummer Night's Dream."/>
    <n v="300"/>
    <n v="752"/>
    <n v="44.235294117647058"/>
    <x v="0"/>
    <s v="CA"/>
    <s v="CAD"/>
    <n v="1472097540"/>
    <n v="1471188502"/>
    <b v="0"/>
    <n v="17"/>
    <b v="1"/>
    <x v="1"/>
    <s v="plays"/>
    <x v="3652"/>
    <d v="2016-08-25T03:59:00"/>
    <n v="11"/>
    <x v="2"/>
  </r>
  <r>
    <n v="3653"/>
    <s v="ALLIE"/>
    <s v="ALLIE is a new dark comedy play which will premiere at the Edinburgh Festival Fringe 2015. Written and produced by Ruaraidh Murray."/>
    <n v="2000"/>
    <n v="2010"/>
    <n v="60.909090909090907"/>
    <x v="0"/>
    <s v="GB"/>
    <s v="GBP"/>
    <n v="1438764207"/>
    <n v="1436172207"/>
    <b v="0"/>
    <n v="33"/>
    <b v="1"/>
    <x v="1"/>
    <s v="plays"/>
    <x v="3653"/>
    <d v="2015-08-05T08:43:27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68.84210526315789"/>
    <x v="0"/>
    <s v="GB"/>
    <s v="GBP"/>
    <n v="1459702800"/>
    <n v="1457690386"/>
    <b v="0"/>
    <n v="38"/>
    <b v="1"/>
    <x v="1"/>
    <s v="plays"/>
    <x v="3654"/>
    <d v="2016-04-03T17:00:00"/>
    <n v="23"/>
    <x v="2"/>
  </r>
  <r>
    <n v="3655"/>
    <s v="The Tumbleweed Zephyr"/>
    <s v="All aboard for the world premiere of a new steampunk-inspired train adventure play, written by Maggie Lee and directed by Amy Poisson!"/>
    <n v="5000"/>
    <n v="5813"/>
    <n v="73.582278481012665"/>
    <x v="0"/>
    <s v="US"/>
    <s v="USD"/>
    <n v="1437202740"/>
    <n v="1434654998"/>
    <b v="0"/>
    <n v="79"/>
    <b v="1"/>
    <x v="1"/>
    <s v="plays"/>
    <x v="3655"/>
    <d v="2015-07-18T06:59:00"/>
    <n v="2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15.02173913043478"/>
    <x v="0"/>
    <s v="CH"/>
    <s v="CHF"/>
    <n v="1485989940"/>
    <n v="1483393836"/>
    <b v="0"/>
    <n v="46"/>
    <b v="1"/>
    <x v="1"/>
    <s v="plays"/>
    <x v="3656"/>
    <d v="2017-02-01T22:59:00"/>
    <n v="3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x v="0"/>
    <s v="DK"/>
    <s v="DKK"/>
    <n v="1464817320"/>
    <n v="1462806419"/>
    <b v="0"/>
    <n v="20"/>
    <b v="1"/>
    <x v="1"/>
    <s v="plays"/>
    <x v="3657"/>
    <d v="2016-06-01T21:42:00"/>
    <n v="23"/>
    <x v="2"/>
  </r>
  <r>
    <n v="3658"/>
    <s v="Mr. Marmalade"/>
    <s v="Life is hard when your own imaginary friend can't make time for you."/>
    <n v="1500"/>
    <n v="1510"/>
    <n v="75.5"/>
    <x v="0"/>
    <s v="US"/>
    <s v="USD"/>
    <n v="1404273540"/>
    <n v="1400272580"/>
    <b v="0"/>
    <n v="20"/>
    <b v="1"/>
    <x v="1"/>
    <s v="plays"/>
    <x v="3658"/>
    <d v="2014-07-02T03:59:00"/>
    <n v="46"/>
    <x v="3"/>
  </r>
  <r>
    <n v="3659"/>
    <s v="Reality of Love Remix (Love in Disguise)"/>
    <s v="We want you to analyze while we dramatize if people who romanticize can recognize true love in a disguise."/>
    <n v="3000"/>
    <n v="3061"/>
    <n v="235.46153846153845"/>
    <x v="0"/>
    <s v="US"/>
    <s v="USD"/>
    <n v="1426775940"/>
    <n v="1424414350"/>
    <b v="0"/>
    <n v="13"/>
    <b v="1"/>
    <x v="1"/>
    <s v="plays"/>
    <x v="3659"/>
    <d v="2015-03-19T14:39:00"/>
    <n v="27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1.363636363636363"/>
    <x v="0"/>
    <s v="GB"/>
    <s v="GBP"/>
    <n v="1419368925"/>
    <n v="1417208925"/>
    <b v="0"/>
    <n v="22"/>
    <b v="1"/>
    <x v="1"/>
    <s v="plays"/>
    <x v="3660"/>
    <d v="2014-12-23T21:08:45"/>
    <n v="2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92.5"/>
    <x v="0"/>
    <s v="US"/>
    <s v="USD"/>
    <n v="1460260800"/>
    <n v="1458336672"/>
    <b v="0"/>
    <n v="36"/>
    <b v="1"/>
    <x v="1"/>
    <s v="plays"/>
    <x v="3661"/>
    <d v="2016-04-10T04:00:00"/>
    <n v="2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202.85"/>
    <x v="0"/>
    <s v="CA"/>
    <s v="CAD"/>
    <n v="1427775414"/>
    <n v="1425187014"/>
    <b v="0"/>
    <n v="40"/>
    <b v="1"/>
    <x v="1"/>
    <s v="plays"/>
    <x v="3662"/>
    <d v="2015-03-31T04:16:54"/>
    <n v="3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26"/>
    <x v="0"/>
    <s v="GB"/>
    <s v="GBP"/>
    <n v="1482321030"/>
    <n v="1477133430"/>
    <b v="0"/>
    <n v="9"/>
    <b v="1"/>
    <x v="1"/>
    <s v="plays"/>
    <x v="3663"/>
    <d v="2016-12-21T11:50:30"/>
    <n v="60"/>
    <x v="2"/>
  </r>
  <r>
    <n v="3664"/>
    <s v="Cubs: an Original Work"/>
    <s v="An Original Short Play: two young women search for answers about sexuality, the history they are taught, and their animal instincts."/>
    <n v="800"/>
    <n v="875"/>
    <n v="46.05263157894737"/>
    <x v="0"/>
    <s v="US"/>
    <s v="USD"/>
    <n v="1466056689"/>
    <n v="1464847089"/>
    <b v="0"/>
    <n v="19"/>
    <b v="1"/>
    <x v="1"/>
    <s v="plays"/>
    <x v="3664"/>
    <d v="2016-06-16T05:58:09"/>
    <n v="1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51"/>
    <x v="0"/>
    <s v="FR"/>
    <s v="EUR"/>
    <n v="1446062040"/>
    <n v="1445109822"/>
    <b v="0"/>
    <n v="14"/>
    <b v="1"/>
    <x v="1"/>
    <s v="plays"/>
    <x v="3665"/>
    <d v="2015-10-28T19:54:00"/>
    <n v="11"/>
    <x v="0"/>
  </r>
  <r>
    <n v="3666"/>
    <s v="Israel LÃ³pez @ Ojai Playwrights Conference"/>
    <s v="Artistic Internship @ Ojai Playwrights Conference"/>
    <n v="1200"/>
    <n v="1200"/>
    <n v="31.578947368421051"/>
    <x v="0"/>
    <s v="US"/>
    <s v="USD"/>
    <n v="1406185200"/>
    <n v="1404337382"/>
    <b v="0"/>
    <n v="38"/>
    <b v="1"/>
    <x v="1"/>
    <s v="plays"/>
    <x v="3666"/>
    <d v="2014-07-24T07:00:00"/>
    <n v="2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53.363965517241382"/>
    <x v="0"/>
    <s v="GB"/>
    <s v="GBP"/>
    <n v="1437261419"/>
    <n v="1434669419"/>
    <b v="0"/>
    <n v="58"/>
    <b v="1"/>
    <x v="1"/>
    <s v="plays"/>
    <x v="3667"/>
    <d v="2015-07-18T23:16:59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6.964285714285715"/>
    <x v="0"/>
    <s v="US"/>
    <s v="USD"/>
    <n v="1437676380"/>
    <n v="1435670452"/>
    <b v="0"/>
    <n v="28"/>
    <b v="1"/>
    <x v="1"/>
    <s v="plays"/>
    <x v="3668"/>
    <d v="2015-07-23T18:33:00"/>
    <n v="23"/>
    <x v="0"/>
  </r>
  <r>
    <n v="3669"/>
    <s v="Prowl Theatre Company"/>
    <s v="Prowl Theatre Company is brand new. We are putting on our first play 'Sexual perversity in Chicago', from the 10th to the 16th August"/>
    <n v="1000"/>
    <n v="1382"/>
    <n v="81.294117647058826"/>
    <x v="0"/>
    <s v="GB"/>
    <s v="GBP"/>
    <n v="1434039137"/>
    <n v="1431447137"/>
    <b v="0"/>
    <n v="17"/>
    <b v="1"/>
    <x v="1"/>
    <s v="plays"/>
    <x v="3669"/>
    <d v="2015-06-11T16:12:17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20.083333333333332"/>
    <x v="0"/>
    <s v="GB"/>
    <s v="GBP"/>
    <n v="1433113200"/>
    <n v="1431951611"/>
    <b v="0"/>
    <n v="12"/>
    <b v="1"/>
    <x v="1"/>
    <s v="plays"/>
    <x v="3670"/>
    <d v="2015-05-31T23:00:00"/>
    <n v="13"/>
    <x v="0"/>
  </r>
  <r>
    <n v="3671"/>
    <s v="Kylie for President"/>
    <s v="Bring a touring character education play about making wise choices to elementary students in Kentuckiana. Vote Kylie for President!"/>
    <n v="3500"/>
    <n v="3530"/>
    <n v="88.25"/>
    <x v="0"/>
    <s v="US"/>
    <s v="USD"/>
    <n v="1405915140"/>
    <n v="1404140667"/>
    <b v="0"/>
    <n v="40"/>
    <b v="1"/>
    <x v="1"/>
    <s v="plays"/>
    <x v="3671"/>
    <d v="2014-07-21T03:59:00"/>
    <n v="2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53.438596491228068"/>
    <x v="0"/>
    <s v="GB"/>
    <s v="GBP"/>
    <n v="1411771384"/>
    <n v="1409179384"/>
    <b v="0"/>
    <n v="57"/>
    <b v="1"/>
    <x v="1"/>
    <s v="plays"/>
    <x v="3672"/>
    <d v="2014-09-26T22:43:04"/>
    <n v="30"/>
    <x v="3"/>
  </r>
  <r>
    <n v="3673"/>
    <s v="CHILD Z"/>
    <s v="Zoe is a teenage girl growing up in a deeply disturbing society. If those paid to protect her aren't listening, then who is?"/>
    <n v="4000"/>
    <n v="4545"/>
    <n v="39.868421052631582"/>
    <x v="0"/>
    <s v="GB"/>
    <s v="GBP"/>
    <n v="1415191920"/>
    <n v="1412233497"/>
    <b v="0"/>
    <n v="114"/>
    <b v="1"/>
    <x v="1"/>
    <s v="plays"/>
    <x v="3673"/>
    <d v="2014-11-05T12:52:00"/>
    <n v="3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45.16129032258064"/>
    <x v="0"/>
    <s v="DE"/>
    <s v="EUR"/>
    <n v="1472936229"/>
    <n v="1467752229"/>
    <b v="0"/>
    <n v="31"/>
    <b v="1"/>
    <x v="1"/>
    <s v="plays"/>
    <x v="3674"/>
    <d v="2016-09-03T20:57:09"/>
    <n v="60"/>
    <x v="2"/>
  </r>
  <r>
    <n v="3675"/>
    <s v="Memoir of a Forgotten Past"/>
    <s v="3 decades, 3 generations, 3 friends, one house. Real Eyes Theatre explore how our lives are influenced by the decades we grow up in."/>
    <n v="50"/>
    <n v="70"/>
    <n v="23.333333333333332"/>
    <x v="0"/>
    <s v="GB"/>
    <s v="GBP"/>
    <n v="1463353200"/>
    <n v="1462285182"/>
    <b v="0"/>
    <n v="3"/>
    <b v="1"/>
    <x v="1"/>
    <s v="plays"/>
    <x v="3675"/>
    <d v="2016-05-15T23:00:00"/>
    <n v="1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64.375"/>
    <x v="0"/>
    <s v="US"/>
    <s v="USD"/>
    <n v="1410550484"/>
    <n v="1408995284"/>
    <b v="0"/>
    <n v="16"/>
    <b v="1"/>
    <x v="1"/>
    <s v="plays"/>
    <x v="3676"/>
    <d v="2014-09-12T19:34:44"/>
    <n v="18"/>
    <x v="3"/>
  </r>
  <r>
    <n v="3677"/>
    <s v="Goldfish Memory Productions"/>
    <s v="Goldfish Memory Productions seeks at least $12,000 to begin their first 3 professional projects."/>
    <n v="12000"/>
    <n v="12348.5"/>
    <n v="62.052763819095475"/>
    <x v="0"/>
    <s v="US"/>
    <s v="USD"/>
    <n v="1404359940"/>
    <n v="1402580818"/>
    <b v="0"/>
    <n v="199"/>
    <b v="1"/>
    <x v="1"/>
    <s v="plays"/>
    <x v="3677"/>
    <d v="2014-07-03T03:59:00"/>
    <n v="21"/>
    <x v="3"/>
  </r>
  <r>
    <n v="3678"/>
    <s v="Some big Some bang"/>
    <s v="The Ugly Collective takes Some big Some bang to the Underbelly Venues at the Edinburgh Fringe!"/>
    <n v="2000"/>
    <n v="2050"/>
    <n v="66.129032258064512"/>
    <x v="0"/>
    <s v="GB"/>
    <s v="GBP"/>
    <n v="1433076298"/>
    <n v="1430052298"/>
    <b v="0"/>
    <n v="31"/>
    <b v="1"/>
    <x v="1"/>
    <s v="plays"/>
    <x v="3678"/>
    <d v="2015-05-31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73.400000000000006"/>
    <x v="0"/>
    <s v="US"/>
    <s v="USD"/>
    <n v="1404190740"/>
    <n v="1401214581"/>
    <b v="0"/>
    <n v="30"/>
    <b v="1"/>
    <x v="1"/>
    <s v="plays"/>
    <x v="3679"/>
    <d v="2014-07-01T04:59:00"/>
    <n v="34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99.5"/>
    <x v="0"/>
    <s v="US"/>
    <s v="USD"/>
    <n v="1475664834"/>
    <n v="1473850434"/>
    <b v="0"/>
    <n v="34"/>
    <b v="1"/>
    <x v="1"/>
    <s v="plays"/>
    <x v="3680"/>
    <d v="2016-10-05T10:53:54"/>
    <n v="2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62.166666666666664"/>
    <x v="0"/>
    <s v="US"/>
    <s v="USD"/>
    <n v="1452872290"/>
    <n v="1452008290"/>
    <b v="0"/>
    <n v="18"/>
    <b v="1"/>
    <x v="1"/>
    <s v="plays"/>
    <x v="3681"/>
    <d v="2016-01-15T15:38:10"/>
    <n v="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62.328358208955223"/>
    <x v="0"/>
    <s v="US"/>
    <s v="USD"/>
    <n v="1402901940"/>
    <n v="1399998418"/>
    <b v="0"/>
    <n v="67"/>
    <b v="1"/>
    <x v="1"/>
    <s v="plays"/>
    <x v="3682"/>
    <d v="2014-06-16T06:59:00"/>
    <n v="34"/>
    <x v="3"/>
  </r>
  <r>
    <n v="3683"/>
    <s v="A Krumpus Story - World Premiere"/>
    <s v="A Krumpus Story is a dark holiday comedy for anyone who wants a little more spice in their holiday fare."/>
    <n v="3500"/>
    <n v="3880"/>
    <n v="58.787878787878789"/>
    <x v="0"/>
    <s v="US"/>
    <s v="USD"/>
    <n v="1476931696"/>
    <n v="1474339696"/>
    <b v="0"/>
    <n v="66"/>
    <b v="1"/>
    <x v="1"/>
    <s v="plays"/>
    <x v="3683"/>
    <d v="2016-10-20T02:48:16"/>
    <n v="30"/>
    <x v="2"/>
  </r>
  <r>
    <n v="3684"/>
    <s v="Cassiopeia"/>
    <s v="Thespis Theater Festival presents Cassiopeia: A romantic tale of a bride finding her way to her unknown groom before it is too late."/>
    <n v="750"/>
    <n v="1043"/>
    <n v="45.347826086956523"/>
    <x v="0"/>
    <s v="US"/>
    <s v="USD"/>
    <n v="1441167586"/>
    <n v="1438575586"/>
    <b v="0"/>
    <n v="23"/>
    <b v="1"/>
    <x v="1"/>
    <s v="plays"/>
    <x v="3684"/>
    <d v="2015-09-02T04:19:46"/>
    <n v="3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41.944444444444443"/>
    <x v="0"/>
    <s v="US"/>
    <s v="USD"/>
    <n v="1400533200"/>
    <n v="1398348859"/>
    <b v="0"/>
    <n v="126"/>
    <b v="1"/>
    <x v="1"/>
    <s v="plays"/>
    <x v="3685"/>
    <d v="2014-05-19T21:00:00"/>
    <n v="25"/>
    <x v="3"/>
  </r>
  <r>
    <n v="3686"/>
    <s v="Dog sees God by Bert V. Royal @ FSU"/>
    <s v="This October, in association with Rogue Productions at FSU, I will be directing a production of Dog sees God."/>
    <n v="350"/>
    <n v="355"/>
    <n v="59.166666666666664"/>
    <x v="0"/>
    <s v="US"/>
    <s v="USD"/>
    <n v="1440820740"/>
    <n v="1439567660"/>
    <b v="0"/>
    <n v="6"/>
    <b v="1"/>
    <x v="1"/>
    <s v="plays"/>
    <x v="3686"/>
    <d v="2015-08-29T03:59:00"/>
    <n v="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00.49"/>
    <x v="0"/>
    <s v="US"/>
    <s v="USD"/>
    <n v="1403846055"/>
    <n v="1401254055"/>
    <b v="0"/>
    <n v="25"/>
    <b v="1"/>
    <x v="1"/>
    <s v="plays"/>
    <x v="3687"/>
    <d v="2014-06-27T05:14:15"/>
    <n v="30"/>
    <x v="3"/>
  </r>
  <r>
    <n v="3688"/>
    <s v="The Tulip Tree 2014"/>
    <s v="The Tulip Tree is a project I have been passionate about for 5 years. It is an unforgettable story that has never been told."/>
    <n v="3000"/>
    <n v="3275"/>
    <n v="83.974358974358978"/>
    <x v="0"/>
    <s v="GB"/>
    <s v="GBP"/>
    <n v="1407524004"/>
    <n v="1404932004"/>
    <b v="0"/>
    <n v="39"/>
    <b v="1"/>
    <x v="1"/>
    <s v="plays"/>
    <x v="3688"/>
    <d v="2014-08-08T18:53:24"/>
    <n v="30"/>
    <x v="3"/>
  </r>
  <r>
    <n v="3689"/>
    <s v="Random Us"/>
    <s v="A humorous, touching play about the joys and challenges of a married couple's tender, yet intense relationship &quot;Love is never random&quot;"/>
    <n v="3000"/>
    <n v="3550"/>
    <n v="57.258064516129032"/>
    <x v="0"/>
    <s v="US"/>
    <s v="USD"/>
    <n v="1434925500"/>
    <n v="1432410639"/>
    <b v="0"/>
    <n v="62"/>
    <b v="1"/>
    <x v="1"/>
    <s v="plays"/>
    <x v="3689"/>
    <d v="2015-06-21T22:25:00"/>
    <n v="29"/>
    <x v="0"/>
  </r>
  <r>
    <n v="3690"/>
    <s v="We Rise"/>
    <s v="A play honoring the lives and legacies of the activists and those remembered at the 1992 ACT UP Ashes Action at The White House"/>
    <n v="1500"/>
    <n v="1800"/>
    <n v="58.064516129032256"/>
    <x v="0"/>
    <s v="US"/>
    <s v="USD"/>
    <n v="1417101683"/>
    <n v="1414506083"/>
    <b v="0"/>
    <n v="31"/>
    <b v="1"/>
    <x v="1"/>
    <s v="plays"/>
    <x v="3690"/>
    <d v="2014-11-27T15:21:23"/>
    <n v="30"/>
    <x v="3"/>
  </r>
  <r>
    <n v="3691"/>
    <s v="Most Dangerous Man in America (WEB DuBois) by Amiri  Baraka"/>
    <s v="World Premiere of last play written by Amiri Baraka"/>
    <n v="40000"/>
    <n v="51184"/>
    <n v="186.80291970802921"/>
    <x v="0"/>
    <s v="US"/>
    <s v="USD"/>
    <n v="1425272340"/>
    <n v="1421426929"/>
    <b v="0"/>
    <n v="274"/>
    <b v="1"/>
    <x v="1"/>
    <s v="plays"/>
    <x v="3691"/>
    <d v="2015-03-02T04:59:00"/>
    <n v="45"/>
    <x v="0"/>
  </r>
  <r>
    <n v="3692"/>
    <s v="An Evening With Durang"/>
    <s v="Help us independently produce two great comedies by Christopher Durang."/>
    <n v="1000"/>
    <n v="1260"/>
    <n v="74.117647058823536"/>
    <x v="0"/>
    <s v="US"/>
    <s v="USD"/>
    <n v="1411084800"/>
    <n v="1410304179"/>
    <b v="0"/>
    <n v="17"/>
    <b v="1"/>
    <x v="1"/>
    <s v="plays"/>
    <x v="3692"/>
    <d v="2014-09-19T00:00:00"/>
    <n v="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30.714285714285715"/>
    <x v="0"/>
    <s v="GB"/>
    <s v="GBP"/>
    <n v="1448922600"/>
    <n v="1446352529"/>
    <b v="0"/>
    <n v="14"/>
    <b v="1"/>
    <x v="1"/>
    <s v="plays"/>
    <x v="3693"/>
    <d v="2015-11-30T22:30:00"/>
    <n v="3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62.666666666666664"/>
    <x v="0"/>
    <s v="US"/>
    <s v="USD"/>
    <n v="1465178400"/>
    <n v="1461985967"/>
    <b v="0"/>
    <n v="60"/>
    <b v="1"/>
    <x v="1"/>
    <s v="plays"/>
    <x v="3694"/>
    <d v="2016-06-06T02:00:00"/>
    <n v="37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21.36363636363636"/>
    <x v="0"/>
    <s v="US"/>
    <s v="USD"/>
    <n v="1421009610"/>
    <n v="1419281610"/>
    <b v="0"/>
    <n v="33"/>
    <b v="1"/>
    <x v="1"/>
    <s v="plays"/>
    <x v="3695"/>
    <d v="2015-01-11T20:53:30"/>
    <n v="2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39.743589743589745"/>
    <x v="0"/>
    <s v="GB"/>
    <s v="GBP"/>
    <n v="1423838916"/>
    <n v="1418654916"/>
    <b v="0"/>
    <n v="78"/>
    <b v="1"/>
    <x v="1"/>
    <s v="plays"/>
    <x v="3696"/>
    <d v="2015-02-13T14:48:36"/>
    <n v="60"/>
    <x v="3"/>
  </r>
  <r>
    <n v="3697"/>
    <s v="Sid the tour 2016"/>
    <s v="With your support this one-man show will tour various theatres in the UK - it's a story of hero worship and love beyond the grave."/>
    <n v="2000"/>
    <n v="2160"/>
    <n v="72"/>
    <x v="0"/>
    <s v="GB"/>
    <s v="GBP"/>
    <n v="1462878648"/>
    <n v="1461064248"/>
    <b v="0"/>
    <n v="30"/>
    <b v="1"/>
    <x v="1"/>
    <s v="plays"/>
    <x v="3697"/>
    <d v="2016-05-10T11:10:48"/>
    <n v="21"/>
    <x v="2"/>
  </r>
  <r>
    <n v="3698"/>
    <s v="CORIOLANUS | THE NORMAL HEART @ The Lab Theater"/>
    <s v="Two great political plays, separated in authorship by four hundred years but united in their urgency."/>
    <n v="5000"/>
    <n v="5526"/>
    <n v="40.632352941176471"/>
    <x v="0"/>
    <s v="US"/>
    <s v="USD"/>
    <n v="1456946487"/>
    <n v="1454354487"/>
    <b v="0"/>
    <n v="136"/>
    <b v="1"/>
    <x v="1"/>
    <s v="plays"/>
    <x v="3698"/>
    <d v="2016-03-02T19:21:27"/>
    <n v="30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63"/>
    <x v="0"/>
    <s v="US"/>
    <s v="USD"/>
    <n v="1413383216"/>
    <n v="1410791216"/>
    <b v="0"/>
    <n v="40"/>
    <b v="1"/>
    <x v="1"/>
    <s v="plays"/>
    <x v="3699"/>
    <d v="2014-10-15T14:26:56"/>
    <n v="30"/>
    <x v="3"/>
  </r>
  <r>
    <n v="3700"/>
    <s v="Generations (Senior Project)"/>
    <s v="Help me produce the play I have written for my senior project!"/>
    <n v="500"/>
    <n v="606"/>
    <n v="33.666666666666664"/>
    <x v="0"/>
    <s v="US"/>
    <s v="USD"/>
    <n v="1412092800"/>
    <n v="1409493800"/>
    <b v="0"/>
    <n v="18"/>
    <b v="1"/>
    <x v="1"/>
    <s v="plays"/>
    <x v="3700"/>
    <d v="2014-09-30T16:00:00"/>
    <n v="30"/>
    <x v="3"/>
  </r>
  <r>
    <n v="3701"/>
    <s v="Dog Show"/>
    <s v="Part-silent film, part-thriller, Dog Show sees four actors play a community of dogs and their owners. One autumn, a killer strikes."/>
    <n v="1500"/>
    <n v="1505"/>
    <n v="38.589743589743591"/>
    <x v="0"/>
    <s v="GB"/>
    <s v="GBP"/>
    <n v="1433422793"/>
    <n v="1430830793"/>
    <b v="0"/>
    <n v="39"/>
    <b v="1"/>
    <x v="1"/>
    <s v="plays"/>
    <x v="3701"/>
    <d v="2015-06-04T12:59:53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55.95238095238096"/>
    <x v="0"/>
    <s v="GB"/>
    <s v="GBP"/>
    <n v="1468191540"/>
    <n v="1464958484"/>
    <b v="0"/>
    <n v="21"/>
    <b v="1"/>
    <x v="1"/>
    <s v="plays"/>
    <x v="3702"/>
    <d v="2016-07-10T22:59:00"/>
    <n v="3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43.2"/>
    <x v="0"/>
    <s v="US"/>
    <s v="USD"/>
    <n v="1471071540"/>
    <n v="1467720388"/>
    <b v="0"/>
    <n v="30"/>
    <b v="1"/>
    <x v="1"/>
    <s v="plays"/>
    <x v="3703"/>
    <d v="2016-08-13T06:59:00"/>
    <n v="3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5.148518518518518"/>
    <x v="0"/>
    <s v="GB"/>
    <s v="GBP"/>
    <n v="1464712394"/>
    <n v="1459528394"/>
    <b v="0"/>
    <n v="27"/>
    <b v="1"/>
    <x v="1"/>
    <s v="plays"/>
    <x v="3704"/>
    <d v="2016-05-31T16:33:14"/>
    <n v="60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83.571428571428569"/>
    <x v="0"/>
    <s v="US"/>
    <s v="USD"/>
    <n v="1403546400"/>
    <n v="1401714114"/>
    <b v="0"/>
    <n v="35"/>
    <b v="1"/>
    <x v="1"/>
    <s v="plays"/>
    <x v="3705"/>
    <d v="2014-06-23T18:00:00"/>
    <n v="21"/>
    <x v="3"/>
  </r>
  <r>
    <n v="3706"/>
    <s v="The Drama Factory presents : The Magic Flute"/>
    <s v="Our original dramatic adaption of this Mozart opera is staged to create visually stunning fun with live music."/>
    <n v="1500"/>
    <n v="1820"/>
    <n v="140"/>
    <x v="0"/>
    <s v="US"/>
    <s v="USD"/>
    <n v="1410558949"/>
    <n v="1409262949"/>
    <b v="0"/>
    <n v="13"/>
    <b v="1"/>
    <x v="1"/>
    <s v="plays"/>
    <x v="3706"/>
    <d v="2014-09-12T21:55:49"/>
    <n v="15"/>
    <x v="3"/>
  </r>
  <r>
    <n v="3707"/>
    <s v="A KC Fringe World Premiere: DESPERATE ACTS"/>
    <s v="Support this collection of new plays by Kansas City writers and the artists who are bringing it to life!"/>
    <n v="1000"/>
    <n v="1860"/>
    <n v="80.869565217391298"/>
    <x v="0"/>
    <s v="US"/>
    <s v="USD"/>
    <n v="1469165160"/>
    <n v="1467335378"/>
    <b v="0"/>
    <n v="23"/>
    <b v="1"/>
    <x v="1"/>
    <s v="plays"/>
    <x v="3707"/>
    <d v="2016-07-22T05:26:00"/>
    <n v="21"/>
    <x v="2"/>
  </r>
  <r>
    <n v="3708"/>
    <s v="Much Ado About Nothing"/>
    <s v="Dear Stone Theater Company brings its inaugural production of Much Ado About Nothing to Logan Square, Chicago. Thanks for watching!"/>
    <n v="700"/>
    <n v="2100"/>
    <n v="53.846153846153847"/>
    <x v="0"/>
    <s v="US"/>
    <s v="USD"/>
    <n v="1404444286"/>
    <n v="1403234686"/>
    <b v="0"/>
    <n v="39"/>
    <b v="1"/>
    <x v="1"/>
    <s v="plays"/>
    <x v="3708"/>
    <d v="2014-07-04T03:24:46"/>
    <n v="14"/>
    <x v="3"/>
  </r>
  <r>
    <n v="3709"/>
    <s v="The Ruby Darlings Show"/>
    <s v="The filthily talented Ruby and Darling, take you on a raunch-tastic musical discovery of life with a vagina. #sayno"/>
    <n v="1000"/>
    <n v="1082.5"/>
    <n v="30.928571428571427"/>
    <x v="0"/>
    <s v="GB"/>
    <s v="GBP"/>
    <n v="1403715546"/>
    <n v="1401123546"/>
    <b v="0"/>
    <n v="35"/>
    <b v="1"/>
    <x v="1"/>
    <s v="plays"/>
    <x v="3709"/>
    <d v="2014-06-25T16:59:06"/>
    <n v="30"/>
    <x v="3"/>
  </r>
  <r>
    <n v="3710"/>
    <s v="&quot;Loving Alanis&quot; Rocky Mountain Regional Premier"/>
    <s v="A comedy about, life, death, men, women, and the power of a good Kegel."/>
    <n v="1300"/>
    <n v="1835"/>
    <n v="67.962962962962962"/>
    <x v="0"/>
    <s v="US"/>
    <s v="USD"/>
    <n v="1428068988"/>
    <n v="1425908988"/>
    <b v="0"/>
    <n v="27"/>
    <b v="1"/>
    <x v="1"/>
    <s v="plays"/>
    <x v="3710"/>
    <d v="2015-04-03T13:49:48"/>
    <n v="25"/>
    <x v="0"/>
  </r>
  <r>
    <n v="3711"/>
    <s v="The Youth Shakespeare Project 2014"/>
    <s v="Two teachers and twenty kids bring one of Shakespeare's plays to life!"/>
    <n v="500"/>
    <n v="570"/>
    <n v="27.142857142857142"/>
    <x v="0"/>
    <s v="US"/>
    <s v="USD"/>
    <n v="1402848000"/>
    <n v="1400606573"/>
    <b v="0"/>
    <n v="21"/>
    <b v="1"/>
    <x v="1"/>
    <s v="plays"/>
    <x v="3711"/>
    <d v="2014-06-15T16:00:00"/>
    <n v="26"/>
    <x v="3"/>
  </r>
  <r>
    <n v="3712"/>
    <s v="IT'S JUST MY LIFE"/>
    <s v="Married, Single, Divorced, Straight, Gay, Transgendered, Birth Mother, Adoptive Mother.... Everyone has a story.  These are ours."/>
    <n v="7500"/>
    <n v="11530"/>
    <n v="110.86538461538461"/>
    <x v="0"/>
    <s v="US"/>
    <s v="USD"/>
    <n v="1433055540"/>
    <n v="1431230867"/>
    <b v="0"/>
    <n v="104"/>
    <b v="1"/>
    <x v="1"/>
    <s v="plays"/>
    <x v="3712"/>
    <d v="2015-05-31T06:59:00"/>
    <n v="2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6.84210526315789"/>
    <x v="0"/>
    <s v="US"/>
    <s v="USD"/>
    <n v="1465062166"/>
    <n v="1463334166"/>
    <b v="0"/>
    <n v="19"/>
    <b v="1"/>
    <x v="1"/>
    <s v="plays"/>
    <x v="3713"/>
    <d v="2016-06-04T17:42:46"/>
    <n v="20"/>
    <x v="2"/>
  </r>
  <r>
    <n v="3714"/>
    <s v="Expedition (to NYC)"/>
    <s v="This summer, help some of the top high school theater students from across the country come to NYC to create a world premiere play."/>
    <n v="10000"/>
    <n v="10235"/>
    <n v="105.51546391752578"/>
    <x v="0"/>
    <s v="US"/>
    <s v="USD"/>
    <n v="1432612740"/>
    <n v="1429881667"/>
    <b v="0"/>
    <n v="97"/>
    <b v="1"/>
    <x v="1"/>
    <s v="plays"/>
    <x v="3714"/>
    <d v="2015-05-26T03:59:00"/>
    <n v="32"/>
    <x v="0"/>
  </r>
  <r>
    <n v="3715"/>
    <s v="The Inspectors Call"/>
    <s v="Vibrant contemporary political theatre, exploring the professional and human impact of the growing corporate culture in education."/>
    <n v="3500"/>
    <n v="3590"/>
    <n v="132.96296296296296"/>
    <x v="0"/>
    <s v="GB"/>
    <s v="GBP"/>
    <n v="1427806320"/>
    <n v="1422834819"/>
    <b v="0"/>
    <n v="27"/>
    <b v="1"/>
    <x v="1"/>
    <s v="plays"/>
    <x v="3715"/>
    <d v="2015-03-31T12:52:00"/>
    <n v="58"/>
    <x v="0"/>
  </r>
  <r>
    <n v="3716"/>
    <s v="Sylvia (a benefit show)"/>
    <s v="I am raising money to pay for the rights to produce Sylvia by A.R. Gurney. The show will be a fundraiser for Wayside Waifs."/>
    <n v="800"/>
    <n v="1246"/>
    <n v="51.916666666666664"/>
    <x v="0"/>
    <s v="US"/>
    <s v="USD"/>
    <n v="1453411109"/>
    <n v="1450819109"/>
    <b v="0"/>
    <n v="24"/>
    <b v="1"/>
    <x v="1"/>
    <s v="plays"/>
    <x v="3716"/>
    <d v="2016-01-21T21:18:29"/>
    <n v="30"/>
    <x v="0"/>
  </r>
  <r>
    <n v="3717"/>
    <s v="Told Look Younger at Jermyn Street Theatre"/>
    <s v="A heart-warming comedy by award-winning writer about Love, Sex, Friendship of three old gay men in their 60s'!"/>
    <n v="4000"/>
    <n v="4030"/>
    <n v="310"/>
    <x v="0"/>
    <s v="GB"/>
    <s v="GBP"/>
    <n v="1431204449"/>
    <n v="1428526049"/>
    <b v="0"/>
    <n v="13"/>
    <b v="1"/>
    <x v="1"/>
    <s v="plays"/>
    <x v="3717"/>
    <d v="2015-05-09T20:47:29"/>
    <n v="31"/>
    <x v="0"/>
  </r>
  <r>
    <n v="3718"/>
    <s v="PUNK ROCK"/>
    <s v="William Carlisle has the world at his feet but its weight on his shoulders. He is intelligent, articulate and fucked."/>
    <n v="500"/>
    <n v="1197"/>
    <n v="26.021739130434781"/>
    <x v="0"/>
    <s v="GB"/>
    <s v="GBP"/>
    <n v="1425057075"/>
    <n v="1422465075"/>
    <b v="0"/>
    <n v="46"/>
    <b v="1"/>
    <x v="1"/>
    <s v="plays"/>
    <x v="3718"/>
    <d v="2015-02-27T17:11:15"/>
    <n v="30"/>
    <x v="0"/>
  </r>
  <r>
    <n v="3719"/>
    <s v="Corium"/>
    <s v="A new piece of physical theatre about love, regret and longing."/>
    <n v="200"/>
    <n v="420"/>
    <n v="105"/>
    <x v="0"/>
    <s v="GB"/>
    <s v="GBP"/>
    <n v="1434994266"/>
    <n v="1432402266"/>
    <b v="0"/>
    <n v="4"/>
    <b v="1"/>
    <x v="1"/>
    <s v="plays"/>
    <x v="3719"/>
    <d v="2015-06-22T17:31:06"/>
    <n v="30"/>
    <x v="0"/>
  </r>
  <r>
    <n v="3720"/>
    <s v="Lakotas and the American Theatre"/>
    <s v="Breaking the American Indian stereotype in the American Theatre."/>
    <n v="3300"/>
    <n v="3449"/>
    <n v="86.224999999999994"/>
    <x v="0"/>
    <s v="US"/>
    <s v="USD"/>
    <n v="1435881006"/>
    <n v="1433980206"/>
    <b v="0"/>
    <n v="40"/>
    <b v="1"/>
    <x v="1"/>
    <s v="plays"/>
    <x v="3720"/>
    <d v="2015-07-02T23:50:06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14.54545454545455"/>
    <x v="0"/>
    <s v="US"/>
    <s v="USD"/>
    <n v="1415230084"/>
    <n v="1413412084"/>
    <b v="0"/>
    <n v="44"/>
    <b v="1"/>
    <x v="1"/>
    <s v="plays"/>
    <x v="3721"/>
    <d v="2014-11-05T23:28:04"/>
    <n v="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47.657142857142858"/>
    <x v="0"/>
    <s v="CA"/>
    <s v="CAD"/>
    <n v="1455231540"/>
    <n v="1452614847"/>
    <b v="0"/>
    <n v="35"/>
    <b v="1"/>
    <x v="1"/>
    <s v="plays"/>
    <x v="3722"/>
    <d v="2016-02-11T22:59:00"/>
    <n v="30"/>
    <x v="2"/>
  </r>
  <r>
    <n v="3723"/>
    <s v="Beauty and the Beast"/>
    <s v="Saltmine Theatre Company present Beauty and the Beast:"/>
    <n v="4500"/>
    <n v="4592"/>
    <n v="72.888888888888886"/>
    <x v="0"/>
    <s v="GB"/>
    <s v="GBP"/>
    <n v="1417374262"/>
    <n v="1414778662"/>
    <b v="0"/>
    <n v="63"/>
    <b v="1"/>
    <x v="1"/>
    <s v="plays"/>
    <x v="3723"/>
    <d v="2014-11-30T19:04:22"/>
    <n v="3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49.545505617977533"/>
    <x v="0"/>
    <s v="GB"/>
    <s v="GBP"/>
    <n v="1462402800"/>
    <n v="1459856860"/>
    <b v="0"/>
    <n v="89"/>
    <b v="1"/>
    <x v="1"/>
    <s v="plays"/>
    <x v="3724"/>
    <d v="2016-05-04T23:00:00"/>
    <n v="2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25.4"/>
    <x v="0"/>
    <s v="GB"/>
    <s v="GBP"/>
    <n v="1455831000"/>
    <n v="1454366467"/>
    <b v="0"/>
    <n v="15"/>
    <b v="1"/>
    <x v="1"/>
    <s v="plays"/>
    <x v="3725"/>
    <d v="2016-02-18T21:30:00"/>
    <n v="17"/>
    <x v="2"/>
  </r>
  <r>
    <n v="3726"/>
    <s v="Howard's End 3.0"/>
    <s v="A week of rehearsal culminating in a staged reading of our three-actor adaptation of &quot;Howards End,&quot; for potential producers."/>
    <n v="850"/>
    <n v="2879"/>
    <n v="62.586956521739133"/>
    <x v="0"/>
    <s v="US"/>
    <s v="USD"/>
    <n v="1461963600"/>
    <n v="1459567371"/>
    <b v="0"/>
    <n v="46"/>
    <b v="1"/>
    <x v="1"/>
    <s v="plays"/>
    <x v="3726"/>
    <d v="2016-04-29T21:00:00"/>
    <n v="28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61.060606060606062"/>
    <x v="0"/>
    <s v="US"/>
    <s v="USD"/>
    <n v="1476939300"/>
    <n v="1474273294"/>
    <b v="0"/>
    <n v="33"/>
    <b v="1"/>
    <x v="1"/>
    <s v="plays"/>
    <x v="3727"/>
    <d v="2016-10-20T04:55:00"/>
    <n v="31"/>
    <x v="2"/>
  </r>
  <r>
    <n v="3728"/>
    <s v="Bare Bones Shakespeare 2015-16 Season"/>
    <s v="Bare Bones Shakespeare's first season will start with a DFW school touring show: Romeo and Juliet."/>
    <n v="20000"/>
    <n v="1862"/>
    <n v="60.064516129032256"/>
    <x v="2"/>
    <s v="US"/>
    <s v="USD"/>
    <n v="1439957176"/>
    <n v="1437365176"/>
    <b v="0"/>
    <n v="31"/>
    <b v="0"/>
    <x v="1"/>
    <s v="plays"/>
    <x v="3728"/>
    <d v="2015-08-19T04:06:16"/>
    <n v="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2.400000000000006"/>
    <x v="2"/>
    <s v="US"/>
    <s v="USD"/>
    <n v="1427082912"/>
    <n v="1423198512"/>
    <b v="0"/>
    <n v="5"/>
    <b v="0"/>
    <x v="1"/>
    <s v="plays"/>
    <x v="3729"/>
    <d v="2015-03-23T03:55:12"/>
    <n v="4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0"/>
    <x v="2"/>
    <s v="US"/>
    <s v="USD"/>
    <n v="1439828159"/>
    <n v="1437236159"/>
    <b v="0"/>
    <n v="1"/>
    <b v="0"/>
    <x v="1"/>
    <s v="plays"/>
    <x v="3730"/>
    <d v="2015-08-17T16:15:59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n v="51.666666666666664"/>
    <x v="2"/>
    <s v="US"/>
    <s v="USD"/>
    <n v="1420860180"/>
    <n v="1418234646"/>
    <b v="0"/>
    <n v="12"/>
    <b v="0"/>
    <x v="1"/>
    <s v="plays"/>
    <x v="3731"/>
    <d v="2015-01-10T03:23:00"/>
    <n v="30"/>
    <x v="3"/>
  </r>
  <r>
    <n v="3732"/>
    <s v="Elektra Bekent - Afstudeervoorstelling"/>
    <s v="Mijn solo voorstelling gaat over Elektra (Sophokles) en hoe zij als jongere alles beleeft en meemaakt!"/>
    <n v="850"/>
    <n v="131"/>
    <n v="32.75"/>
    <x v="2"/>
    <s v="NL"/>
    <s v="EUR"/>
    <n v="1422100800"/>
    <n v="1416932133"/>
    <b v="0"/>
    <n v="4"/>
    <b v="0"/>
    <x v="1"/>
    <s v="plays"/>
    <x v="3732"/>
    <d v="2015-01-24T12:00:00"/>
    <n v="60"/>
    <x v="3"/>
  </r>
  <r>
    <n v="3733"/>
    <s v="laughter in the hood"/>
    <s v="want to donate tickets to residents who live in the community that cant afford the 35.00 price of ticket"/>
    <n v="1500"/>
    <n v="0"/>
    <e v="#DIV/0!"/>
    <x v="2"/>
    <s v="US"/>
    <s v="USD"/>
    <n v="1429396200"/>
    <n v="1428539708"/>
    <b v="0"/>
    <n v="0"/>
    <b v="0"/>
    <x v="1"/>
    <s v="plays"/>
    <x v="3733"/>
    <d v="2015-04-18T22:30:00"/>
    <n v="10"/>
    <x v="0"/>
  </r>
  <r>
    <n v="3734"/>
    <s v="Shakespeare in Sarajevo"/>
    <s v="Shakespeare's plays have an important message for the world. Bosnia needs to hear. Bring Shakespeare to Sarajevo! Fund performances!"/>
    <n v="1500"/>
    <n v="427"/>
    <n v="61"/>
    <x v="2"/>
    <s v="US"/>
    <s v="USD"/>
    <n v="1432589896"/>
    <n v="1427405896"/>
    <b v="0"/>
    <n v="7"/>
    <b v="0"/>
    <x v="1"/>
    <s v="plays"/>
    <x v="3734"/>
    <d v="2015-05-25T21:38:16"/>
    <n v="60"/>
    <x v="0"/>
  </r>
  <r>
    <n v="3735"/>
    <s v="Women Beware Women"/>
    <s v="Young Actor's taking on a Jacobean tragedy. Family, betrayal, love, lust, sex and death."/>
    <n v="150"/>
    <n v="20"/>
    <n v="10"/>
    <x v="2"/>
    <s v="GB"/>
    <s v="GBP"/>
    <n v="1432831089"/>
    <n v="1430239089"/>
    <b v="0"/>
    <n v="2"/>
    <b v="0"/>
    <x v="1"/>
    <s v="plays"/>
    <x v="3735"/>
    <d v="2015-05-28T16:38:09"/>
    <n v="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0"/>
    <x v="2"/>
    <s v="GB"/>
    <s v="GBP"/>
    <n v="1427133600"/>
    <n v="1423847093"/>
    <b v="0"/>
    <n v="1"/>
    <b v="0"/>
    <x v="1"/>
    <s v="plays"/>
    <x v="3736"/>
    <d v="2015-03-23T18:00:00"/>
    <n v="38"/>
    <x v="0"/>
  </r>
  <r>
    <n v="3737"/>
    <s v="Measure For Measure"/>
    <s v="The ASU Theatre and Shakespeare Club presents Measure For Measure directed by Jordyn Ochser."/>
    <n v="700"/>
    <n v="150"/>
    <n v="37.5"/>
    <x v="2"/>
    <s v="US"/>
    <s v="USD"/>
    <n v="1447311540"/>
    <n v="1445358903"/>
    <b v="0"/>
    <n v="4"/>
    <b v="0"/>
    <x v="1"/>
    <s v="plays"/>
    <x v="3737"/>
    <d v="2015-11-12T06:59:00"/>
    <n v="23"/>
    <x v="0"/>
  </r>
  <r>
    <n v="3738"/>
    <s v="'GULF' - a new play by PIVOT THEATRE"/>
    <s v="A filmic, fast-paced exploration of trust, making its debut at Camden People's Theatre this July."/>
    <n v="1500"/>
    <n v="270"/>
    <n v="45"/>
    <x v="2"/>
    <s v="GB"/>
    <s v="GBP"/>
    <n v="1405461600"/>
    <n v="1403562705"/>
    <b v="0"/>
    <n v="6"/>
    <b v="0"/>
    <x v="1"/>
    <s v="plays"/>
    <x v="3738"/>
    <d v="2014-07-15T22:00:00"/>
    <n v="2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100.625"/>
    <x v="2"/>
    <s v="GB"/>
    <s v="GBP"/>
    <n v="1468752468"/>
    <n v="1467024468"/>
    <b v="0"/>
    <n v="8"/>
    <b v="0"/>
    <x v="1"/>
    <s v="plays"/>
    <x v="3739"/>
    <d v="2016-07-17T10:47:48"/>
    <n v="2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25.571428571428573"/>
    <x v="2"/>
    <s v="US"/>
    <s v="USD"/>
    <n v="1407808438"/>
    <n v="1405217355"/>
    <b v="0"/>
    <n v="14"/>
    <b v="0"/>
    <x v="1"/>
    <s v="plays"/>
    <x v="3740"/>
    <d v="2014-08-12T01:53:58"/>
    <n v="30"/>
    <x v="3"/>
  </r>
  <r>
    <n v="3741"/>
    <s v="Open House Theater"/>
    <s v="A small community with a love for theater would like to continue. Help the children of this community continue."/>
    <n v="20000"/>
    <n v="0"/>
    <e v="#DIV/0!"/>
    <x v="2"/>
    <s v="US"/>
    <s v="USD"/>
    <n v="1450389950"/>
    <n v="1447797950"/>
    <b v="0"/>
    <n v="0"/>
    <b v="0"/>
    <x v="1"/>
    <s v="plays"/>
    <x v="3741"/>
    <d v="2015-12-17T22:05:50"/>
    <n v="3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5"/>
    <x v="2"/>
    <s v="US"/>
    <s v="USD"/>
    <n v="1409980144"/>
    <n v="1407388144"/>
    <b v="0"/>
    <n v="4"/>
    <b v="0"/>
    <x v="1"/>
    <s v="plays"/>
    <x v="3742"/>
    <d v="2014-09-06T05:09:04"/>
    <n v="30"/>
    <x v="3"/>
  </r>
  <r>
    <n v="3743"/>
    <s v="Down the Mississippi"/>
    <s v="I'm taking the Adventures of Huckleberry Finn puppet show down the Mississippi River!"/>
    <n v="2200"/>
    <n v="0"/>
    <e v="#DIV/0!"/>
    <x v="2"/>
    <s v="US"/>
    <s v="USD"/>
    <n v="1404406964"/>
    <n v="1401814964"/>
    <b v="0"/>
    <n v="0"/>
    <b v="0"/>
    <x v="1"/>
    <s v="plays"/>
    <x v="3743"/>
    <d v="2014-07-03T17:02:44"/>
    <n v="30"/>
    <x v="3"/>
  </r>
  <r>
    <n v="3744"/>
    <s v="The Game's Afoot - Spotlight"/>
    <s v="This summer, The Spotlight Players are celebrating Christmas in July with a presentation of Ken Ludwig's side splitting comedy."/>
    <n v="1200"/>
    <n v="0"/>
    <e v="#DIV/0!"/>
    <x v="2"/>
    <s v="US"/>
    <s v="USD"/>
    <n v="1404532740"/>
    <n v="1401823952"/>
    <b v="0"/>
    <n v="0"/>
    <b v="0"/>
    <x v="1"/>
    <s v="plays"/>
    <x v="3744"/>
    <d v="2014-07-05T03:59:00"/>
    <n v="31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x v="1"/>
    <s v="plays"/>
    <x v="3745"/>
    <d v="2014-08-10T16:45:02"/>
    <n v="30"/>
    <x v="3"/>
  </r>
  <r>
    <n v="3746"/>
    <s v="Stage Play Production - &quot;I Love You to Death&quot;"/>
    <s v="Generational curses CAN be broken...right?"/>
    <n v="8500"/>
    <n v="202"/>
    <n v="202"/>
    <x v="2"/>
    <s v="US"/>
    <s v="USD"/>
    <n v="1475918439"/>
    <n v="1473326439"/>
    <b v="0"/>
    <n v="1"/>
    <b v="0"/>
    <x v="1"/>
    <s v="plays"/>
    <x v="3746"/>
    <d v="2016-10-08T09:20:39"/>
    <n v="30"/>
    <x v="2"/>
  </r>
  <r>
    <n v="3747"/>
    <s v="Counting Stars"/>
    <s v="The world premiere of an astonishing new play by acclaimed writer Atiha Sen Gupta."/>
    <n v="2500"/>
    <n v="25"/>
    <n v="25"/>
    <x v="2"/>
    <s v="GB"/>
    <s v="GBP"/>
    <n v="1436137140"/>
    <n v="1433833896"/>
    <b v="0"/>
    <n v="1"/>
    <b v="0"/>
    <x v="1"/>
    <s v="plays"/>
    <x v="3747"/>
    <d v="2015-07-05T22:59:00"/>
    <n v="27"/>
    <x v="0"/>
  </r>
  <r>
    <n v="3748"/>
    <s v="CAUCUS! THE MUSICAL"/>
    <s v="An irreverent look at the Iowa Caucuses and the oversized role this undersized state plays in the presidential election process."/>
    <n v="5000"/>
    <n v="5176"/>
    <n v="99.538461538461533"/>
    <x v="0"/>
    <s v="US"/>
    <s v="USD"/>
    <n v="1455602340"/>
    <n v="1453827436"/>
    <b v="0"/>
    <n v="52"/>
    <b v="1"/>
    <x v="1"/>
    <s v="musical"/>
    <x v="3748"/>
    <d v="2016-02-16T05:59:00"/>
    <n v="21"/>
    <x v="2"/>
  </r>
  <r>
    <n v="3749"/>
    <s v="Dante's Capstone Project: Who am I?"/>
    <s v="A night of music, fellowship, and a reflection of my experiences over the past 4 years at Ball State University."/>
    <n v="500"/>
    <n v="525"/>
    <n v="75"/>
    <x v="0"/>
    <s v="US"/>
    <s v="USD"/>
    <n v="1461902340"/>
    <n v="1459220588"/>
    <b v="0"/>
    <n v="7"/>
    <b v="1"/>
    <x v="1"/>
    <s v="musical"/>
    <x v="3749"/>
    <d v="2016-04-29T03:59:00"/>
    <n v="3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215.25"/>
    <x v="0"/>
    <s v="US"/>
    <s v="USD"/>
    <n v="1423555140"/>
    <n v="1421105608"/>
    <b v="0"/>
    <n v="28"/>
    <b v="1"/>
    <x v="1"/>
    <s v="musical"/>
    <x v="3750"/>
    <d v="2015-02-10T07:59:00"/>
    <n v="28"/>
    <x v="0"/>
  </r>
  <r>
    <n v="3751"/>
    <s v="GGC Productions 2016"/>
    <s v="I will be performing in TWO productions to kick off the 2016 season. NEED HELP TO FUND THESE GREAT SHOWS!"/>
    <n v="1000"/>
    <n v="1326"/>
    <n v="120.54545454545455"/>
    <x v="0"/>
    <s v="US"/>
    <s v="USD"/>
    <n v="1459641073"/>
    <n v="1454460673"/>
    <b v="0"/>
    <n v="11"/>
    <b v="1"/>
    <x v="1"/>
    <s v="musical"/>
    <x v="3751"/>
    <d v="2016-04-02T23:51:13"/>
    <n v="6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37.666666666666664"/>
    <x v="0"/>
    <s v="GB"/>
    <s v="GBP"/>
    <n v="1476651600"/>
    <n v="1473189335"/>
    <b v="0"/>
    <n v="15"/>
    <b v="1"/>
    <x v="1"/>
    <s v="musical"/>
    <x v="3752"/>
    <d v="2016-10-16T21:00:00"/>
    <n v="40"/>
    <x v="2"/>
  </r>
  <r>
    <n v="3753"/>
    <s v="Wagner in English"/>
    <s v="An English-language production of the opera TannhÃ¤user. Some of the greatest songs ever composed, now with lyrics we can understand."/>
    <n v="5000"/>
    <n v="5167"/>
    <n v="172.23333333333332"/>
    <x v="0"/>
    <s v="US"/>
    <s v="USD"/>
    <n v="1433289600"/>
    <n v="1430768800"/>
    <b v="0"/>
    <n v="30"/>
    <b v="1"/>
    <x v="1"/>
    <s v="musical"/>
    <x v="3753"/>
    <d v="2015-06-03T00:00:00"/>
    <n v="29"/>
    <x v="0"/>
  </r>
  <r>
    <n v="3754"/>
    <s v="Little Shop of Horrors"/>
    <s v="CitÃ© des Arts needs your help in funding their fall production of the hit musical comedy &quot;Little Shop of Horrors.&quot;"/>
    <n v="2500"/>
    <n v="3000"/>
    <n v="111.11111111111111"/>
    <x v="0"/>
    <s v="US"/>
    <s v="USD"/>
    <n v="1406350740"/>
    <n v="1403125737"/>
    <b v="0"/>
    <n v="27"/>
    <b v="1"/>
    <x v="1"/>
    <s v="musical"/>
    <x v="3754"/>
    <d v="2014-07-26T04:59:00"/>
    <n v="37"/>
    <x v="3"/>
  </r>
  <r>
    <n v="3755"/>
    <s v="Retro Rhapsody"/>
    <s v="We have formed an innovative company that aims to create musical comedic performances suitable for a range of venues."/>
    <n v="550"/>
    <n v="713"/>
    <n v="25.464285714285715"/>
    <x v="0"/>
    <s v="GB"/>
    <s v="GBP"/>
    <n v="1460753307"/>
    <n v="1458161307"/>
    <b v="0"/>
    <n v="28"/>
    <b v="1"/>
    <x v="1"/>
    <s v="musical"/>
    <x v="3755"/>
    <d v="2016-04-15T20:48:27"/>
    <n v="3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267.64705882352939"/>
    <x v="0"/>
    <s v="US"/>
    <s v="USD"/>
    <n v="1402515198"/>
    <n v="1399923198"/>
    <b v="0"/>
    <n v="17"/>
    <b v="1"/>
    <x v="1"/>
    <s v="musical"/>
    <x v="3756"/>
    <d v="2014-06-11T19:33:18"/>
    <n v="3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75.959999999999994"/>
    <x v="0"/>
    <s v="US"/>
    <s v="USD"/>
    <n v="1417465515"/>
    <n v="1415737515"/>
    <b v="0"/>
    <n v="50"/>
    <b v="1"/>
    <x v="1"/>
    <s v="musical"/>
    <x v="3757"/>
    <d v="2014-12-01T20:25:15"/>
    <n v="20"/>
    <x v="3"/>
  </r>
  <r>
    <n v="3758"/>
    <s v="Luigi's Ladies"/>
    <s v="LUIGI'S LADIES: an original one-woman musical comedy"/>
    <n v="1500"/>
    <n v="1535"/>
    <n v="59.03846153846154"/>
    <x v="0"/>
    <s v="US"/>
    <s v="USD"/>
    <n v="1400475600"/>
    <n v="1397819938"/>
    <b v="0"/>
    <n v="26"/>
    <b v="1"/>
    <x v="1"/>
    <s v="musical"/>
    <x v="3758"/>
    <d v="2014-05-19T05:00:00"/>
    <n v="31"/>
    <x v="3"/>
  </r>
  <r>
    <n v="3759"/>
    <s v="Pared Down Productions"/>
    <s v="A production company specializing in small-scale musicals"/>
    <n v="4000"/>
    <n v="4409.7700000000004"/>
    <n v="50.111022727272733"/>
    <x v="0"/>
    <s v="US"/>
    <s v="USD"/>
    <n v="1440556553"/>
    <n v="1435372553"/>
    <b v="0"/>
    <n v="88"/>
    <b v="1"/>
    <x v="1"/>
    <s v="musical"/>
    <x v="3759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55.502967032967035"/>
    <x v="0"/>
    <s v="US"/>
    <s v="USD"/>
    <n v="1399293386"/>
    <n v="1397133386"/>
    <b v="0"/>
    <n v="91"/>
    <b v="1"/>
    <x v="1"/>
    <s v="musical"/>
    <x v="3760"/>
    <d v="2014-05-05T12:36:26"/>
    <n v="2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66.66666666666666"/>
    <x v="0"/>
    <s v="GB"/>
    <s v="GBP"/>
    <n v="1439247600"/>
    <n v="1434625937"/>
    <b v="0"/>
    <n v="3"/>
    <b v="1"/>
    <x v="1"/>
    <s v="musical"/>
    <x v="3761"/>
    <d v="2015-08-10T23:00:00"/>
    <n v="53"/>
    <x v="0"/>
  </r>
  <r>
    <n v="3762"/>
    <s v="iolite the musical"/>
    <s v="We are trying to raise money to perform a musical we have written, called &quot;Iolite&quot;, at the Edinburgh Fringe in 2015."/>
    <n v="1250"/>
    <n v="1328"/>
    <n v="47.428571428571431"/>
    <x v="0"/>
    <s v="GB"/>
    <s v="GBP"/>
    <n v="1438543889"/>
    <n v="1436383889"/>
    <b v="0"/>
    <n v="28"/>
    <b v="1"/>
    <x v="1"/>
    <s v="musical"/>
    <x v="3762"/>
    <d v="2015-08-02T19:31:29"/>
    <n v="25"/>
    <x v="0"/>
  </r>
  <r>
    <n v="3763"/>
    <s v="[title of show] â€” The Chicago Storefront Premiere"/>
    <s v="A musical about two guys writing a musical about...two guys writing a musical."/>
    <n v="5000"/>
    <n v="5000"/>
    <n v="64.935064935064929"/>
    <x v="0"/>
    <s v="US"/>
    <s v="USD"/>
    <n v="1427907626"/>
    <n v="1425319226"/>
    <b v="0"/>
    <n v="77"/>
    <b v="1"/>
    <x v="1"/>
    <s v="musical"/>
    <x v="3763"/>
    <d v="2015-04-01T17:00:26"/>
    <n v="30"/>
    <x v="0"/>
  </r>
  <r>
    <n v="3764"/>
    <s v="Agape Performing Arts Company, a Ministry of OLG"/>
    <s v="Talented, hard-working performers for Into the Woods JR need your help in renting microphones for our show!"/>
    <n v="1500"/>
    <n v="1500"/>
    <n v="55.555555555555557"/>
    <x v="0"/>
    <s v="US"/>
    <s v="USD"/>
    <n v="1464482160"/>
    <n v="1462824832"/>
    <b v="0"/>
    <n v="27"/>
    <b v="1"/>
    <x v="1"/>
    <s v="musical"/>
    <x v="3764"/>
    <d v="2016-05-29T00:36:00"/>
    <n v="19"/>
    <x v="2"/>
  </r>
  <r>
    <n v="3765"/>
    <s v="Before and After"/>
    <s v="An new musical from Laura Grill &amp; Misha Chowdhury about relationships, Relationships, and the moments that change everything."/>
    <n v="7000"/>
    <n v="7942"/>
    <n v="74.224299065420567"/>
    <x v="0"/>
    <s v="US"/>
    <s v="USD"/>
    <n v="1406745482"/>
    <n v="1404153482"/>
    <b v="0"/>
    <n v="107"/>
    <b v="1"/>
    <x v="1"/>
    <s v="musical"/>
    <x v="3765"/>
    <d v="2014-07-30T18:38:02"/>
    <n v="30"/>
    <x v="3"/>
  </r>
  <r>
    <n v="3766"/>
    <s v="Held Momentarily The Musical Takes FringeNYC"/>
    <s v="Trapped on a stalled New York subway, seven strangers realize it's not just the train that's stuck."/>
    <n v="10000"/>
    <n v="10265.01"/>
    <n v="106.9271875"/>
    <x v="0"/>
    <s v="US"/>
    <s v="USD"/>
    <n v="1404360045"/>
    <n v="1401336045"/>
    <b v="0"/>
    <n v="96"/>
    <b v="1"/>
    <x v="1"/>
    <s v="musical"/>
    <x v="3766"/>
    <d v="2014-07-03T04:00:45"/>
    <n v="35"/>
    <x v="3"/>
  </r>
  <r>
    <n v="3767"/>
    <s v="Accidental Artists Lab"/>
    <s v="A ragtag crew collaborating on a live performance for the first time, with music as their medium and NYC as their inspiration."/>
    <n v="2000"/>
    <n v="2335"/>
    <n v="41.696428571428569"/>
    <x v="0"/>
    <s v="US"/>
    <s v="USD"/>
    <n v="1425185940"/>
    <n v="1423960097"/>
    <b v="0"/>
    <n v="56"/>
    <b v="1"/>
    <x v="1"/>
    <s v="musical"/>
    <x v="3767"/>
    <d v="2015-03-01T04:59:00"/>
    <n v="1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4.243275862068955"/>
    <x v="0"/>
    <s v="US"/>
    <s v="USD"/>
    <n v="1402594090"/>
    <n v="1400002090"/>
    <b v="0"/>
    <n v="58"/>
    <b v="1"/>
    <x v="1"/>
    <s v="musical"/>
    <x v="3768"/>
    <d v="2014-06-12T17:28:10"/>
    <n v="3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73.333333333333329"/>
    <x v="0"/>
    <s v="US"/>
    <s v="USD"/>
    <n v="1460730079"/>
    <n v="1458138079"/>
    <b v="0"/>
    <n v="15"/>
    <b v="1"/>
    <x v="1"/>
    <s v="musical"/>
    <x v="3769"/>
    <d v="2016-04-15T14:21:19"/>
    <n v="3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x v="1"/>
    <s v="musical"/>
    <x v="3770"/>
    <d v="2015-06-13T22:20:10"/>
    <n v="30"/>
    <x v="0"/>
  </r>
  <r>
    <n v="3771"/>
    <s v="COME OUT SWINGIN'!"/>
    <s v="I would like to make a demo recording of six songs from COME OUT SWINGIN'!"/>
    <n v="1000"/>
    <n v="1460"/>
    <n v="38.421052631578945"/>
    <x v="0"/>
    <s v="US"/>
    <s v="USD"/>
    <n v="1463529600"/>
    <n v="1462307652"/>
    <b v="0"/>
    <n v="38"/>
    <b v="1"/>
    <x v="1"/>
    <s v="musical"/>
    <x v="3771"/>
    <d v="2016-05-18T00:00:00"/>
    <n v="14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66.96969696969697"/>
    <x v="0"/>
    <s v="US"/>
    <s v="USD"/>
    <n v="1480399200"/>
    <n v="1478616506"/>
    <b v="0"/>
    <n v="33"/>
    <b v="1"/>
    <x v="1"/>
    <s v="musical"/>
    <x v="3772"/>
    <d v="2016-11-29T06:00:00"/>
    <n v="21"/>
    <x v="2"/>
  </r>
  <r>
    <n v="3773"/>
    <s v="Dundee: A Hip-Hopera"/>
    <s v="A dramatic hip-hopera, inspired from monologues written by the performers."/>
    <n v="5000"/>
    <n v="5410"/>
    <n v="94.912280701754383"/>
    <x v="0"/>
    <s v="US"/>
    <s v="USD"/>
    <n v="1479175680"/>
    <n v="1476317247"/>
    <b v="0"/>
    <n v="57"/>
    <b v="1"/>
    <x v="1"/>
    <s v="musical"/>
    <x v="3773"/>
    <d v="2016-11-15T02:08:00"/>
    <n v="33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x v="1"/>
    <s v="musical"/>
    <x v="3774"/>
    <d v="2015-04-09T19:00:55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43.21428571428572"/>
    <x v="0"/>
    <s v="US"/>
    <s v="USD"/>
    <n v="1428552000"/>
    <n v="1426199843"/>
    <b v="0"/>
    <n v="14"/>
    <b v="1"/>
    <x v="1"/>
    <s v="musical"/>
    <x v="3775"/>
    <d v="2015-04-09T04:00:00"/>
    <n v="2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90.819148936170208"/>
    <x v="0"/>
    <s v="US"/>
    <s v="USD"/>
    <n v="1406854800"/>
    <n v="1403599778"/>
    <b v="0"/>
    <n v="94"/>
    <b v="1"/>
    <x v="1"/>
    <s v="musical"/>
    <x v="3776"/>
    <d v="2014-08-01T01:00:00"/>
    <n v="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48.542372881355931"/>
    <x v="0"/>
    <s v="US"/>
    <s v="USD"/>
    <n v="1411790400"/>
    <n v="1409884821"/>
    <b v="0"/>
    <n v="59"/>
    <b v="1"/>
    <x v="1"/>
    <s v="musical"/>
    <x v="3777"/>
    <d v="2014-09-27T04:00:00"/>
    <n v="22"/>
    <x v="3"/>
  </r>
  <r>
    <n v="3778"/>
    <s v="Give a Puppet a Hand"/>
    <s v="Sponsor an AVENUE Q puppet for The Barn Players April 2015 production."/>
    <n v="2400"/>
    <n v="2521"/>
    <n v="70.027777777777771"/>
    <x v="0"/>
    <s v="US"/>
    <s v="USD"/>
    <n v="1423942780"/>
    <n v="1418758780"/>
    <b v="0"/>
    <n v="36"/>
    <b v="1"/>
    <x v="1"/>
    <s v="musical"/>
    <x v="3778"/>
    <d v="2015-02-14T19:39:40"/>
    <n v="60"/>
    <x v="3"/>
  </r>
  <r>
    <n v="3779"/>
    <s v="&quot;The Last Adam&quot; A New Musical, NYC reading"/>
    <s v="A fresh, re-telling of the Jesus story for a new generation."/>
    <n v="15000"/>
    <n v="15597"/>
    <n v="135.62608695652173"/>
    <x v="0"/>
    <s v="US"/>
    <s v="USD"/>
    <n v="1459010340"/>
    <n v="1456421940"/>
    <b v="0"/>
    <n v="115"/>
    <b v="1"/>
    <x v="1"/>
    <s v="musical"/>
    <x v="3779"/>
    <d v="2016-03-26T16:39:00"/>
    <n v="3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00"/>
    <x v="0"/>
    <s v="US"/>
    <s v="USD"/>
    <n v="1436817960"/>
    <n v="1433999785"/>
    <b v="0"/>
    <n v="30"/>
    <b v="1"/>
    <x v="1"/>
    <s v="musical"/>
    <x v="3780"/>
    <d v="2015-07-13T20:06:00"/>
    <n v="3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4.90384615384616"/>
    <x v="0"/>
    <s v="US"/>
    <s v="USD"/>
    <n v="1410210685"/>
    <n v="1408050685"/>
    <b v="0"/>
    <n v="52"/>
    <b v="1"/>
    <x v="1"/>
    <s v="musical"/>
    <x v="3781"/>
    <d v="2014-09-08T21:11:25"/>
    <n v="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75.370370370370367"/>
    <x v="0"/>
    <s v="GB"/>
    <s v="GBP"/>
    <n v="1469401200"/>
    <n v="1466887297"/>
    <b v="0"/>
    <n v="27"/>
    <b v="1"/>
    <x v="1"/>
    <s v="musical"/>
    <x v="3782"/>
    <d v="2016-07-24T23:00:00"/>
    <n v="29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64.458333333333329"/>
    <x v="0"/>
    <s v="US"/>
    <s v="USD"/>
    <n v="1458057600"/>
    <n v="1455938520"/>
    <b v="0"/>
    <n v="24"/>
    <b v="1"/>
    <x v="1"/>
    <s v="musical"/>
    <x v="3783"/>
    <d v="2016-03-15T16:00:00"/>
    <n v="25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x v="1"/>
    <s v="musical"/>
    <x v="3784"/>
    <d v="2016-07-10T23:32:12"/>
    <n v="3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00.5"/>
    <x v="0"/>
    <s v="GB"/>
    <s v="GBP"/>
    <n v="1470132180"/>
    <n v="1467040769"/>
    <b v="0"/>
    <n v="30"/>
    <b v="1"/>
    <x v="1"/>
    <s v="musical"/>
    <x v="3785"/>
    <d v="2016-08-02T10:03:00"/>
    <n v="3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93.774647887323937"/>
    <x v="0"/>
    <s v="US"/>
    <s v="USD"/>
    <n v="1464310475"/>
    <n v="1461718475"/>
    <b v="0"/>
    <n v="71"/>
    <b v="1"/>
    <x v="1"/>
    <s v="musical"/>
    <x v="3786"/>
    <d v="2016-05-27T00:54:35"/>
    <n v="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35.1"/>
    <x v="0"/>
    <s v="US"/>
    <s v="USD"/>
    <n v="1436587140"/>
    <n v="1434113406"/>
    <b v="0"/>
    <n v="10"/>
    <b v="1"/>
    <x v="1"/>
    <s v="musical"/>
    <x v="3787"/>
    <d v="2015-07-11T03:59:00"/>
    <n v="29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500"/>
    <x v="2"/>
    <s v="US"/>
    <s v="USD"/>
    <n v="1450887480"/>
    <n v="1448469719"/>
    <b v="0"/>
    <n v="1"/>
    <b v="0"/>
    <x v="1"/>
    <s v="musical"/>
    <x v="3788"/>
    <d v="2015-12-23T16:18:00"/>
    <n v="28"/>
    <x v="0"/>
  </r>
  <r>
    <n v="3789"/>
    <s v="Austen a New Musical Play"/>
    <s v="This fabulous new play explores the little known love life of England's most famous romantic novelist, Jane Austen."/>
    <n v="3550"/>
    <n v="116"/>
    <n v="29"/>
    <x v="2"/>
    <s v="GB"/>
    <s v="GBP"/>
    <n v="1434395418"/>
    <n v="1431630618"/>
    <b v="0"/>
    <n v="4"/>
    <b v="0"/>
    <x v="1"/>
    <s v="musical"/>
    <x v="3789"/>
    <d v="2015-06-15T19:10:18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e v="#DIV/0!"/>
    <x v="2"/>
    <s v="US"/>
    <s v="USD"/>
    <n v="1479834023"/>
    <n v="1477238423"/>
    <b v="0"/>
    <n v="0"/>
    <b v="0"/>
    <x v="1"/>
    <s v="musical"/>
    <x v="3790"/>
    <d v="2016-11-22T17:00:23"/>
    <n v="30"/>
    <x v="2"/>
  </r>
  <r>
    <n v="3791"/>
    <s v="Spin! at The Cumming Playhouse"/>
    <s v="Spin! is an original musical comedy-drama presented by Blue Palm Productions."/>
    <n v="1500"/>
    <n v="0"/>
    <e v="#DIV/0!"/>
    <x v="2"/>
    <s v="US"/>
    <s v="USD"/>
    <n v="1404664592"/>
    <n v="1399480592"/>
    <b v="0"/>
    <n v="0"/>
    <b v="0"/>
    <x v="1"/>
    <s v="musical"/>
    <x v="3791"/>
    <d v="2014-07-06T16:36:32"/>
    <n v="60"/>
    <x v="3"/>
  </r>
  <r>
    <n v="3792"/>
    <s v="BorikÃ©n: The Show"/>
    <s v="A cultural and historic journey through Puerto Rico's music and dance!"/>
    <n v="12500"/>
    <n v="35"/>
    <n v="17.5"/>
    <x v="2"/>
    <s v="US"/>
    <s v="USD"/>
    <n v="1436957022"/>
    <n v="1434365022"/>
    <b v="0"/>
    <n v="2"/>
    <b v="0"/>
    <x v="1"/>
    <s v="musical"/>
    <x v="3792"/>
    <d v="2015-07-15T10:43:42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74"/>
    <x v="2"/>
    <s v="US"/>
    <s v="USD"/>
    <n v="1418769129"/>
    <n v="1416954729"/>
    <b v="0"/>
    <n v="24"/>
    <b v="0"/>
    <x v="1"/>
    <s v="musical"/>
    <x v="3793"/>
    <d v="2014-12-16T22:32:09"/>
    <n v="2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50"/>
    <x v="2"/>
    <s v="GB"/>
    <s v="GBP"/>
    <n v="1433685354"/>
    <n v="1431093354"/>
    <b v="0"/>
    <n v="1"/>
    <b v="0"/>
    <x v="1"/>
    <s v="musical"/>
    <x v="3794"/>
    <d v="2015-06-07T13:55:54"/>
    <n v="30"/>
    <x v="0"/>
  </r>
  <r>
    <n v="3795"/>
    <s v="Duodeca"/>
    <s v="Poppin Productions are currently entering the development stage of their very first production -  &quot;Duodeca&quot;."/>
    <n v="600"/>
    <n v="10"/>
    <n v="5"/>
    <x v="2"/>
    <s v="GB"/>
    <s v="GBP"/>
    <n v="1440801000"/>
    <n v="1437042490"/>
    <b v="0"/>
    <n v="2"/>
    <b v="0"/>
    <x v="1"/>
    <s v="musical"/>
    <x v="3795"/>
    <d v="2015-08-28T22:30:00"/>
    <n v="44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1"/>
    <x v="2"/>
    <s v="US"/>
    <s v="USD"/>
    <n v="1484354556"/>
    <n v="1479170556"/>
    <b v="0"/>
    <n v="1"/>
    <b v="0"/>
    <x v="1"/>
    <s v="musical"/>
    <x v="3796"/>
    <d v="2017-01-14T00:42:36"/>
    <n v="6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45.40540540540542"/>
    <x v="2"/>
    <s v="US"/>
    <s v="USD"/>
    <n v="1429564165"/>
    <n v="1426972165"/>
    <b v="0"/>
    <n v="37"/>
    <b v="0"/>
    <x v="1"/>
    <s v="musical"/>
    <x v="3797"/>
    <d v="2015-04-20T21:09:25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205"/>
    <x v="2"/>
    <s v="US"/>
    <s v="USD"/>
    <n v="1407691248"/>
    <n v="1405099248"/>
    <b v="0"/>
    <n v="5"/>
    <b v="0"/>
    <x v="1"/>
    <s v="musical"/>
    <x v="3798"/>
    <d v="2014-08-10T17:20:48"/>
    <n v="30"/>
    <x v="3"/>
  </r>
  <r>
    <n v="3799"/>
    <s v="A Story Once Told"/>
    <s v="An original musical on it's way to the stage in Minneapolis, MN. Feel free to ask any questions."/>
    <n v="10000"/>
    <n v="402"/>
    <n v="100.5"/>
    <x v="2"/>
    <s v="US"/>
    <s v="USD"/>
    <n v="1457734843"/>
    <n v="1455142843"/>
    <b v="0"/>
    <n v="4"/>
    <b v="0"/>
    <x v="1"/>
    <s v="musical"/>
    <x v="3799"/>
    <d v="2016-03-11T22:20:43"/>
    <n v="3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55.0625"/>
    <x v="2"/>
    <s v="US"/>
    <s v="USD"/>
    <n v="1420952340"/>
    <n v="1418146883"/>
    <b v="0"/>
    <n v="16"/>
    <b v="0"/>
    <x v="1"/>
    <s v="musical"/>
    <x v="3800"/>
    <d v="2015-01-11T04:59:00"/>
    <n v="32"/>
    <x v="3"/>
  </r>
  <r>
    <n v="3801"/>
    <s v="The Imaginary A Musical"/>
    <s v="The Imaginary : A Musical is a new musical adaptation based on the novel written by A.F. Harrold.       TheImaginaryAMusical.com"/>
    <n v="5000"/>
    <n v="426"/>
    <n v="47.333333333333336"/>
    <x v="2"/>
    <s v="US"/>
    <s v="USD"/>
    <n v="1420215216"/>
    <n v="1417536816"/>
    <b v="0"/>
    <n v="9"/>
    <b v="0"/>
    <x v="1"/>
    <s v="musical"/>
    <x v="3801"/>
    <d v="2015-01-02T16:13:36"/>
    <n v="31"/>
    <x v="3"/>
  </r>
  <r>
    <n v="3802"/>
    <s v="The Lost Play of William Shakespeare"/>
    <s v="A musical about how Shakespeare was inspired to write only his own plays after the co-authored play Henry VI was taken."/>
    <n v="3000"/>
    <n v="0"/>
    <e v="#DIV/0!"/>
    <x v="2"/>
    <s v="US"/>
    <s v="USD"/>
    <n v="1445482906"/>
    <n v="1442890906"/>
    <b v="0"/>
    <n v="0"/>
    <b v="0"/>
    <x v="1"/>
    <s v="musical"/>
    <x v="3802"/>
    <d v="2015-10-22T03:01:46"/>
    <n v="30"/>
    <x v="0"/>
  </r>
  <r>
    <n v="3803"/>
    <s v="Benjamin Button the Musical Concept Album"/>
    <s v="A fully orchestrated concept album of Benjamin Button the Musical!"/>
    <n v="12000"/>
    <n v="2358"/>
    <n v="58.95"/>
    <x v="2"/>
    <s v="US"/>
    <s v="USD"/>
    <n v="1457133568"/>
    <n v="1454541568"/>
    <b v="0"/>
    <n v="40"/>
    <b v="0"/>
    <x v="1"/>
    <s v="musical"/>
    <x v="3803"/>
    <d v="2016-03-04T23:19:28"/>
    <n v="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e v="#DIV/0!"/>
    <x v="2"/>
    <s v="US"/>
    <s v="USD"/>
    <n v="1469948400"/>
    <n v="1465172024"/>
    <b v="0"/>
    <n v="0"/>
    <b v="0"/>
    <x v="1"/>
    <s v="musical"/>
    <x v="3804"/>
    <d v="2016-07-31T07:00:00"/>
    <n v="55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1.5"/>
    <x v="2"/>
    <s v="US"/>
    <s v="USD"/>
    <n v="1411852640"/>
    <n v="1406668640"/>
    <b v="0"/>
    <n v="2"/>
    <b v="0"/>
    <x v="1"/>
    <s v="musical"/>
    <x v="3805"/>
    <d v="2014-09-27T21:17:20"/>
    <n v="6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5"/>
    <x v="2"/>
    <s v="AU"/>
    <s v="AUD"/>
    <n v="1404022381"/>
    <n v="1402294381"/>
    <b v="0"/>
    <n v="1"/>
    <b v="0"/>
    <x v="1"/>
    <s v="musical"/>
    <x v="3806"/>
    <d v="2014-06-29T06:13:01"/>
    <n v="2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50.555555555555557"/>
    <x v="2"/>
    <s v="US"/>
    <s v="USD"/>
    <n v="1428097739"/>
    <n v="1427492939"/>
    <b v="0"/>
    <n v="9"/>
    <b v="0"/>
    <x v="1"/>
    <s v="musical"/>
    <x v="3807"/>
    <d v="2015-04-03T21:48:59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41.666666666666664"/>
    <x v="0"/>
    <s v="GB"/>
    <s v="GBP"/>
    <n v="1429955619"/>
    <n v="1424775219"/>
    <b v="0"/>
    <n v="24"/>
    <b v="1"/>
    <x v="1"/>
    <s v="plays"/>
    <x v="3808"/>
    <d v="2015-04-25T09:53:39"/>
    <n v="6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53.289473684210527"/>
    <x v="0"/>
    <s v="GB"/>
    <s v="GBP"/>
    <n v="1406761200"/>
    <n v="1402403907"/>
    <b v="0"/>
    <n v="38"/>
    <b v="1"/>
    <x v="1"/>
    <s v="plays"/>
    <x v="3809"/>
    <d v="2014-07-30T23:00:00"/>
    <n v="50"/>
    <x v="3"/>
  </r>
  <r>
    <n v="3810"/>
    <s v="Romeo &amp; Juliet"/>
    <s v="Theater students of UMass present a large-scale theater collaboration that will revolutionize the way you see Shakespeare."/>
    <n v="1500"/>
    <n v="1826"/>
    <n v="70.230769230769226"/>
    <x v="0"/>
    <s v="US"/>
    <s v="USD"/>
    <n v="1426965758"/>
    <n v="1424377358"/>
    <b v="0"/>
    <n v="26"/>
    <b v="1"/>
    <x v="1"/>
    <s v="plays"/>
    <x v="3810"/>
    <d v="2015-03-21T19:22:38"/>
    <n v="30"/>
    <x v="0"/>
  </r>
  <r>
    <n v="3811"/>
    <s v="The Merchant of Venice"/>
    <s v="The University of Exeter Shakespeare Society is touring its acclaimed show The Merchant of Venice to Stratford-upon-Avon!"/>
    <n v="250"/>
    <n v="825"/>
    <n v="43.421052631578945"/>
    <x v="0"/>
    <s v="GB"/>
    <s v="GBP"/>
    <n v="1464692400"/>
    <n v="1461769373"/>
    <b v="0"/>
    <n v="19"/>
    <b v="1"/>
    <x v="1"/>
    <s v="plays"/>
    <x v="3811"/>
    <d v="2016-05-31T11:00:00"/>
    <n v="3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99.18181818181819"/>
    <x v="0"/>
    <s v="CA"/>
    <s v="CAD"/>
    <n v="1433131140"/>
    <n v="1429120908"/>
    <b v="0"/>
    <n v="11"/>
    <b v="1"/>
    <x v="1"/>
    <s v="plays"/>
    <x v="3812"/>
    <d v="2015-06-01T03:59:00"/>
    <n v="46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78.518148148148143"/>
    <x v="0"/>
    <s v="US"/>
    <s v="USD"/>
    <n v="1465940580"/>
    <n v="1462603021"/>
    <b v="0"/>
    <n v="27"/>
    <b v="1"/>
    <x v="1"/>
    <s v="plays"/>
    <x v="3813"/>
    <d v="2016-06-14T21:43:00"/>
    <n v="39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61.823529411764703"/>
    <x v="0"/>
    <s v="US"/>
    <s v="USD"/>
    <n v="1427860740"/>
    <n v="1424727712"/>
    <b v="0"/>
    <n v="34"/>
    <b v="1"/>
    <x v="1"/>
    <s v="plays"/>
    <x v="3814"/>
    <d v="2015-04-01T03:59:00"/>
    <n v="36"/>
    <x v="0"/>
  </r>
  <r>
    <n v="3815"/>
    <s v="The Canterbury Shakespeare Festival - first season"/>
    <s v="Come and help us make the Canterbury Shakespeare Festival a reality"/>
    <n v="1000"/>
    <n v="1000.01"/>
    <n v="50.000500000000002"/>
    <x v="0"/>
    <s v="GB"/>
    <s v="GBP"/>
    <n v="1440111600"/>
    <n v="1437545657"/>
    <b v="0"/>
    <n v="20"/>
    <b v="1"/>
    <x v="1"/>
    <s v="plays"/>
    <x v="3815"/>
    <d v="2015-08-20T23:00:00"/>
    <n v="3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48.339729729729726"/>
    <x v="0"/>
    <s v="US"/>
    <s v="USD"/>
    <n v="1405614823"/>
    <n v="1403022823"/>
    <b v="0"/>
    <n v="37"/>
    <b v="1"/>
    <x v="1"/>
    <s v="plays"/>
    <x v="3816"/>
    <d v="2014-07-17T16:33:43"/>
    <n v="3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x v="0"/>
    <s v="US"/>
    <s v="USD"/>
    <n v="1445659140"/>
    <n v="1444236216"/>
    <b v="0"/>
    <n v="20"/>
    <b v="1"/>
    <x v="1"/>
    <s v="plays"/>
    <x v="3817"/>
    <d v="2015-10-24T03:59:00"/>
    <n v="16"/>
    <x v="0"/>
  </r>
  <r>
    <n v="3818"/>
    <s v="The AOA Presents: The Maiden of Orleans"/>
    <s v="The Arthurian Order of Avalon is attempting to raise funds to put on the annual Human Chessboard in March 2015!"/>
    <n v="250"/>
    <n v="570"/>
    <n v="57"/>
    <x v="0"/>
    <s v="US"/>
    <s v="USD"/>
    <n v="1426187582"/>
    <n v="1423599182"/>
    <b v="0"/>
    <n v="10"/>
    <b v="1"/>
    <x v="1"/>
    <s v="plays"/>
    <x v="3818"/>
    <d v="2015-03-12T19:13:02"/>
    <n v="3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40.92307692307692"/>
    <x v="0"/>
    <s v="US"/>
    <s v="USD"/>
    <n v="1437166920"/>
    <n v="1435554104"/>
    <b v="0"/>
    <n v="26"/>
    <b v="1"/>
    <x v="1"/>
    <s v="plays"/>
    <x v="3819"/>
    <d v="2015-07-17T21:02:00"/>
    <n v="19"/>
    <x v="0"/>
  </r>
  <r>
    <n v="3820"/>
    <s v="TUSENTACK THEATRE"/>
    <s v="Tusentack Theatre is a professional theatre company providing opportunities to adults who access Mental Health Services."/>
    <n v="300"/>
    <n v="430"/>
    <n v="21.5"/>
    <x v="0"/>
    <s v="GB"/>
    <s v="GBP"/>
    <n v="1436110717"/>
    <n v="1433518717"/>
    <b v="0"/>
    <n v="20"/>
    <b v="1"/>
    <x v="1"/>
    <s v="plays"/>
    <x v="3820"/>
    <d v="2015-07-05T15:38:37"/>
    <n v="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79.543478260869563"/>
    <x v="0"/>
    <s v="US"/>
    <s v="USD"/>
    <n v="1451881207"/>
    <n v="1449116407"/>
    <b v="0"/>
    <n v="46"/>
    <b v="1"/>
    <x v="1"/>
    <s v="plays"/>
    <x v="3821"/>
    <d v="2016-01-04T04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72.381578947368425"/>
    <x v="0"/>
    <s v="DE"/>
    <s v="EUR"/>
    <n v="1453244340"/>
    <n v="1448136417"/>
    <b v="0"/>
    <n v="76"/>
    <b v="1"/>
    <x v="1"/>
    <s v="plays"/>
    <x v="3822"/>
    <d v="2016-01-19T22:59:00"/>
    <n v="59"/>
    <x v="0"/>
  </r>
  <r>
    <n v="3823"/>
    <s v="FEED"/>
    <s v="Feed, a new play by Garrett Markgraf (based on the novel by M.T. Anderson), Directed by Anna Marck at Oakland University."/>
    <n v="2500"/>
    <n v="2650"/>
    <n v="64.634146341463421"/>
    <x v="0"/>
    <s v="US"/>
    <s v="USD"/>
    <n v="1437364740"/>
    <n v="1434405044"/>
    <b v="0"/>
    <n v="41"/>
    <b v="1"/>
    <x v="1"/>
    <s v="plays"/>
    <x v="3823"/>
    <d v="2015-07-20T03:59:00"/>
    <n v="3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38.571428571428569"/>
    <x v="0"/>
    <s v="GB"/>
    <s v="GBP"/>
    <n v="1470058860"/>
    <n v="1469026903"/>
    <b v="0"/>
    <n v="7"/>
    <b v="1"/>
    <x v="1"/>
    <s v="plays"/>
    <x v="3824"/>
    <d v="2016-08-01T13:41:00"/>
    <n v="1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7.57142857142857"/>
    <x v="0"/>
    <s v="US"/>
    <s v="USD"/>
    <n v="1434505214"/>
    <n v="1432690814"/>
    <b v="0"/>
    <n v="49"/>
    <b v="1"/>
    <x v="1"/>
    <s v="plays"/>
    <x v="3825"/>
    <d v="2015-06-17T01:40:14"/>
    <n v="21"/>
    <x v="0"/>
  </r>
  <r>
    <n v="3826"/>
    <s v="DAY OF THE DOG by Blue Sparrow Theatre Company"/>
    <s v="This is the story about the Westons. One family who live with mental illness on a daily basis."/>
    <n v="600"/>
    <n v="715"/>
    <n v="27.5"/>
    <x v="0"/>
    <s v="GB"/>
    <s v="GBP"/>
    <n v="1430993394"/>
    <n v="1428401394"/>
    <b v="0"/>
    <n v="26"/>
    <b v="1"/>
    <x v="1"/>
    <s v="plays"/>
    <x v="3826"/>
    <d v="2015-05-07T10:09:54"/>
    <n v="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70.461538461538467"/>
    <x v="0"/>
    <s v="GB"/>
    <s v="GBP"/>
    <n v="1427414400"/>
    <n v="1422656201"/>
    <b v="0"/>
    <n v="65"/>
    <b v="1"/>
    <x v="1"/>
    <s v="plays"/>
    <x v="3827"/>
    <d v="2015-03-27T00:00:00"/>
    <n v="5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78.57142857142858"/>
    <x v="0"/>
    <s v="US"/>
    <s v="USD"/>
    <n v="1420033187"/>
    <n v="1414845587"/>
    <b v="0"/>
    <n v="28"/>
    <b v="1"/>
    <x v="1"/>
    <s v="plays"/>
    <x v="3828"/>
    <d v="2014-12-31T13:39:47"/>
    <n v="60"/>
    <x v="3"/>
  </r>
  <r>
    <n v="3829"/>
    <s v="Returning Home."/>
    <s v="A play that illustrates the symptoms of PTSD, shows its effect on families, and demonstrates some of the difficulties of treating it."/>
    <n v="500"/>
    <n v="501"/>
    <n v="62.625"/>
    <x v="0"/>
    <s v="US"/>
    <s v="USD"/>
    <n v="1472676371"/>
    <n v="1470948371"/>
    <b v="0"/>
    <n v="8"/>
    <b v="1"/>
    <x v="1"/>
    <s v="plays"/>
    <x v="3829"/>
    <d v="2016-08-31T20:46:11"/>
    <n v="20"/>
    <x v="2"/>
  </r>
  <r>
    <n v="3830"/>
    <s v="Run Away"/>
    <s v="The Aeon Theatre company is producing another original play by Parker Hale at the Manhattan Reportory Theatre"/>
    <n v="100"/>
    <n v="225"/>
    <n v="75"/>
    <x v="0"/>
    <s v="US"/>
    <s v="USD"/>
    <n v="1464371211"/>
    <n v="1463161611"/>
    <b v="0"/>
    <n v="3"/>
    <b v="1"/>
    <x v="1"/>
    <s v="plays"/>
    <x v="3830"/>
    <d v="2016-05-27T17:46:51"/>
    <n v="14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58.901111111111113"/>
    <x v="0"/>
    <s v="US"/>
    <s v="USD"/>
    <n v="1415222545"/>
    <n v="1413404545"/>
    <b v="0"/>
    <n v="9"/>
    <b v="1"/>
    <x v="1"/>
    <s v="plays"/>
    <x v="3831"/>
    <d v="2014-11-05T21:22:25"/>
    <n v="2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39.55555555555554"/>
    <x v="0"/>
    <s v="US"/>
    <s v="USD"/>
    <n v="1455936335"/>
    <n v="1452048335"/>
    <b v="0"/>
    <n v="9"/>
    <b v="1"/>
    <x v="1"/>
    <s v="plays"/>
    <x v="3832"/>
    <d v="2016-02-20T02:45:35"/>
    <n v="4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70"/>
    <x v="0"/>
    <s v="CA"/>
    <s v="CAD"/>
    <n v="1417460940"/>
    <n v="1416516972"/>
    <b v="0"/>
    <n v="20"/>
    <b v="1"/>
    <x v="1"/>
    <s v="plays"/>
    <x v="3833"/>
    <d v="2014-12-01T19:09:00"/>
    <n v="1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57.385964912280699"/>
    <x v="0"/>
    <s v="GB"/>
    <s v="GBP"/>
    <n v="1434624067"/>
    <n v="1432032067"/>
    <b v="0"/>
    <n v="57"/>
    <b v="1"/>
    <x v="1"/>
    <s v="plays"/>
    <x v="3834"/>
    <d v="2015-06-18T10:41:07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40"/>
    <x v="0"/>
    <s v="GB"/>
    <s v="GBP"/>
    <n v="1461278208"/>
    <n v="1459463808"/>
    <b v="0"/>
    <n v="8"/>
    <b v="1"/>
    <x v="1"/>
    <s v="plays"/>
    <x v="3835"/>
    <d v="2016-04-21T22:36:48"/>
    <n v="21"/>
    <x v="2"/>
  </r>
  <r>
    <n v="3836"/>
    <s v="Home (The Place Where My Stuff Resides)"/>
    <s v="&quot;The surveyor said the foundation was shaky&quot;. A woman finds what it means to rebuild her marriage."/>
    <n v="800"/>
    <n v="900"/>
    <n v="64.285714285714292"/>
    <x v="0"/>
    <s v="US"/>
    <s v="USD"/>
    <n v="1470197340"/>
    <n v="1467497652"/>
    <b v="0"/>
    <n v="14"/>
    <b v="1"/>
    <x v="1"/>
    <s v="plays"/>
    <x v="3836"/>
    <d v="2016-08-03T04:09:00"/>
    <n v="31"/>
    <x v="2"/>
  </r>
  <r>
    <n v="3837"/>
    <s v="Farcical Elements Presents Boeing-Boeing"/>
    <s v="A high-flying French farce with the thrust of a well-tuned jet engine"/>
    <n v="2000"/>
    <n v="2042"/>
    <n v="120.11764705882354"/>
    <x v="0"/>
    <s v="GB"/>
    <s v="GBP"/>
    <n v="1435947758"/>
    <n v="1432837358"/>
    <b v="0"/>
    <n v="17"/>
    <b v="1"/>
    <x v="1"/>
    <s v="plays"/>
    <x v="3837"/>
    <d v="2015-07-03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8.24"/>
    <x v="0"/>
    <s v="SE"/>
    <s v="SEK"/>
    <n v="1432314209"/>
    <n v="1429722209"/>
    <b v="0"/>
    <n v="100"/>
    <b v="1"/>
    <x v="1"/>
    <s v="plays"/>
    <x v="3838"/>
    <d v="2015-05-22T17:03:29"/>
    <n v="3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63.28125"/>
    <x v="0"/>
    <s v="US"/>
    <s v="USD"/>
    <n v="1438226724"/>
    <n v="1433042724"/>
    <b v="0"/>
    <n v="32"/>
    <b v="1"/>
    <x v="1"/>
    <s v="plays"/>
    <x v="3839"/>
    <d v="2015-07-30T03:25:24"/>
    <n v="60"/>
    <x v="0"/>
  </r>
  <r>
    <n v="3840"/>
    <s v="Tonight I'll be April"/>
    <s v="A gritty play looking at a modern day relationship, highlighting issues of mental health and abuse suffered by men."/>
    <n v="1"/>
    <n v="65"/>
    <n v="21.666666666666668"/>
    <x v="0"/>
    <s v="GB"/>
    <s v="GBP"/>
    <n v="1459180229"/>
    <n v="1457023829"/>
    <b v="0"/>
    <n v="3"/>
    <b v="1"/>
    <x v="1"/>
    <s v="plays"/>
    <x v="3840"/>
    <d v="2016-03-28T15:50:29"/>
    <n v="25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25.647058823529413"/>
    <x v="2"/>
    <s v="US"/>
    <s v="USD"/>
    <n v="1405882287"/>
    <n v="1400698287"/>
    <b v="1"/>
    <n v="34"/>
    <b v="0"/>
    <x v="1"/>
    <s v="plays"/>
    <x v="3841"/>
    <d v="2014-07-20T18:51:27"/>
    <n v="6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47.695652173913047"/>
    <x v="2"/>
    <s v="GB"/>
    <s v="GBP"/>
    <n v="1399809052"/>
    <n v="1397217052"/>
    <b v="1"/>
    <n v="23"/>
    <b v="0"/>
    <x v="1"/>
    <s v="plays"/>
    <x v="3842"/>
    <d v="2014-05-11T11:50:52"/>
    <n v="30"/>
    <x v="3"/>
  </r>
  <r>
    <n v="3843"/>
    <s v="Vengeance Can Wait"/>
    <s v="Vengeance Can Wait navigates Japanese sub-culture as it charts a dark, twisted and touching, â€œdifferentâ€ kind of love story."/>
    <n v="5000"/>
    <n v="1065"/>
    <n v="56.05263157894737"/>
    <x v="2"/>
    <s v="US"/>
    <s v="USD"/>
    <n v="1401587064"/>
    <n v="1399427064"/>
    <b v="1"/>
    <n v="19"/>
    <b v="0"/>
    <x v="1"/>
    <s v="plays"/>
    <x v="3843"/>
    <d v="2014-06-01T01:44:24"/>
    <n v="2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81.319999999999993"/>
    <x v="2"/>
    <s v="US"/>
    <s v="USD"/>
    <n v="1401778740"/>
    <n v="1399474134"/>
    <b v="1"/>
    <n v="50"/>
    <b v="0"/>
    <x v="1"/>
    <s v="plays"/>
    <x v="3844"/>
    <d v="2014-06-03T06:59:00"/>
    <n v="27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70.166666666666671"/>
    <x v="2"/>
    <s v="US"/>
    <s v="USD"/>
    <n v="1443711774"/>
    <n v="1441119774"/>
    <b v="1"/>
    <n v="12"/>
    <b v="0"/>
    <x v="1"/>
    <s v="plays"/>
    <x v="3845"/>
    <d v="2015-10-01T15:02:54"/>
    <n v="30"/>
    <x v="0"/>
  </r>
  <r>
    <n v="3846"/>
    <s v="My Insane Shakespeare"/>
    <s v="My Insane Shakespeare. An original play by Arthur Elbakyan premiering October 13th at United Solo, New York City."/>
    <n v="7000"/>
    <n v="189"/>
    <n v="23.625"/>
    <x v="2"/>
    <s v="US"/>
    <s v="USD"/>
    <n v="1412405940"/>
    <n v="1409721542"/>
    <b v="1"/>
    <n v="8"/>
    <b v="0"/>
    <x v="1"/>
    <s v="plays"/>
    <x v="3846"/>
    <d v="2014-10-04T06:59:00"/>
    <n v="31"/>
    <x v="3"/>
  </r>
  <r>
    <n v="3847"/>
    <s v="Madame X"/>
    <s v="The production of the original play &quot;Madame X&quot; by Amanda Davison. Inspired by the painting by John Singer Sargent."/>
    <n v="10500"/>
    <n v="1697"/>
    <n v="188.55555555555554"/>
    <x v="2"/>
    <s v="US"/>
    <s v="USD"/>
    <n v="1437283391"/>
    <n v="1433395391"/>
    <b v="1"/>
    <n v="9"/>
    <b v="0"/>
    <x v="1"/>
    <s v="plays"/>
    <x v="3847"/>
    <d v="2015-07-19T05:23:11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49.511627906976742"/>
    <x v="2"/>
    <s v="US"/>
    <s v="USD"/>
    <n v="1445196989"/>
    <n v="1442604989"/>
    <b v="1"/>
    <n v="43"/>
    <b v="0"/>
    <x v="1"/>
    <s v="plays"/>
    <x v="3848"/>
    <d v="2015-10-18T19:36:29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5.464285714285708"/>
    <x v="2"/>
    <s v="DE"/>
    <s v="EUR"/>
    <n v="1434047084"/>
    <n v="1431455084"/>
    <b v="1"/>
    <n v="28"/>
    <b v="0"/>
    <x v="1"/>
    <s v="plays"/>
    <x v="3849"/>
    <d v="2015-06-11T18:24:44"/>
    <n v="30"/>
    <x v="0"/>
  </r>
  <r>
    <n v="3850"/>
    <s v="The Vagina Monologues 2015"/>
    <s v="V-Day is a global activist movement to end violence against women and girls."/>
    <n v="1000"/>
    <n v="38"/>
    <n v="9.5"/>
    <x v="2"/>
    <s v="US"/>
    <s v="USD"/>
    <n v="1420081143"/>
    <n v="1417489143"/>
    <b v="1"/>
    <n v="4"/>
    <b v="0"/>
    <x v="1"/>
    <s v="plays"/>
    <x v="3850"/>
    <d v="2015-01-01T02:59:03"/>
    <n v="30"/>
    <x v="3"/>
  </r>
  <r>
    <n v="3851"/>
    <s v="Waving Goodbye"/>
    <s v="A play about the horrible choices we have to make every day. Should we take a risk, or take the road most travelled?"/>
    <n v="2500"/>
    <n v="852"/>
    <n v="35.5"/>
    <x v="2"/>
    <s v="GB"/>
    <s v="GBP"/>
    <n v="1437129179"/>
    <n v="1434537179"/>
    <b v="1"/>
    <n v="24"/>
    <b v="0"/>
    <x v="1"/>
    <s v="plays"/>
    <x v="3851"/>
    <d v="2015-07-17T10:32:59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10"/>
    <x v="2"/>
    <s v="US"/>
    <s v="USD"/>
    <n v="1427427276"/>
    <n v="1425270876"/>
    <b v="0"/>
    <n v="2"/>
    <b v="0"/>
    <x v="1"/>
    <s v="plays"/>
    <x v="3852"/>
    <d v="2015-03-27T03:34:36"/>
    <n v="25"/>
    <x v="0"/>
  </r>
  <r>
    <n v="3853"/>
    <s v="The Original Laughter Therapist"/>
    <s v="A dose of One-woman &quot;Dramedy&quot; to cure those daily blues is just what the doctor ordered!"/>
    <n v="100000"/>
    <n v="26"/>
    <n v="13"/>
    <x v="2"/>
    <s v="US"/>
    <s v="USD"/>
    <n v="1409602178"/>
    <n v="1406578178"/>
    <b v="0"/>
    <n v="2"/>
    <b v="0"/>
    <x v="1"/>
    <s v="plays"/>
    <x v="3853"/>
    <d v="2014-09-01T20:09:38"/>
    <n v="35"/>
    <x v="3"/>
  </r>
  <r>
    <n v="3854"/>
    <s v="The Case Of Soghomon Tehlirian"/>
    <s v="A play dedicated to the 100th anniversary of the Armenian Genocide."/>
    <n v="11000"/>
    <n v="1788"/>
    <n v="89.4"/>
    <x v="2"/>
    <s v="US"/>
    <s v="USD"/>
    <n v="1431206058"/>
    <n v="1428614058"/>
    <b v="0"/>
    <n v="20"/>
    <b v="0"/>
    <x v="1"/>
    <s v="plays"/>
    <x v="3854"/>
    <d v="2015-05-09T21:14:18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5"/>
    <x v="2"/>
    <s v="US"/>
    <s v="USD"/>
    <n v="1427408271"/>
    <n v="1424819871"/>
    <b v="0"/>
    <n v="1"/>
    <b v="0"/>
    <x v="1"/>
    <s v="plays"/>
    <x v="3855"/>
    <d v="2015-03-26T22:17:51"/>
    <n v="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1"/>
    <x v="2"/>
    <s v="US"/>
    <s v="USD"/>
    <n v="1425833403"/>
    <n v="1423245003"/>
    <b v="0"/>
    <n v="1"/>
    <b v="0"/>
    <x v="1"/>
    <s v="plays"/>
    <x v="3856"/>
    <d v="2015-03-08T16:50:03"/>
    <n v="30"/>
    <x v="0"/>
  </r>
  <r>
    <n v="3857"/>
    <s v="I support Molding Heartz"/>
    <s v="The Ultimate Screenwriting Conference_x000a_is the experience showing screenwriters how to write and sell a screenplay in hollywood!"/>
    <n v="5000"/>
    <n v="260"/>
    <n v="65"/>
    <x v="2"/>
    <s v="US"/>
    <s v="USD"/>
    <n v="1406913120"/>
    <n v="1404927690"/>
    <b v="0"/>
    <n v="4"/>
    <b v="0"/>
    <x v="1"/>
    <s v="plays"/>
    <x v="3857"/>
    <d v="2014-08-01T17:12:00"/>
    <n v="2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10"/>
    <x v="2"/>
    <s v="GB"/>
    <s v="GBP"/>
    <n v="1432328400"/>
    <n v="1430734844"/>
    <b v="0"/>
    <n v="1"/>
    <b v="0"/>
    <x v="1"/>
    <s v="plays"/>
    <x v="3858"/>
    <d v="2015-05-22T21:00:00"/>
    <n v="18"/>
    <x v="0"/>
  </r>
  <r>
    <n v="3859"/>
    <s v="What Dreams Were Made Of"/>
    <s v="This is a play that will have each and everyone that sees it thinking about the dreams they had growing up. It's a dramady"/>
    <n v="2500"/>
    <n v="1"/>
    <n v="1"/>
    <x v="2"/>
    <s v="US"/>
    <s v="USD"/>
    <n v="1403730000"/>
    <n v="1401485207"/>
    <b v="0"/>
    <n v="1"/>
    <b v="0"/>
    <x v="1"/>
    <s v="plays"/>
    <x v="3859"/>
    <d v="2014-06-25T21:00:00"/>
    <n v="2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81.538461538461533"/>
    <x v="2"/>
    <s v="US"/>
    <s v="USD"/>
    <n v="1407858710"/>
    <n v="1405266710"/>
    <b v="0"/>
    <n v="13"/>
    <b v="0"/>
    <x v="1"/>
    <s v="plays"/>
    <x v="3860"/>
    <d v="2014-08-12T15:51:50"/>
    <n v="30"/>
    <x v="3"/>
  </r>
  <r>
    <n v="3861"/>
    <s v="READY OR NOT HERE I COME"/>
    <s v="THE COMING OF THE LORD!"/>
    <n v="2000"/>
    <n v="100"/>
    <n v="100"/>
    <x v="2"/>
    <s v="US"/>
    <s v="USD"/>
    <n v="1415828820"/>
    <n v="1412258977"/>
    <b v="0"/>
    <n v="1"/>
    <b v="0"/>
    <x v="1"/>
    <s v="plays"/>
    <x v="3861"/>
    <d v="2014-11-12T21:47:00"/>
    <n v="41"/>
    <x v="3"/>
  </r>
  <r>
    <n v="3862"/>
    <s v="The Container Play"/>
    <s v="The hit immersive theatre experience of England comes to Corpus Christi!"/>
    <n v="7500"/>
    <n v="1"/>
    <n v="1"/>
    <x v="2"/>
    <s v="US"/>
    <s v="USD"/>
    <n v="1473699540"/>
    <n v="1472451356"/>
    <b v="0"/>
    <n v="1"/>
    <b v="0"/>
    <x v="1"/>
    <s v="plays"/>
    <x v="3862"/>
    <d v="2016-09-12T16:59:00"/>
    <n v="14"/>
    <x v="2"/>
  </r>
  <r>
    <n v="3863"/>
    <s v="Umma Yemaya"/>
    <s v="Umma Yemaya is  a play that examines the challenges of unconventional love. The Lady  and the Artist create their own world for love."/>
    <n v="6000"/>
    <n v="0"/>
    <e v="#DIV/0!"/>
    <x v="2"/>
    <s v="US"/>
    <s v="USD"/>
    <n v="1446739905"/>
    <n v="1441552305"/>
    <b v="0"/>
    <n v="0"/>
    <b v="0"/>
    <x v="1"/>
    <s v="plays"/>
    <x v="3863"/>
    <d v="2015-11-05T16:11:45"/>
    <n v="60"/>
    <x v="0"/>
  </r>
  <r>
    <n v="3864"/>
    <s v="Grammar Land Performances"/>
    <s v="I want to create a theatrical performance of the book Grammar Land and present it at schools to help children learn proper grammar."/>
    <n v="5000"/>
    <n v="60"/>
    <n v="20"/>
    <x v="2"/>
    <s v="US"/>
    <s v="USD"/>
    <n v="1447799054"/>
    <n v="1445203454"/>
    <b v="0"/>
    <n v="3"/>
    <b v="0"/>
    <x v="1"/>
    <s v="plays"/>
    <x v="3864"/>
    <d v="2015-11-17T22:24:14"/>
    <n v="30"/>
    <x v="0"/>
  </r>
  <r>
    <n v="3865"/>
    <s v="Fellatia's-Fantastic-Fun-Time-Show"/>
    <s v="Sissy Entertainment delivers a delicious cabaret that blends comedic monologue, song, and traditional sketch comedy."/>
    <n v="2413"/>
    <n v="650"/>
    <n v="46.428571428571431"/>
    <x v="2"/>
    <s v="CA"/>
    <s v="CAD"/>
    <n v="1409376600"/>
    <n v="1405957098"/>
    <b v="0"/>
    <n v="14"/>
    <b v="0"/>
    <x v="1"/>
    <s v="plays"/>
    <x v="3865"/>
    <d v="2014-08-30T05:30:00"/>
    <n v="40"/>
    <x v="3"/>
  </r>
  <r>
    <n v="3866"/>
    <s v="a feminine ending, brought to you by the East End Theatre Co"/>
    <s v="A funny, moving, witty piece about a girl, her oboe, and her dreams."/>
    <n v="2000"/>
    <n v="11"/>
    <n v="5.5"/>
    <x v="2"/>
    <s v="US"/>
    <s v="USD"/>
    <n v="1458703740"/>
    <n v="1454453021"/>
    <b v="0"/>
    <n v="2"/>
    <b v="0"/>
    <x v="1"/>
    <s v="plays"/>
    <x v="3866"/>
    <d v="2016-03-23T03:29:00"/>
    <n v="49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50.2"/>
    <x v="2"/>
    <s v="US"/>
    <s v="USD"/>
    <n v="1466278339"/>
    <n v="1463686339"/>
    <b v="0"/>
    <n v="5"/>
    <b v="0"/>
    <x v="1"/>
    <s v="plays"/>
    <x v="3867"/>
    <d v="2016-06-18T19:32:19"/>
    <n v="30"/>
    <x v="2"/>
  </r>
  <r>
    <n v="3868"/>
    <s v="1000 words (Canceled)"/>
    <s v="New collection of music by Scott Evan Davis!"/>
    <n v="5000"/>
    <n v="10"/>
    <n v="10"/>
    <x v="1"/>
    <s v="GB"/>
    <s v="GBP"/>
    <n v="1410191405"/>
    <n v="1408031405"/>
    <b v="0"/>
    <n v="1"/>
    <b v="0"/>
    <x v="1"/>
    <s v="musical"/>
    <x v="3868"/>
    <d v="2014-09-08T15:50:05"/>
    <n v="25"/>
    <x v="3"/>
  </r>
  <r>
    <n v="3869"/>
    <s v="The Masturbation Musical (Canceled)"/>
    <s v="A Musical about 3 women who pursue their Pleasure and end up finding themselves."/>
    <n v="13111"/>
    <n v="452"/>
    <n v="30.133333333333333"/>
    <x v="1"/>
    <s v="US"/>
    <s v="USD"/>
    <n v="1426302660"/>
    <n v="1423761792"/>
    <b v="0"/>
    <n v="15"/>
    <b v="0"/>
    <x v="1"/>
    <s v="musical"/>
    <x v="3869"/>
    <d v="2015-03-14T03:11:00"/>
    <n v="2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0"/>
    <x v="1"/>
    <s v="US"/>
    <s v="USD"/>
    <n v="1404360478"/>
    <n v="1401768478"/>
    <b v="0"/>
    <n v="10"/>
    <b v="0"/>
    <x v="1"/>
    <s v="musical"/>
    <x v="3870"/>
    <d v="2014-07-03T04:07:58"/>
    <n v="30"/>
    <x v="3"/>
  </r>
  <r>
    <n v="3871"/>
    <s v="Pocket Monsters: A Musical Parody (Canceled)"/>
    <s v="Our musical is finally ready to come to life, and we're raising funds to help make that happen!"/>
    <n v="1500"/>
    <n v="40"/>
    <n v="13.333333333333334"/>
    <x v="1"/>
    <s v="US"/>
    <s v="USD"/>
    <n v="1490809450"/>
    <n v="1485629050"/>
    <b v="0"/>
    <n v="3"/>
    <b v="0"/>
    <x v="1"/>
    <s v="musical"/>
    <x v="3871"/>
    <d v="2017-03-29T17:44:10"/>
    <n v="60"/>
    <x v="1"/>
  </r>
  <r>
    <n v="3872"/>
    <s v="Shining Star Players (Canceled)"/>
    <s v="We are a brand new theatrical teen production company, and we need enough money to put on our first musical production."/>
    <n v="15000"/>
    <n v="0"/>
    <e v="#DIV/0!"/>
    <x v="1"/>
    <s v="US"/>
    <s v="USD"/>
    <n v="1439522996"/>
    <n v="1435202996"/>
    <b v="0"/>
    <n v="0"/>
    <b v="0"/>
    <x v="1"/>
    <s v="musical"/>
    <x v="3872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e v="#DIV/0!"/>
    <x v="1"/>
    <s v="US"/>
    <s v="USD"/>
    <n v="1444322535"/>
    <n v="1441730535"/>
    <b v="0"/>
    <n v="0"/>
    <b v="0"/>
    <x v="1"/>
    <s v="musical"/>
    <x v="3873"/>
    <d v="2015-10-08T16:42:15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e v="#DIV/0!"/>
    <x v="1"/>
    <s v="NZ"/>
    <s v="NZD"/>
    <n v="1422061200"/>
    <n v="1420244622"/>
    <b v="0"/>
    <n v="0"/>
    <b v="0"/>
    <x v="1"/>
    <s v="musical"/>
    <x v="3874"/>
    <d v="2015-01-24T01:00:00"/>
    <n v="2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e v="#DIV/0!"/>
    <x v="1"/>
    <s v="DK"/>
    <s v="DKK"/>
    <n v="1472896800"/>
    <n v="1472804365"/>
    <b v="0"/>
    <n v="0"/>
    <b v="0"/>
    <x v="1"/>
    <s v="musical"/>
    <x v="3875"/>
    <d v="2016-09-03T10:00:00"/>
    <n v="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44.760869565217391"/>
    <x v="1"/>
    <s v="GB"/>
    <s v="GBP"/>
    <n v="1454425128"/>
    <n v="1451833128"/>
    <b v="0"/>
    <n v="46"/>
    <b v="0"/>
    <x v="1"/>
    <s v="musical"/>
    <x v="3876"/>
    <d v="2016-02-02T14:58:48"/>
    <n v="3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88.642857142857139"/>
    <x v="1"/>
    <s v="US"/>
    <s v="USD"/>
    <n v="1481213752"/>
    <n v="1478621752"/>
    <b v="0"/>
    <n v="14"/>
    <b v="0"/>
    <x v="1"/>
    <s v="musical"/>
    <x v="3877"/>
    <d v="2016-12-08T16:15:52"/>
    <n v="3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10"/>
    <x v="1"/>
    <s v="US"/>
    <s v="USD"/>
    <n v="1435636740"/>
    <n v="1433014746"/>
    <b v="0"/>
    <n v="1"/>
    <b v="0"/>
    <x v="1"/>
    <s v="musical"/>
    <x v="3878"/>
    <d v="2015-06-30T03:59:00"/>
    <n v="30"/>
    <x v="0"/>
  </r>
  <r>
    <n v="3879"/>
    <s v="Theatre 'Portable' Royal (Canceled)"/>
    <s v="Theatre â€˜Portableâ€™ Royal is a portable, fully working, 40 seater theatre which will tour the UK and beyond!"/>
    <n v="15000"/>
    <n v="0"/>
    <e v="#DIV/0!"/>
    <x v="1"/>
    <s v="GB"/>
    <s v="GBP"/>
    <n v="1422218396"/>
    <n v="1419626396"/>
    <b v="0"/>
    <n v="0"/>
    <b v="0"/>
    <x v="1"/>
    <s v="musical"/>
    <x v="3879"/>
    <d v="2015-01-25T20:39:56"/>
    <n v="3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57.647058823529413"/>
    <x v="1"/>
    <s v="GB"/>
    <s v="GBP"/>
    <n v="1406761200"/>
    <n v="1403724820"/>
    <b v="0"/>
    <n v="17"/>
    <b v="0"/>
    <x v="1"/>
    <s v="musical"/>
    <x v="3880"/>
    <d v="2014-07-30T23:00:00"/>
    <n v="35"/>
    <x v="3"/>
  </r>
  <r>
    <n v="3881"/>
    <s v="My Real Mother's Name is... (Canceled)"/>
    <s v="A musical journey coming to the Blue Venue at the 2017 Orlando Fringe Festival!"/>
    <n v="500"/>
    <n v="25"/>
    <n v="25"/>
    <x v="1"/>
    <s v="US"/>
    <s v="USD"/>
    <n v="1487550399"/>
    <n v="1484958399"/>
    <b v="0"/>
    <n v="1"/>
    <b v="0"/>
    <x v="1"/>
    <s v="musical"/>
    <x v="3881"/>
    <d v="2017-02-20T00:26:39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e v="#DIV/0!"/>
    <x v="1"/>
    <s v="AU"/>
    <s v="AUD"/>
    <n v="1454281380"/>
    <n v="1451950570"/>
    <b v="0"/>
    <n v="0"/>
    <b v="0"/>
    <x v="1"/>
    <s v="musical"/>
    <x v="3882"/>
    <d v="2016-01-31T23:03:00"/>
    <n v="2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e v="#DIV/0!"/>
    <x v="1"/>
    <s v="GB"/>
    <s v="GBP"/>
    <n v="1409668069"/>
    <n v="1407076069"/>
    <b v="0"/>
    <n v="0"/>
    <b v="0"/>
    <x v="1"/>
    <s v="musical"/>
    <x v="3883"/>
    <d v="2014-09-02T14:27:49"/>
    <n v="3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e v="#DIV/0!"/>
    <x v="1"/>
    <s v="US"/>
    <s v="USD"/>
    <n v="1427479192"/>
    <n v="1425322792"/>
    <b v="0"/>
    <n v="0"/>
    <b v="0"/>
    <x v="1"/>
    <s v="musical"/>
    <x v="3884"/>
    <d v="2015-03-27T17:59:52"/>
    <n v="2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e v="#DIV/0!"/>
    <x v="1"/>
    <s v="US"/>
    <s v="USD"/>
    <n v="1462834191"/>
    <n v="1460242191"/>
    <b v="0"/>
    <n v="0"/>
    <b v="0"/>
    <x v="1"/>
    <s v="musical"/>
    <x v="3885"/>
    <d v="2016-05-09T22:49:51"/>
    <n v="30"/>
    <x v="2"/>
  </r>
  <r>
    <n v="3886"/>
    <s v="a (Canceled)"/>
    <n v="1"/>
    <n v="10000"/>
    <n v="0"/>
    <e v="#DIV/0!"/>
    <x v="1"/>
    <s v="AU"/>
    <s v="AUD"/>
    <n v="1418275702"/>
    <n v="1415683702"/>
    <b v="0"/>
    <n v="0"/>
    <b v="0"/>
    <x v="1"/>
    <s v="musical"/>
    <x v="3886"/>
    <d v="2014-12-11T05:28:22"/>
    <n v="3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7.5"/>
    <x v="1"/>
    <s v="US"/>
    <s v="USD"/>
    <n v="1430517600"/>
    <n v="1426538129"/>
    <b v="0"/>
    <n v="2"/>
    <b v="0"/>
    <x v="1"/>
    <s v="musical"/>
    <x v="3887"/>
    <d v="2015-05-01T22:00:00"/>
    <n v="46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38.714285714285715"/>
    <x v="2"/>
    <s v="GB"/>
    <s v="GBP"/>
    <n v="1488114358"/>
    <n v="1485522358"/>
    <b v="0"/>
    <n v="14"/>
    <b v="0"/>
    <x v="1"/>
    <s v="plays"/>
    <x v="3888"/>
    <d v="2017-02-26T13:05:58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3.111111111111111"/>
    <x v="2"/>
    <s v="US"/>
    <s v="USD"/>
    <n v="1420413960"/>
    <n v="1417651630"/>
    <b v="0"/>
    <n v="9"/>
    <b v="0"/>
    <x v="1"/>
    <s v="plays"/>
    <x v="3889"/>
    <d v="2015-01-04T23:26:00"/>
    <n v="3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315.5"/>
    <x v="2"/>
    <s v="US"/>
    <s v="USD"/>
    <n v="1439662344"/>
    <n v="1434478344"/>
    <b v="0"/>
    <n v="8"/>
    <b v="0"/>
    <x v="1"/>
    <s v="plays"/>
    <x v="3890"/>
    <d v="2015-08-15T18:12:24"/>
    <n v="60"/>
    <x v="0"/>
  </r>
  <r>
    <n v="3891"/>
    <s v="Out of the Box: A Mime Story"/>
    <s v="A comedy about a mime who dreams of becoming a stand up comedian."/>
    <n v="800"/>
    <n v="260"/>
    <n v="37.142857142857146"/>
    <x v="2"/>
    <s v="US"/>
    <s v="USD"/>
    <n v="1427086740"/>
    <n v="1424488244"/>
    <b v="0"/>
    <n v="7"/>
    <b v="0"/>
    <x v="1"/>
    <s v="plays"/>
    <x v="3891"/>
    <d v="2015-03-23T04:59:00"/>
    <n v="3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e v="#DIV/0!"/>
    <x v="2"/>
    <s v="US"/>
    <s v="USD"/>
    <n v="1408863600"/>
    <n v="1408203557"/>
    <b v="0"/>
    <n v="0"/>
    <b v="0"/>
    <x v="1"/>
    <s v="plays"/>
    <x v="3892"/>
    <d v="2014-08-24T07:00:00"/>
    <n v="8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128.27380952380952"/>
    <x v="2"/>
    <s v="US"/>
    <s v="USD"/>
    <n v="1404194400"/>
    <n v="1400600840"/>
    <b v="0"/>
    <n v="84"/>
    <b v="0"/>
    <x v="1"/>
    <s v="plays"/>
    <x v="3893"/>
    <d v="2014-07-01T06:00:00"/>
    <n v="4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47.272727272727273"/>
    <x v="2"/>
    <s v="US"/>
    <s v="USD"/>
    <n v="1481000340"/>
    <n v="1478386812"/>
    <b v="0"/>
    <n v="11"/>
    <b v="0"/>
    <x v="1"/>
    <s v="plays"/>
    <x v="3894"/>
    <d v="2016-12-06T04:59:00"/>
    <n v="30"/>
    <x v="2"/>
  </r>
  <r>
    <n v="3895"/>
    <s v="Vestige"/>
    <s v="A Transgender makeup artist calls into question the loyalty of her best friend in a 1980's circus while dealing with her dying mother."/>
    <n v="1000"/>
    <n v="50"/>
    <n v="50"/>
    <x v="2"/>
    <s v="US"/>
    <s v="USD"/>
    <n v="1425103218"/>
    <n v="1422424818"/>
    <b v="0"/>
    <n v="1"/>
    <b v="0"/>
    <x v="1"/>
    <s v="plays"/>
    <x v="3895"/>
    <d v="2015-02-28T06:00:18"/>
    <n v="31"/>
    <x v="0"/>
  </r>
  <r>
    <n v="3896"/>
    <s v="Yorick and Company"/>
    <s v="Yorick and Co. is a comedy about a struggling theatre company whose mysterious benefactor starts haunting the show!"/>
    <n v="1600"/>
    <n v="170"/>
    <n v="42.5"/>
    <x v="2"/>
    <s v="US"/>
    <s v="USD"/>
    <n v="1402979778"/>
    <n v="1401770178"/>
    <b v="0"/>
    <n v="4"/>
    <b v="0"/>
    <x v="1"/>
    <s v="plays"/>
    <x v="3896"/>
    <d v="2014-06-17T04:36:18"/>
    <n v="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44"/>
    <x v="2"/>
    <s v="NZ"/>
    <s v="NZD"/>
    <n v="1420750683"/>
    <n v="1418158683"/>
    <b v="0"/>
    <n v="10"/>
    <b v="0"/>
    <x v="1"/>
    <s v="plays"/>
    <x v="3897"/>
    <d v="2015-01-08T20:58:03"/>
    <n v="3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50.875"/>
    <x v="2"/>
    <s v="GB"/>
    <s v="GBP"/>
    <n v="1439827200"/>
    <n v="1436355270"/>
    <b v="0"/>
    <n v="16"/>
    <b v="0"/>
    <x v="1"/>
    <s v="plays"/>
    <x v="3898"/>
    <d v="2015-08-17T16:00:00"/>
    <n v="4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62.5"/>
    <x v="2"/>
    <s v="US"/>
    <s v="USD"/>
    <n v="1407868561"/>
    <n v="1406140561"/>
    <b v="0"/>
    <n v="2"/>
    <b v="0"/>
    <x v="1"/>
    <s v="plays"/>
    <x v="3899"/>
    <d v="2014-08-12T18:36:01"/>
    <n v="20"/>
    <x v="3"/>
  </r>
  <r>
    <n v="3900"/>
    <s v="HUB Theatre Group presents John Logan's RED"/>
    <s v="HUB Theatre Group collaborates with local artists to present John Logan's RED to the community."/>
    <n v="2500"/>
    <n v="135"/>
    <n v="27"/>
    <x v="2"/>
    <s v="US"/>
    <s v="USD"/>
    <n v="1433988791"/>
    <n v="1431396791"/>
    <b v="0"/>
    <n v="5"/>
    <b v="0"/>
    <x v="1"/>
    <s v="plays"/>
    <x v="3900"/>
    <d v="2015-06-11T02:13:11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25"/>
    <x v="2"/>
    <s v="US"/>
    <s v="USD"/>
    <n v="1450554599"/>
    <n v="1447098599"/>
    <b v="0"/>
    <n v="1"/>
    <b v="0"/>
    <x v="1"/>
    <s v="plays"/>
    <x v="3901"/>
    <d v="2015-12-19T19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7.258064516129032"/>
    <x v="2"/>
    <s v="GB"/>
    <s v="GBP"/>
    <n v="1479125642"/>
    <n v="1476962042"/>
    <b v="0"/>
    <n v="31"/>
    <b v="0"/>
    <x v="1"/>
    <s v="plays"/>
    <x v="3902"/>
    <d v="2016-11-14T12:14:02"/>
    <n v="25"/>
    <x v="2"/>
  </r>
  <r>
    <n v="3903"/>
    <s v="Know Thy Law"/>
    <s v="Based on the novel â€œKnow Thy Lawâ€, this powerful play gives the insight and understanding of the power of knowing the law of the land."/>
    <n v="1500"/>
    <n v="0"/>
    <e v="#DIV/0!"/>
    <x v="2"/>
    <s v="US"/>
    <s v="USD"/>
    <n v="1439581080"/>
    <n v="1435709765"/>
    <b v="0"/>
    <n v="0"/>
    <b v="0"/>
    <x v="1"/>
    <s v="plays"/>
    <x v="3903"/>
    <d v="2015-08-14T19:38:00"/>
    <n v="45"/>
    <x v="0"/>
  </r>
  <r>
    <n v="3904"/>
    <s v="Black America from Prophets to Pimps"/>
    <s v="A play that will cover 4000 years of black history."/>
    <n v="10000"/>
    <n v="3"/>
    <n v="1.5"/>
    <x v="2"/>
    <s v="US"/>
    <s v="USD"/>
    <n v="1429074240"/>
    <n v="1427866200"/>
    <b v="0"/>
    <n v="2"/>
    <b v="0"/>
    <x v="1"/>
    <s v="plays"/>
    <x v="3904"/>
    <d v="2015-04-15T05:04:00"/>
    <n v="1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24.714285714285715"/>
    <x v="2"/>
    <s v="GB"/>
    <s v="GBP"/>
    <n v="1434063600"/>
    <n v="1430405903"/>
    <b v="0"/>
    <n v="7"/>
    <b v="0"/>
    <x v="1"/>
    <s v="plays"/>
    <x v="3905"/>
    <d v="2015-06-11T23:00:00"/>
    <n v="42"/>
    <x v="0"/>
  </r>
  <r>
    <n v="3906"/>
    <s v="First Draft Theatre"/>
    <s v="We will workshop, stage and develop new writing, devised work and adaptations. A joyful leap into the possibilities of an idea!"/>
    <n v="1500"/>
    <n v="1010"/>
    <n v="63.125"/>
    <x v="2"/>
    <s v="GB"/>
    <s v="GBP"/>
    <n v="1435325100"/>
    <n v="1432072893"/>
    <b v="0"/>
    <n v="16"/>
    <b v="0"/>
    <x v="1"/>
    <s v="plays"/>
    <x v="3906"/>
    <d v="2015-06-26T13:25:00"/>
    <n v="3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38.25"/>
    <x v="2"/>
    <s v="US"/>
    <s v="USD"/>
    <n v="1414354080"/>
    <n v="1411587606"/>
    <b v="0"/>
    <n v="4"/>
    <b v="0"/>
    <x v="1"/>
    <s v="plays"/>
    <x v="3907"/>
    <d v="2014-10-26T20:08:00"/>
    <n v="32"/>
    <x v="3"/>
  </r>
  <r>
    <n v="3908"/>
    <s v="Unconscious Subconscious"/>
    <s v="Death splits apart twin brothers in a questionable car accident. They shared dreams, and now they must share trials in the unknown."/>
    <n v="750"/>
    <n v="65"/>
    <n v="16.25"/>
    <x v="2"/>
    <s v="US"/>
    <s v="USD"/>
    <n v="1406603696"/>
    <n v="1405307696"/>
    <b v="0"/>
    <n v="4"/>
    <b v="0"/>
    <x v="1"/>
    <s v="plays"/>
    <x v="3908"/>
    <d v="2014-07-29T03:14:56"/>
    <n v="15"/>
    <x v="3"/>
  </r>
  <r>
    <n v="3909"/>
    <s v="Woman2Woman"/>
    <s v="I am trying to put on a gospel comedy stage play that is full of laughter and life lessons as well that will change your life forever,"/>
    <n v="60000"/>
    <n v="135"/>
    <n v="33.75"/>
    <x v="2"/>
    <s v="US"/>
    <s v="USD"/>
    <n v="1410424642"/>
    <n v="1407832642"/>
    <b v="0"/>
    <n v="4"/>
    <b v="0"/>
    <x v="1"/>
    <s v="plays"/>
    <x v="3909"/>
    <d v="2014-09-11T08:37:22"/>
    <n v="3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61.666666666666664"/>
    <x v="2"/>
    <s v="US"/>
    <s v="USD"/>
    <n v="1441649397"/>
    <n v="1439057397"/>
    <b v="0"/>
    <n v="3"/>
    <b v="0"/>
    <x v="1"/>
    <s v="plays"/>
    <x v="3910"/>
    <d v="2015-09-07T18:09:57"/>
    <n v="30"/>
    <x v="0"/>
  </r>
  <r>
    <n v="3911"/>
    <s v="Ministers of Grace"/>
    <s v="â€˜Ministers of Graceâ€™ imagines what the movie Ghostbusters would be like if written by William Shakespeare."/>
    <n v="8000"/>
    <n v="2993"/>
    <n v="83.138888888888886"/>
    <x v="2"/>
    <s v="US"/>
    <s v="USD"/>
    <n v="1417033777"/>
    <n v="1414438177"/>
    <b v="0"/>
    <n v="36"/>
    <b v="0"/>
    <x v="1"/>
    <s v="plays"/>
    <x v="3911"/>
    <d v="2014-11-26T20:29:37"/>
    <n v="30"/>
    <x v="3"/>
  </r>
  <r>
    <n v="3912"/>
    <s v="JoLee Productions"/>
    <s v="Producing &amp; directing Jake's Women by Neil Simon opening July 9 and running through July 26 for Sonoma Arts Live"/>
    <n v="15000"/>
    <n v="1"/>
    <n v="1"/>
    <x v="2"/>
    <s v="US"/>
    <s v="USD"/>
    <n v="1429936500"/>
    <n v="1424759330"/>
    <b v="0"/>
    <n v="1"/>
    <b v="0"/>
    <x v="1"/>
    <s v="plays"/>
    <x v="3912"/>
    <d v="2015-04-25T04:35:00"/>
    <n v="6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42.85714285714286"/>
    <x v="2"/>
    <s v="US"/>
    <s v="USD"/>
    <n v="1448863449"/>
    <n v="1446267849"/>
    <b v="0"/>
    <n v="7"/>
    <b v="0"/>
    <x v="1"/>
    <s v="plays"/>
    <x v="3913"/>
    <d v="2015-11-30T06:04:09"/>
    <n v="3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3.666666666666664"/>
    <x v="2"/>
    <s v="GB"/>
    <s v="GBP"/>
    <n v="1431298740"/>
    <n v="1429558756"/>
    <b v="0"/>
    <n v="27"/>
    <b v="0"/>
    <x v="1"/>
    <s v="plays"/>
    <x v="3914"/>
    <d v="2015-05-10T22:59:00"/>
    <n v="20"/>
    <x v="0"/>
  </r>
  <r>
    <n v="3915"/>
    <s v="Hardcross"/>
    <s v="Following the enormous success of Hardcross, we are looking for new ways to bring this wonderful play to a wider audience."/>
    <n v="1500"/>
    <n v="5"/>
    <n v="5"/>
    <x v="2"/>
    <s v="GB"/>
    <s v="GBP"/>
    <n v="1464824309"/>
    <n v="1462232309"/>
    <b v="0"/>
    <n v="1"/>
    <b v="0"/>
    <x v="1"/>
    <s v="plays"/>
    <x v="3915"/>
    <d v="2016-06-01T23:38:29"/>
    <n v="30"/>
    <x v="2"/>
  </r>
  <r>
    <n v="3916"/>
    <s v="Final exam"/>
    <s v="We're a small group of University students who need a little help making our final exam production the best product possible."/>
    <n v="2000"/>
    <n v="0"/>
    <e v="#DIV/0!"/>
    <x v="2"/>
    <s v="DK"/>
    <s v="DKK"/>
    <n v="1464952752"/>
    <n v="1462360752"/>
    <b v="0"/>
    <n v="0"/>
    <b v="0"/>
    <x v="1"/>
    <s v="plays"/>
    <x v="3916"/>
    <d v="2016-06-03T11:19:12"/>
    <n v="30"/>
    <x v="2"/>
  </r>
  <r>
    <n v="3917"/>
    <s v="Romeo and Juliet by Cry of Curs"/>
    <s v="We place the actors and script to the fore, with productions stripped down to barest level, aiming to make theatre accessible."/>
    <n v="3500"/>
    <n v="10"/>
    <n v="10"/>
    <x v="2"/>
    <s v="GB"/>
    <s v="GBP"/>
    <n v="1410439161"/>
    <n v="1407847161"/>
    <b v="0"/>
    <n v="1"/>
    <b v="0"/>
    <x v="1"/>
    <s v="plays"/>
    <x v="3917"/>
    <d v="2014-09-11T12:39:21"/>
    <n v="30"/>
    <x v="3"/>
  </r>
  <r>
    <n v="3918"/>
    <s v="The Singing Teacher"/>
    <s v="A fantastic new comedy coming to the West End 2014.  An Alan Ayckbourn meets Richard Curtis style comedy. Who knew singing was therapy!"/>
    <n v="60000"/>
    <n v="120"/>
    <n v="40"/>
    <x v="2"/>
    <s v="GB"/>
    <s v="GBP"/>
    <n v="1407168000"/>
    <n v="1406131023"/>
    <b v="0"/>
    <n v="3"/>
    <b v="0"/>
    <x v="1"/>
    <s v="plays"/>
    <x v="3918"/>
    <d v="2014-08-04T16:00:00"/>
    <n v="12"/>
    <x v="3"/>
  </r>
  <r>
    <n v="3919"/>
    <s v="After The Blue"/>
    <s v="Two sisters living in a Cornish seaside town attempt to hide and escape from a life- circle of deceit, abuse, incest and revenge."/>
    <n v="5000"/>
    <n v="90"/>
    <n v="30"/>
    <x v="2"/>
    <s v="GB"/>
    <s v="GBP"/>
    <n v="1453075200"/>
    <n v="1450628773"/>
    <b v="0"/>
    <n v="3"/>
    <b v="0"/>
    <x v="1"/>
    <s v="plays"/>
    <x v="3919"/>
    <d v="2016-01-18T00:00:00"/>
    <n v="28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45"/>
    <x v="2"/>
    <s v="GB"/>
    <s v="GBP"/>
    <n v="1479032260"/>
    <n v="1476436660"/>
    <b v="0"/>
    <n v="3"/>
    <b v="0"/>
    <x v="1"/>
    <s v="plays"/>
    <x v="3920"/>
    <d v="2016-11-13T10:17:40"/>
    <n v="3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e v="#DIV/0!"/>
    <x v="2"/>
    <s v="GB"/>
    <s v="GBP"/>
    <n v="1414346400"/>
    <n v="1413291655"/>
    <b v="0"/>
    <n v="0"/>
    <b v="0"/>
    <x v="1"/>
    <s v="plays"/>
    <x v="3921"/>
    <d v="2014-10-26T18:00:00"/>
    <n v="1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10.166666666666666"/>
    <x v="2"/>
    <s v="US"/>
    <s v="USD"/>
    <n v="1425337200"/>
    <n v="1421432810"/>
    <b v="0"/>
    <n v="6"/>
    <b v="0"/>
    <x v="1"/>
    <s v="plays"/>
    <x v="3922"/>
    <d v="2015-03-02T23:00:00"/>
    <n v="4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81.411764705882348"/>
    <x v="2"/>
    <s v="GB"/>
    <s v="GBP"/>
    <n v="1428622271"/>
    <n v="1426203071"/>
    <b v="0"/>
    <n v="17"/>
    <b v="0"/>
    <x v="1"/>
    <s v="plays"/>
    <x v="3923"/>
    <d v="2015-04-09T23:31:11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57.25"/>
    <x v="2"/>
    <s v="US"/>
    <s v="USD"/>
    <n v="1403823722"/>
    <n v="1401231722"/>
    <b v="0"/>
    <n v="40"/>
    <b v="0"/>
    <x v="1"/>
    <s v="plays"/>
    <x v="3924"/>
    <d v="2014-06-26T23:02:02"/>
    <n v="30"/>
    <x v="3"/>
  </r>
  <r>
    <n v="3925"/>
    <s v="Help Save High School Theater"/>
    <s v="Help Save High School Theater Program_x000a_Your donations will be used to purchase props, build sets, and costumes."/>
    <n v="150"/>
    <n v="15"/>
    <n v="5"/>
    <x v="2"/>
    <s v="US"/>
    <s v="USD"/>
    <n v="1406753639"/>
    <n v="1404161639"/>
    <b v="0"/>
    <n v="3"/>
    <b v="0"/>
    <x v="1"/>
    <s v="plays"/>
    <x v="3925"/>
    <d v="2014-07-30T20:53:59"/>
    <n v="30"/>
    <x v="3"/>
  </r>
  <r>
    <n v="3926"/>
    <s v="Caryl Churchill's 'Top Girls' - NSW HSC Text"/>
    <s v="Producing syllabus-relevant theatre targeted to HSC students on the NSW Central Coast"/>
    <n v="5000"/>
    <n v="15"/>
    <n v="15"/>
    <x v="2"/>
    <s v="AU"/>
    <s v="AUD"/>
    <n v="1419645748"/>
    <n v="1417053748"/>
    <b v="0"/>
    <n v="1"/>
    <b v="0"/>
    <x v="1"/>
    <s v="plays"/>
    <x v="3926"/>
    <d v="2014-12-27T02:02:28"/>
    <n v="3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2.5"/>
    <x v="2"/>
    <s v="GB"/>
    <s v="GBP"/>
    <n v="1407565504"/>
    <n v="1404973504"/>
    <b v="0"/>
    <n v="2"/>
    <b v="0"/>
    <x v="1"/>
    <s v="plays"/>
    <x v="3927"/>
    <d v="2014-08-09T06:25:04"/>
    <n v="3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93"/>
    <x v="2"/>
    <s v="US"/>
    <s v="USD"/>
    <n v="1444971540"/>
    <n v="1442593427"/>
    <b v="0"/>
    <n v="7"/>
    <b v="0"/>
    <x v="1"/>
    <s v="plays"/>
    <x v="3928"/>
    <d v="2015-10-16T04:59:00"/>
    <n v="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32.357142857142854"/>
    <x v="2"/>
    <s v="US"/>
    <s v="USD"/>
    <n v="1474228265"/>
    <n v="1471636265"/>
    <b v="0"/>
    <n v="14"/>
    <b v="0"/>
    <x v="1"/>
    <s v="plays"/>
    <x v="3929"/>
    <d v="2016-09-18T19:51:05"/>
    <n v="30"/>
    <x v="2"/>
  </r>
  <r>
    <n v="3930"/>
    <s v="Foundry Theatre Brisbane"/>
    <s v="We are a new and exciting semi-pro  theatre company who will support &amp; hire local actors &amp; writers in Brisbane &amp; Queensland."/>
    <n v="10000"/>
    <n v="0"/>
    <e v="#DIV/0!"/>
    <x v="2"/>
    <s v="AU"/>
    <s v="AUD"/>
    <n v="1459490400"/>
    <n v="1457078868"/>
    <b v="0"/>
    <n v="0"/>
    <b v="0"/>
    <x v="1"/>
    <s v="plays"/>
    <x v="3930"/>
    <d v="2016-04-01T06:00:00"/>
    <n v="28"/>
    <x v="2"/>
  </r>
  <r>
    <n v="3931"/>
    <s v="Still I Weep"/>
    <s v="An original stage play designed to bring to light the long-term effects on adult survivors of childhood sexual abuse. We do survive!"/>
    <n v="8000"/>
    <n v="0"/>
    <e v="#DIV/0!"/>
    <x v="2"/>
    <s v="US"/>
    <s v="USD"/>
    <n v="1441510707"/>
    <n v="1439350707"/>
    <b v="0"/>
    <n v="0"/>
    <b v="0"/>
    <x v="1"/>
    <s v="plays"/>
    <x v="3931"/>
    <d v="2015-09-06T03:38:27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"/>
    <x v="2"/>
    <s v="US"/>
    <s v="USD"/>
    <n v="1458097364"/>
    <n v="1455508964"/>
    <b v="0"/>
    <n v="1"/>
    <b v="0"/>
    <x v="1"/>
    <s v="plays"/>
    <x v="3932"/>
    <d v="2016-03-16T03:02:44"/>
    <n v="3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91.833333333333329"/>
    <x v="2"/>
    <s v="US"/>
    <s v="USD"/>
    <n v="1468716180"/>
    <n v="1466205262"/>
    <b v="0"/>
    <n v="12"/>
    <b v="0"/>
    <x v="1"/>
    <s v="plays"/>
    <x v="3933"/>
    <d v="2016-07-17T00:43:00"/>
    <n v="29"/>
    <x v="2"/>
  </r>
  <r>
    <n v="3934"/>
    <s v="&quot;A Measure of Normalcy&quot;"/>
    <s v="Lost youth and lost souls struggle to find meaning amid dingy basements, vanishing malls, and a bleak Midwestern summer."/>
    <n v="5000"/>
    <n v="550"/>
    <n v="45.833333333333336"/>
    <x v="2"/>
    <s v="US"/>
    <s v="USD"/>
    <n v="1443704400"/>
    <n v="1439827639"/>
    <b v="0"/>
    <n v="12"/>
    <b v="0"/>
    <x v="1"/>
    <s v="plays"/>
    <x v="3934"/>
    <d v="2015-10-01T13:00:00"/>
    <n v="4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57.173913043478258"/>
    <x v="2"/>
    <s v="GB"/>
    <s v="GBP"/>
    <n v="1443973546"/>
    <n v="1438789546"/>
    <b v="0"/>
    <n v="23"/>
    <b v="0"/>
    <x v="1"/>
    <s v="plays"/>
    <x v="3935"/>
    <d v="2015-10-04T15:45:46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e v="#DIV/0!"/>
    <x v="2"/>
    <s v="US"/>
    <s v="USD"/>
    <n v="1480576720"/>
    <n v="1477981120"/>
    <b v="0"/>
    <n v="0"/>
    <b v="0"/>
    <x v="1"/>
    <s v="plays"/>
    <x v="3936"/>
    <d v="2016-12-01T07:18:40"/>
    <n v="3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248.5"/>
    <x v="2"/>
    <s v="US"/>
    <s v="USD"/>
    <n v="1468249760"/>
    <n v="1465830560"/>
    <b v="0"/>
    <n v="10"/>
    <b v="0"/>
    <x v="1"/>
    <s v="plays"/>
    <x v="3937"/>
    <d v="2016-07-11T15:09:20"/>
    <n v="28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79.400000000000006"/>
    <x v="2"/>
    <s v="US"/>
    <s v="USD"/>
    <n v="1435441454"/>
    <n v="1432763054"/>
    <b v="0"/>
    <n v="5"/>
    <b v="0"/>
    <x v="1"/>
    <s v="plays"/>
    <x v="3938"/>
    <d v="2015-06-27T21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n v="5"/>
    <x v="2"/>
    <s v="AU"/>
    <s v="AUD"/>
    <n v="1412656200"/>
    <n v="1412328979"/>
    <b v="0"/>
    <n v="1"/>
    <b v="0"/>
    <x v="1"/>
    <s v="plays"/>
    <x v="3939"/>
    <d v="2014-10-07T04:30:00"/>
    <n v="4"/>
    <x v="3"/>
  </r>
  <r>
    <n v="3940"/>
    <s v="Attraction"/>
    <s v="A Stage Play that will bring you to the edge of your seat , leave you thinkin and will also have you laughing while enjoyin the talent"/>
    <n v="5000"/>
    <n v="11"/>
    <n v="5.5"/>
    <x v="2"/>
    <s v="US"/>
    <s v="USD"/>
    <n v="1420199351"/>
    <n v="1416311351"/>
    <b v="0"/>
    <n v="2"/>
    <b v="0"/>
    <x v="1"/>
    <s v="plays"/>
    <x v="3940"/>
    <d v="2015-01-02T11:49:11"/>
    <n v="4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25"/>
    <x v="2"/>
    <s v="US"/>
    <s v="USD"/>
    <n v="1416877200"/>
    <n v="1414505137"/>
    <b v="0"/>
    <n v="2"/>
    <b v="0"/>
    <x v="1"/>
    <s v="plays"/>
    <x v="3941"/>
    <d v="2014-11-25T01:00:00"/>
    <n v="27"/>
    <x v="3"/>
  </r>
  <r>
    <n v="3942"/>
    <s v="Epic Proportions"/>
    <s v="In the 30's, two brothers, Benny and Phil, who go to the Arizona desert to be extras in a huge Biblical epic. Riotous comedy!"/>
    <n v="1200"/>
    <n v="0"/>
    <e v="#DIV/0!"/>
    <x v="2"/>
    <s v="US"/>
    <s v="USD"/>
    <n v="1434490914"/>
    <n v="1429306914"/>
    <b v="0"/>
    <n v="0"/>
    <b v="0"/>
    <x v="1"/>
    <s v="plays"/>
    <x v="3942"/>
    <d v="2015-06-16T21:41:54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137.07692307692307"/>
    <x v="2"/>
    <s v="US"/>
    <s v="USD"/>
    <n v="1446483000"/>
    <n v="1443811268"/>
    <b v="0"/>
    <n v="13"/>
    <b v="0"/>
    <x v="1"/>
    <s v="plays"/>
    <x v="3943"/>
    <d v="2015-11-02T16:50:00"/>
    <n v="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e v="#DIV/0!"/>
    <x v="2"/>
    <s v="US"/>
    <s v="USD"/>
    <n v="1440690875"/>
    <n v="1438098875"/>
    <b v="0"/>
    <n v="0"/>
    <b v="0"/>
    <x v="1"/>
    <s v="plays"/>
    <x v="3944"/>
    <d v="2015-08-27T15:54:35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5"/>
    <x v="2"/>
    <s v="US"/>
    <s v="USD"/>
    <n v="1431717268"/>
    <n v="1429125268"/>
    <b v="0"/>
    <n v="1"/>
    <b v="0"/>
    <x v="1"/>
    <s v="plays"/>
    <x v="3945"/>
    <d v="2015-05-15T19:14:28"/>
    <n v="30"/>
    <x v="0"/>
  </r>
  <r>
    <n v="3946"/>
    <s v="DR. Mecurio's Mythical Marvels &amp; Beastiry"/>
    <s v="Dr. Mecurio's is an original work of fantasy designed and written for the stage."/>
    <n v="6000"/>
    <n v="195"/>
    <n v="39"/>
    <x v="2"/>
    <s v="US"/>
    <s v="USD"/>
    <n v="1425110400"/>
    <n v="1422388822"/>
    <b v="0"/>
    <n v="5"/>
    <b v="0"/>
    <x v="1"/>
    <s v="plays"/>
    <x v="3946"/>
    <d v="2015-02-28T08:00:00"/>
    <n v="31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50.5"/>
    <x v="2"/>
    <s v="US"/>
    <s v="USD"/>
    <n v="1475378744"/>
    <n v="1472786744"/>
    <b v="0"/>
    <n v="2"/>
    <b v="0"/>
    <x v="1"/>
    <s v="plays"/>
    <x v="3947"/>
    <d v="2016-10-02T03:25:44"/>
    <n v="3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e v="#DIV/0!"/>
    <x v="2"/>
    <s v="AU"/>
    <s v="AUD"/>
    <n v="1410076123"/>
    <n v="1404892123"/>
    <b v="0"/>
    <n v="0"/>
    <b v="0"/>
    <x v="1"/>
    <s v="plays"/>
    <x v="3948"/>
    <d v="2014-09-07T07:48:43"/>
    <n v="6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49.28125"/>
    <x v="2"/>
    <s v="AU"/>
    <s v="AUD"/>
    <n v="1423623221"/>
    <n v="1421031221"/>
    <b v="0"/>
    <n v="32"/>
    <b v="0"/>
    <x v="1"/>
    <s v="plays"/>
    <x v="3949"/>
    <d v="2015-02-11T02:53:41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25"/>
    <x v="2"/>
    <s v="US"/>
    <s v="USD"/>
    <n v="1460140500"/>
    <n v="1457628680"/>
    <b v="0"/>
    <n v="1"/>
    <b v="0"/>
    <x v="1"/>
    <s v="plays"/>
    <x v="3950"/>
    <d v="2016-04-08T18:35:00"/>
    <n v="2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1"/>
    <x v="2"/>
    <s v="IE"/>
    <s v="EUR"/>
    <n v="1462301342"/>
    <n v="1457120942"/>
    <b v="0"/>
    <n v="1"/>
    <b v="0"/>
    <x v="1"/>
    <s v="plays"/>
    <x v="3951"/>
    <d v="2016-05-03T18:49:02"/>
    <n v="6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25"/>
    <x v="2"/>
    <s v="US"/>
    <s v="USD"/>
    <n v="1445885890"/>
    <n v="1440701890"/>
    <b v="0"/>
    <n v="1"/>
    <b v="0"/>
    <x v="1"/>
    <s v="plays"/>
    <x v="3952"/>
    <d v="2015-10-26T18:58:10"/>
    <n v="60"/>
    <x v="0"/>
  </r>
  <r>
    <n v="3953"/>
    <s v="A Time Pirate's Love"/>
    <s v="Actors and actresses are needed to help me create a stage play. A stage play needs to be adapted from the book I wrote."/>
    <n v="17600"/>
    <n v="0"/>
    <e v="#DIV/0!"/>
    <x v="2"/>
    <s v="US"/>
    <s v="USD"/>
    <n v="1469834940"/>
    <n v="1467162586"/>
    <b v="0"/>
    <n v="0"/>
    <b v="0"/>
    <x v="1"/>
    <s v="plays"/>
    <x v="3953"/>
    <d v="2016-07-29T23:29:00"/>
    <n v="31"/>
    <x v="2"/>
  </r>
  <r>
    <n v="3954"/>
    <s v="City of Joy"/>
    <s v="Despite hunger and conditions of a Calcutta slum, the people there know that life is precious. They have named it â€˜City of Joy.â€™"/>
    <n v="25000"/>
    <n v="0"/>
    <e v="#DIV/0!"/>
    <x v="2"/>
    <s v="CA"/>
    <s v="CAD"/>
    <n v="1405352264"/>
    <n v="1400168264"/>
    <b v="0"/>
    <n v="0"/>
    <b v="0"/>
    <x v="1"/>
    <s v="plays"/>
    <x v="3954"/>
    <d v="2014-07-14T15:37:44"/>
    <n v="6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53.125"/>
    <x v="2"/>
    <s v="US"/>
    <s v="USD"/>
    <n v="1448745741"/>
    <n v="1446150141"/>
    <b v="0"/>
    <n v="8"/>
    <b v="0"/>
    <x v="1"/>
    <s v="plays"/>
    <x v="3955"/>
    <d v="2015-11-28T21:22:21"/>
    <n v="30"/>
    <x v="0"/>
  </r>
  <r>
    <n v="3956"/>
    <s v="The Woman in Me"/>
    <s v="This saucy stage play chronicles the highs and lows of my life involving gangs, drugs and prison. The story is a transforming ministry."/>
    <n v="5500"/>
    <n v="0"/>
    <e v="#DIV/0!"/>
    <x v="2"/>
    <s v="US"/>
    <s v="USD"/>
    <n v="1461543600"/>
    <n v="1459203727"/>
    <b v="0"/>
    <n v="0"/>
    <b v="0"/>
    <x v="1"/>
    <s v="plays"/>
    <x v="3956"/>
    <d v="2016-04-25T00:20:00"/>
    <n v="27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7"/>
    <x v="2"/>
    <s v="US"/>
    <s v="USD"/>
    <n v="1468020354"/>
    <n v="1464045954"/>
    <b v="0"/>
    <n v="1"/>
    <b v="0"/>
    <x v="1"/>
    <s v="plays"/>
    <x v="3957"/>
    <d v="2016-07-08T23:25:54"/>
    <n v="4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40.0625"/>
    <x v="2"/>
    <s v="US"/>
    <s v="USD"/>
    <n v="1406988000"/>
    <n v="1403822912"/>
    <b v="0"/>
    <n v="16"/>
    <b v="0"/>
    <x v="1"/>
    <s v="plays"/>
    <x v="3958"/>
    <d v="2014-08-02T14:00:00"/>
    <n v="3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3333333333332"/>
    <x v="2"/>
    <s v="US"/>
    <s v="USD"/>
    <n v="1411930556"/>
    <n v="1409338556"/>
    <b v="0"/>
    <n v="12"/>
    <b v="0"/>
    <x v="1"/>
    <s v="plays"/>
    <x v="3959"/>
    <d v="2014-09-28T18:55:56"/>
    <n v="3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11.25"/>
    <x v="2"/>
    <s v="US"/>
    <s v="USD"/>
    <n v="1451852256"/>
    <n v="1449260256"/>
    <b v="0"/>
    <n v="4"/>
    <b v="0"/>
    <x v="1"/>
    <s v="plays"/>
    <x v="3960"/>
    <d v="2016-01-03T20:17:36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n v="10.5"/>
    <x v="2"/>
    <s v="GB"/>
    <s v="GBP"/>
    <n v="1399584210"/>
    <n v="1397683410"/>
    <b v="0"/>
    <n v="2"/>
    <b v="0"/>
    <x v="1"/>
    <s v="plays"/>
    <x v="3961"/>
    <d v="2014-05-08T21:23:30"/>
    <n v="22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15"/>
    <x v="2"/>
    <s v="GB"/>
    <s v="GBP"/>
    <n v="1448722494"/>
    <n v="1446562494"/>
    <b v="0"/>
    <n v="3"/>
    <b v="0"/>
    <x v="1"/>
    <s v="plays"/>
    <x v="3962"/>
    <d v="2015-11-28T14:54:54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e v="#DIV/0!"/>
    <x v="2"/>
    <s v="CA"/>
    <s v="CAD"/>
    <n v="1447821717"/>
    <n v="1445226117"/>
    <b v="0"/>
    <n v="0"/>
    <b v="0"/>
    <x v="1"/>
    <s v="plays"/>
    <x v="3963"/>
    <d v="2015-11-18T04:41:57"/>
    <n v="30"/>
    <x v="0"/>
  </r>
  <r>
    <n v="3964"/>
    <s v="MAMA'Z BA-B: The StagePlay"/>
    <s v="&quot;MAMA'Z BA-B&quot; is the story of Marcus Williams who struggles to find a place for himself as a young black male."/>
    <n v="2000"/>
    <n v="126"/>
    <n v="42"/>
    <x v="2"/>
    <s v="US"/>
    <s v="USD"/>
    <n v="1429460386"/>
    <n v="1424279986"/>
    <b v="0"/>
    <n v="3"/>
    <b v="0"/>
    <x v="1"/>
    <s v="plays"/>
    <x v="3964"/>
    <d v="2015-04-19T16:19:46"/>
    <n v="6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71.25"/>
    <x v="2"/>
    <s v="US"/>
    <s v="USD"/>
    <n v="1460608780"/>
    <n v="1455428380"/>
    <b v="0"/>
    <n v="4"/>
    <b v="0"/>
    <x v="1"/>
    <s v="plays"/>
    <x v="3965"/>
    <d v="2016-04-14T04:39:40"/>
    <n v="6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22.5"/>
    <x v="2"/>
    <s v="US"/>
    <s v="USD"/>
    <n v="1406170740"/>
    <n v="1402506278"/>
    <b v="0"/>
    <n v="2"/>
    <b v="0"/>
    <x v="1"/>
    <s v="plays"/>
    <x v="3966"/>
    <d v="2014-07-24T02:59:00"/>
    <n v="4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41"/>
    <x v="2"/>
    <s v="US"/>
    <s v="USD"/>
    <n v="1488783507"/>
    <n v="1486191507"/>
    <b v="0"/>
    <n v="10"/>
    <b v="0"/>
    <x v="1"/>
    <s v="plays"/>
    <x v="3967"/>
    <d v="2017-03-06T06:58:27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n v="47.909090909090907"/>
    <x v="2"/>
    <s v="US"/>
    <s v="USD"/>
    <n v="1463945673"/>
    <n v="1458761673"/>
    <b v="0"/>
    <n v="11"/>
    <b v="0"/>
    <x v="1"/>
    <s v="plays"/>
    <x v="3968"/>
    <d v="2016-05-22T19:34:33"/>
    <n v="6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35.166666666666664"/>
    <x v="2"/>
    <s v="US"/>
    <s v="USD"/>
    <n v="1472442900"/>
    <n v="1471638646"/>
    <b v="0"/>
    <n v="6"/>
    <b v="0"/>
    <x v="1"/>
    <s v="plays"/>
    <x v="3969"/>
    <d v="2016-08-29T03:55:00"/>
    <n v="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5.5"/>
    <x v="2"/>
    <s v="US"/>
    <s v="USD"/>
    <n v="1460925811"/>
    <n v="1458333811"/>
    <b v="0"/>
    <n v="2"/>
    <b v="0"/>
    <x v="1"/>
    <s v="plays"/>
    <x v="3970"/>
    <d v="2016-04-17T20:43:31"/>
    <n v="3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22.666666666666668"/>
    <x v="2"/>
    <s v="US"/>
    <s v="USD"/>
    <n v="1405947126"/>
    <n v="1403355126"/>
    <b v="0"/>
    <n v="6"/>
    <b v="0"/>
    <x v="1"/>
    <s v="plays"/>
    <x v="3971"/>
    <d v="2014-07-21T12:52:06"/>
    <n v="30"/>
    <x v="3"/>
  </r>
  <r>
    <n v="3972"/>
    <s v="Valkyrie Theatre Company"/>
    <s v="We're a horror based theatre company in Oklahoma City beginning our first season of shows."/>
    <n v="1000"/>
    <n v="211"/>
    <n v="26.375"/>
    <x v="2"/>
    <s v="US"/>
    <s v="USD"/>
    <n v="1423186634"/>
    <n v="1418002634"/>
    <b v="0"/>
    <n v="8"/>
    <b v="0"/>
    <x v="1"/>
    <s v="plays"/>
    <x v="3972"/>
    <d v="2015-02-06T01:37:14"/>
    <n v="6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05.54054054054055"/>
    <x v="2"/>
    <s v="US"/>
    <s v="USD"/>
    <n v="1462766400"/>
    <n v="1460219110"/>
    <b v="0"/>
    <n v="37"/>
    <b v="0"/>
    <x v="1"/>
    <s v="plays"/>
    <x v="3973"/>
    <d v="2016-05-09T04:00:00"/>
    <n v="2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29.09090909090909"/>
    <x v="2"/>
    <s v="GB"/>
    <s v="GBP"/>
    <n v="1464872848"/>
    <n v="1462280848"/>
    <b v="0"/>
    <n v="11"/>
    <b v="0"/>
    <x v="1"/>
    <s v="plays"/>
    <x v="3974"/>
    <d v="2016-06-02T13:07:28"/>
    <n v="30"/>
    <x v="2"/>
  </r>
  <r>
    <n v="3975"/>
    <s v="Moon Over Mangroves"/>
    <s v="Four homeless Key West men are to be given a boat, but fates twist until only the moon and mangroves witness their earthly demise."/>
    <n v="678"/>
    <n v="0"/>
    <e v="#DIV/0!"/>
    <x v="2"/>
    <s v="US"/>
    <s v="USD"/>
    <n v="1468442898"/>
    <n v="1465850898"/>
    <b v="0"/>
    <n v="0"/>
    <b v="0"/>
    <x v="1"/>
    <s v="plays"/>
    <x v="3975"/>
    <d v="2016-07-13T20:48:18"/>
    <n v="3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62"/>
    <x v="2"/>
    <s v="US"/>
    <s v="USD"/>
    <n v="1406876400"/>
    <n v="1405024561"/>
    <b v="0"/>
    <n v="10"/>
    <b v="0"/>
    <x v="1"/>
    <s v="plays"/>
    <x v="3976"/>
    <d v="2014-08-01T07:00:00"/>
    <n v="2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217.5"/>
    <x v="2"/>
    <s v="US"/>
    <s v="USD"/>
    <n v="1469213732"/>
    <n v="1466621732"/>
    <b v="0"/>
    <n v="6"/>
    <b v="0"/>
    <x v="1"/>
    <s v="plays"/>
    <x v="3977"/>
    <d v="2016-07-22T18:55:32"/>
    <n v="3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26.75"/>
    <x v="2"/>
    <s v="US"/>
    <s v="USD"/>
    <n v="1422717953"/>
    <n v="1417533953"/>
    <b v="0"/>
    <n v="8"/>
    <b v="0"/>
    <x v="1"/>
    <s v="plays"/>
    <x v="3978"/>
    <d v="2015-01-31T15:25:53"/>
    <n v="6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8.333333333333332"/>
    <x v="2"/>
    <s v="GB"/>
    <s v="GBP"/>
    <n v="1427659200"/>
    <n v="1425678057"/>
    <b v="0"/>
    <n v="6"/>
    <b v="0"/>
    <x v="1"/>
    <s v="plays"/>
    <x v="3979"/>
    <d v="2015-03-29T20:00:00"/>
    <n v="2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64.285714285714292"/>
    <x v="2"/>
    <s v="US"/>
    <s v="USD"/>
    <n v="1404570147"/>
    <n v="1401978147"/>
    <b v="0"/>
    <n v="7"/>
    <b v="0"/>
    <x v="1"/>
    <s v="plays"/>
    <x v="3980"/>
    <d v="2014-07-05T14:22:27"/>
    <n v="30"/>
    <x v="3"/>
  </r>
  <r>
    <n v="3981"/>
    <s v="BEIRUT, LADY OF LEBANON"/>
    <s v="A Theatrical Production Celebrating the Lebanese Culture and the Human Spirit in Time of War."/>
    <n v="30000"/>
    <n v="1225"/>
    <n v="175"/>
    <x v="2"/>
    <s v="US"/>
    <s v="USD"/>
    <n v="1468729149"/>
    <n v="1463545149"/>
    <b v="0"/>
    <n v="7"/>
    <b v="0"/>
    <x v="1"/>
    <s v="plays"/>
    <x v="3981"/>
    <d v="2016-07-17T04:19:09"/>
    <n v="6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34"/>
    <x v="2"/>
    <s v="GB"/>
    <s v="GBP"/>
    <n v="1436297180"/>
    <n v="1431113180"/>
    <b v="0"/>
    <n v="5"/>
    <b v="0"/>
    <x v="1"/>
    <s v="plays"/>
    <x v="3982"/>
    <d v="2015-07-07T19:26:20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84.282608695652172"/>
    <x v="2"/>
    <s v="US"/>
    <s v="USD"/>
    <n v="1400569140"/>
    <n v="1397854356"/>
    <b v="0"/>
    <n v="46"/>
    <b v="0"/>
    <x v="1"/>
    <s v="plays"/>
    <x v="3983"/>
    <d v="2014-05-20T06:59:00"/>
    <n v="31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9.5"/>
    <x v="2"/>
    <s v="GB"/>
    <s v="GBP"/>
    <n v="1415404800"/>
    <n v="1412809644"/>
    <b v="0"/>
    <n v="10"/>
    <b v="0"/>
    <x v="1"/>
    <s v="plays"/>
    <x v="3984"/>
    <d v="2014-11-08T00:00:00"/>
    <n v="3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3.736842105263158"/>
    <x v="2"/>
    <s v="US"/>
    <s v="USD"/>
    <n v="1456002300"/>
    <n v="1454173120"/>
    <b v="0"/>
    <n v="19"/>
    <b v="0"/>
    <x v="1"/>
    <s v="plays"/>
    <x v="3985"/>
    <d v="2016-02-20T21:05:00"/>
    <n v="21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37.53846153846154"/>
    <x v="2"/>
    <s v="GB"/>
    <s v="GBP"/>
    <n v="1462539840"/>
    <n v="1460034594"/>
    <b v="0"/>
    <n v="13"/>
    <b v="0"/>
    <x v="1"/>
    <s v="plays"/>
    <x v="3986"/>
    <d v="2016-05-06T13:04:00"/>
    <n v="29"/>
    <x v="2"/>
  </r>
  <r>
    <n v="3987"/>
    <s v="Write Now 5"/>
    <s v="Write Now 5 is a new writing festival in south east London promoting new work from emerging playwrights."/>
    <n v="400"/>
    <n v="151"/>
    <n v="11.615384615384615"/>
    <x v="2"/>
    <s v="GB"/>
    <s v="GBP"/>
    <n v="1400278290"/>
    <n v="1399414290"/>
    <b v="0"/>
    <n v="13"/>
    <b v="0"/>
    <x v="1"/>
    <s v="plays"/>
    <x v="3987"/>
    <d v="2014-05-16T22:11:30"/>
    <n v="10"/>
    <x v="3"/>
  </r>
  <r>
    <n v="3988"/>
    <s v="Folk-Tales: What Stories Do Your Folks Tell?"/>
    <s v="An evening of of stories based both in myth and truth."/>
    <n v="1500"/>
    <n v="32"/>
    <n v="8"/>
    <x v="2"/>
    <s v="US"/>
    <s v="USD"/>
    <n v="1440813413"/>
    <n v="1439517413"/>
    <b v="0"/>
    <n v="4"/>
    <b v="0"/>
    <x v="1"/>
    <s v="plays"/>
    <x v="3988"/>
    <d v="2015-08-29T01:56:53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e v="#DIV/0!"/>
    <x v="2"/>
    <s v="US"/>
    <s v="USD"/>
    <n v="1447009181"/>
    <n v="1444413581"/>
    <b v="0"/>
    <n v="0"/>
    <b v="0"/>
    <x v="1"/>
    <s v="plays"/>
    <x v="3989"/>
    <d v="2015-11-08T18:59:41"/>
    <n v="3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23"/>
    <x v="2"/>
    <s v="GB"/>
    <s v="GBP"/>
    <n v="1456934893"/>
    <n v="1454342893"/>
    <b v="0"/>
    <n v="3"/>
    <b v="0"/>
    <x v="1"/>
    <s v="plays"/>
    <x v="3990"/>
    <d v="2016-03-02T16:08:13"/>
    <n v="30"/>
    <x v="2"/>
  </r>
  <r>
    <n v="3991"/>
    <s v="NTACTheatre - North Texas Actor's Collaborative Theatre"/>
    <s v="North Texas first actor-driven theatre company needs your help"/>
    <n v="500"/>
    <n v="100"/>
    <n v="100"/>
    <x v="2"/>
    <s v="US"/>
    <s v="USD"/>
    <n v="1433086082"/>
    <n v="1430494082"/>
    <b v="0"/>
    <n v="1"/>
    <b v="0"/>
    <x v="1"/>
    <s v="plays"/>
    <x v="3991"/>
    <d v="2015-05-31T15:28:02"/>
    <n v="30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60.111111111111114"/>
    <x v="2"/>
    <s v="US"/>
    <s v="USD"/>
    <n v="1449876859"/>
    <n v="1444689259"/>
    <b v="0"/>
    <n v="9"/>
    <b v="0"/>
    <x v="1"/>
    <s v="plays"/>
    <x v="3992"/>
    <d v="2015-12-11T23:34:19"/>
    <n v="60"/>
    <x v="0"/>
  </r>
  <r>
    <n v="3993"/>
    <s v="Invincible Diamonds: A Survivor's Guide"/>
    <s v="I am seeking to turn my collection of urban poetry into a stage play. My desire is to inspire victims to heal."/>
    <n v="50000"/>
    <n v="3"/>
    <n v="3"/>
    <x v="2"/>
    <s v="US"/>
    <s v="USD"/>
    <n v="1431549912"/>
    <n v="1428957912"/>
    <b v="0"/>
    <n v="1"/>
    <b v="0"/>
    <x v="1"/>
    <s v="plays"/>
    <x v="3993"/>
    <d v="2015-05-13T20:45:12"/>
    <n v="30"/>
    <x v="0"/>
  </r>
  <r>
    <n v="3994"/>
    <s v="Poles Apart - A Play in 2 Acts"/>
    <s v="Is Henson willing to dare risk a theatrical speaking tour of his North Pole adventures...and more?"/>
    <n v="2000"/>
    <n v="5"/>
    <n v="5"/>
    <x v="2"/>
    <s v="US"/>
    <s v="USD"/>
    <n v="1405761690"/>
    <n v="1403169690"/>
    <b v="0"/>
    <n v="1"/>
    <b v="0"/>
    <x v="1"/>
    <s v="plays"/>
    <x v="3994"/>
    <d v="2014-07-19T09:21:30"/>
    <n v="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17.5"/>
    <x v="2"/>
    <s v="GB"/>
    <s v="GBP"/>
    <n v="1423913220"/>
    <n v="1421339077"/>
    <b v="0"/>
    <n v="4"/>
    <b v="0"/>
    <x v="1"/>
    <s v="plays"/>
    <x v="3995"/>
    <d v="2015-02-14T11:27:00"/>
    <n v="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29.235294117647058"/>
    <x v="2"/>
    <s v="US"/>
    <s v="USD"/>
    <n v="1416499440"/>
    <n v="1415341464"/>
    <b v="0"/>
    <n v="17"/>
    <b v="0"/>
    <x v="1"/>
    <s v="plays"/>
    <x v="3996"/>
    <d v="2014-11-20T16:04:00"/>
    <n v="13"/>
    <x v="3"/>
  </r>
  <r>
    <n v="3997"/>
    <s v="'Working Play Title'"/>
    <s v="We aim to produce a Professional Published Play for two days in October 2015 on Fri 30th &amp; Sat 31st with three performances in total."/>
    <n v="3000"/>
    <n v="0"/>
    <e v="#DIV/0!"/>
    <x v="2"/>
    <s v="GB"/>
    <s v="GBP"/>
    <n v="1428222221"/>
    <n v="1425633821"/>
    <b v="0"/>
    <n v="0"/>
    <b v="0"/>
    <x v="1"/>
    <s v="plays"/>
    <x v="3997"/>
    <d v="2015-04-05T08:23:41"/>
    <n v="30"/>
    <x v="0"/>
  </r>
  <r>
    <n v="3998"/>
    <s v="Forsaken Angels-A New Play"/>
    <s v="Forsaken Angels, a powerful new play by William Leary, author of DCMTA's Best Of 2014 Play Masquerade."/>
    <n v="1250"/>
    <n v="715"/>
    <n v="59.583333333333336"/>
    <x v="2"/>
    <s v="US"/>
    <s v="USD"/>
    <n v="1427580426"/>
    <n v="1424992026"/>
    <b v="0"/>
    <n v="12"/>
    <b v="0"/>
    <x v="1"/>
    <s v="plays"/>
    <x v="3998"/>
    <d v="2015-03-28T22:07:06"/>
    <n v="3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82.571428571428569"/>
    <x v="2"/>
    <s v="US"/>
    <s v="USD"/>
    <n v="1409514709"/>
    <n v="1406058798"/>
    <b v="0"/>
    <n v="14"/>
    <b v="0"/>
    <x v="1"/>
    <s v="plays"/>
    <x v="3999"/>
    <d v="2014-08-31T19:51:49"/>
    <n v="40"/>
    <x v="3"/>
  </r>
  <r>
    <n v="4000"/>
    <s v="The Escorts"/>
    <s v="An Enticing Trip into the World of Assisted Dying"/>
    <n v="8000"/>
    <n v="10"/>
    <n v="10"/>
    <x v="2"/>
    <s v="US"/>
    <s v="USD"/>
    <n v="1462631358"/>
    <n v="1457450958"/>
    <b v="0"/>
    <n v="1"/>
    <b v="0"/>
    <x v="1"/>
    <s v="plays"/>
    <x v="4000"/>
    <d v="2016-05-07T14:29:18"/>
    <n v="6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2.357142857142854"/>
    <x v="2"/>
    <s v="GB"/>
    <s v="GBP"/>
    <n v="1488394800"/>
    <n v="1486681708"/>
    <b v="0"/>
    <n v="14"/>
    <b v="0"/>
    <x v="1"/>
    <s v="plays"/>
    <x v="4001"/>
    <d v="2017-03-01T19:00:00"/>
    <n v="2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5.75"/>
    <x v="2"/>
    <s v="US"/>
    <s v="USD"/>
    <n v="1411779761"/>
    <n v="1409187761"/>
    <b v="0"/>
    <n v="4"/>
    <b v="0"/>
    <x v="1"/>
    <s v="plays"/>
    <x v="4002"/>
    <d v="2014-09-27T01:02:41"/>
    <n v="30"/>
    <x v="3"/>
  </r>
  <r>
    <n v="4003"/>
    <s v="MAMA BA-B: The Stage Play"/>
    <s v="&quot;MAMA'Z BA-B&quot; is the story of Marcus Williams who struggles to find a place for himself as a young black male."/>
    <n v="2000"/>
    <n v="201"/>
    <n v="100.5"/>
    <x v="2"/>
    <s v="US"/>
    <s v="USD"/>
    <n v="1424009147"/>
    <n v="1421417147"/>
    <b v="0"/>
    <n v="2"/>
    <b v="0"/>
    <x v="1"/>
    <s v="plays"/>
    <x v="4003"/>
    <d v="2015-02-15T14:05:47"/>
    <n v="30"/>
    <x v="0"/>
  </r>
  <r>
    <n v="4004"/>
    <s v="South Florida Tours"/>
    <s v="Help Launch The Queen Into South Florida!"/>
    <n v="500"/>
    <n v="1"/>
    <n v="1"/>
    <x v="2"/>
    <s v="US"/>
    <s v="USD"/>
    <n v="1412740457"/>
    <n v="1410148457"/>
    <b v="0"/>
    <n v="1"/>
    <b v="0"/>
    <x v="1"/>
    <s v="plays"/>
    <x v="4004"/>
    <d v="2014-10-08T03:54:17"/>
    <n v="30"/>
    <x v="3"/>
  </r>
  <r>
    <n v="4005"/>
    <s v="Bringing more Art to the Community"/>
    <s v="Help us bring more Art to the Community. It's our second production, Fences by August Wilson. Help us make it a success!"/>
    <n v="3000"/>
    <n v="40"/>
    <n v="20"/>
    <x v="2"/>
    <s v="US"/>
    <s v="USD"/>
    <n v="1413832985"/>
    <n v="1408648985"/>
    <b v="0"/>
    <n v="2"/>
    <b v="0"/>
    <x v="1"/>
    <s v="plays"/>
    <x v="4005"/>
    <d v="2014-10-20T19:23:05"/>
    <n v="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2"/>
    <x v="2"/>
    <s v="US"/>
    <s v="USD"/>
    <n v="1455647587"/>
    <n v="1453487587"/>
    <b v="0"/>
    <n v="1"/>
    <b v="0"/>
    <x v="1"/>
    <s v="plays"/>
    <x v="4006"/>
    <d v="2016-02-16T18:33:07"/>
    <n v="25"/>
    <x v="2"/>
  </r>
  <r>
    <n v="4007"/>
    <s v="POLES APART - A PLAY IN 2 ACTS"/>
    <s v="Is the public ready to hear Matt's story? Is he willing to risk public speaking and the waning reputation among his own race?"/>
    <n v="2000"/>
    <n v="5"/>
    <n v="5"/>
    <x v="2"/>
    <s v="US"/>
    <s v="USD"/>
    <n v="1409070480"/>
    <n v="1406572381"/>
    <b v="0"/>
    <n v="1"/>
    <b v="0"/>
    <x v="1"/>
    <s v="plays"/>
    <x v="4007"/>
    <d v="2014-08-26T16:28:00"/>
    <n v="2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15"/>
    <x v="2"/>
    <s v="GB"/>
    <s v="GBP"/>
    <n v="1437606507"/>
    <n v="1435014507"/>
    <b v="0"/>
    <n v="4"/>
    <b v="0"/>
    <x v="1"/>
    <s v="plays"/>
    <x v="4008"/>
    <d v="2015-07-22T23:08:27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25"/>
    <x v="2"/>
    <s v="GB"/>
    <s v="GBP"/>
    <n v="1410281360"/>
    <n v="1406825360"/>
    <b v="0"/>
    <n v="3"/>
    <b v="0"/>
    <x v="1"/>
    <s v="plays"/>
    <x v="4009"/>
    <d v="2014-09-09T16:49:20"/>
    <n v="40"/>
    <x v="3"/>
  </r>
  <r>
    <n v="4010"/>
    <s v="The Connection Play 2014"/>
    <s v="JUNTO Productions is proud to present our first production, the premiere of The Connection, a play by Jeffrey Paul."/>
    <n v="7200"/>
    <n v="1742"/>
    <n v="45.842105263157897"/>
    <x v="2"/>
    <s v="US"/>
    <s v="USD"/>
    <n v="1414348166"/>
    <n v="1412879366"/>
    <b v="0"/>
    <n v="38"/>
    <b v="0"/>
    <x v="1"/>
    <s v="plays"/>
    <x v="4010"/>
    <d v="2014-10-26T18:29:26"/>
    <n v="17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4.75"/>
    <x v="2"/>
    <s v="GB"/>
    <s v="GBP"/>
    <n v="1422450278"/>
    <n v="1419858278"/>
    <b v="0"/>
    <n v="4"/>
    <b v="0"/>
    <x v="1"/>
    <s v="plays"/>
    <x v="4011"/>
    <d v="2015-01-28T13:04:38"/>
    <n v="30"/>
    <x v="3"/>
  </r>
  <r>
    <n v="4012"/>
    <s v="The Butterfly Catcher"/>
    <s v="LEELA IS A 14 YEAR OLD GIRL. JONAH IS A 56 YEAR OLD MAN. IT'S BEEN GOING ON FOR 3 YEARS. HERE COMES THE NIGHT OF VIOLENT RECKONING."/>
    <n v="575"/>
    <n v="0"/>
    <e v="#DIV/0!"/>
    <x v="2"/>
    <s v="GB"/>
    <s v="GBP"/>
    <n v="1430571849"/>
    <n v="1427979849"/>
    <b v="0"/>
    <n v="0"/>
    <b v="0"/>
    <x v="1"/>
    <s v="plays"/>
    <x v="4012"/>
    <d v="2015-05-02T13:04:09"/>
    <n v="3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3"/>
    <x v="2"/>
    <s v="US"/>
    <s v="USD"/>
    <n v="1424070823"/>
    <n v="1421478823"/>
    <b v="0"/>
    <n v="2"/>
    <b v="0"/>
    <x v="1"/>
    <s v="plays"/>
    <x v="4013"/>
    <d v="2015-02-16T07:13:43"/>
    <n v="30"/>
    <x v="0"/>
  </r>
  <r>
    <n v="4014"/>
    <s v="Ministry theater"/>
    <s v="I am trying to put together a ministry theater company for junior / high schoolers that which puts on free shows in the SoCal area."/>
    <n v="9000"/>
    <n v="0"/>
    <e v="#DIV/0!"/>
    <x v="2"/>
    <s v="US"/>
    <s v="USD"/>
    <n v="1457157269"/>
    <n v="1455861269"/>
    <b v="0"/>
    <n v="0"/>
    <b v="0"/>
    <x v="1"/>
    <s v="plays"/>
    <x v="4014"/>
    <d v="2016-03-05T05:54:29"/>
    <n v="15"/>
    <x v="2"/>
  </r>
  <r>
    <n v="4015"/>
    <s v="Shakespeare In The Park"/>
    <s v="FREE Shakespeare In the Park in Bergen County, NJ on July 24, 25, 31, and August 1. We need your support to help keep our show FREE"/>
    <n v="7000"/>
    <n v="1"/>
    <n v="1"/>
    <x v="2"/>
    <s v="US"/>
    <s v="USD"/>
    <n v="1437331463"/>
    <n v="1434739463"/>
    <b v="0"/>
    <n v="1"/>
    <b v="0"/>
    <x v="1"/>
    <s v="plays"/>
    <x v="4015"/>
    <d v="2015-07-19T18:44:23"/>
    <n v="30"/>
    <x v="0"/>
  </r>
  <r>
    <n v="4016"/>
    <s v="MENTAL Play"/>
    <s v="A new play and project exploring challenges faced by young adults struggling with mental health issues in contemporary Britain."/>
    <n v="500"/>
    <n v="70"/>
    <n v="10"/>
    <x v="2"/>
    <s v="GB"/>
    <s v="GBP"/>
    <n v="1410987400"/>
    <n v="1408395400"/>
    <b v="0"/>
    <n v="7"/>
    <b v="0"/>
    <x v="1"/>
    <s v="plays"/>
    <x v="4016"/>
    <d v="2014-09-17T20:56:40"/>
    <n v="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52.5"/>
    <x v="2"/>
    <s v="US"/>
    <s v="USD"/>
    <n v="1409846874"/>
    <n v="1407254874"/>
    <b v="0"/>
    <n v="2"/>
    <b v="0"/>
    <x v="1"/>
    <s v="plays"/>
    <x v="4017"/>
    <d v="2014-09-04T16:07:54"/>
    <n v="30"/>
    <x v="3"/>
  </r>
  <r>
    <n v="4018"/>
    <s v="Time Please Fringe"/>
    <s v="Funding for a production of Time Please at the Brighton Fringe 2017... and beyond."/>
    <n v="1500"/>
    <n v="130"/>
    <n v="32.5"/>
    <x v="2"/>
    <s v="GB"/>
    <s v="GBP"/>
    <n v="1475877108"/>
    <n v="1473285108"/>
    <b v="0"/>
    <n v="4"/>
    <b v="0"/>
    <x v="1"/>
    <s v="plays"/>
    <x v="4018"/>
    <d v="2016-10-07T21:51:48"/>
    <n v="30"/>
    <x v="2"/>
  </r>
  <r>
    <n v="4019"/>
    <s v="We Don't Play Fight"/>
    <s v="Finally a crossover of the arts takes place! Theater &amp; LIVE Pro Wrestling. A unique story featuring TV Pro Wrestling without the TV."/>
    <n v="3500"/>
    <n v="29"/>
    <n v="7.25"/>
    <x v="2"/>
    <s v="US"/>
    <s v="USD"/>
    <n v="1460737680"/>
    <n v="1455725596"/>
    <b v="0"/>
    <n v="4"/>
    <b v="0"/>
    <x v="1"/>
    <s v="plays"/>
    <x v="4019"/>
    <d v="2016-04-15T16:28:00"/>
    <n v="58"/>
    <x v="2"/>
  </r>
  <r>
    <n v="4020"/>
    <s v="Those That Fly"/>
    <s v="Having lived her whole life in the midst of a civil war, 11 year old Leyla dreams of being a pilot so she may fly her family to safety."/>
    <n v="600"/>
    <n v="100"/>
    <n v="33.333333333333336"/>
    <x v="2"/>
    <s v="US"/>
    <s v="USD"/>
    <n v="1427168099"/>
    <n v="1424579699"/>
    <b v="0"/>
    <n v="3"/>
    <b v="0"/>
    <x v="1"/>
    <s v="plays"/>
    <x v="4020"/>
    <d v="2015-03-24T03:34:59"/>
    <n v="30"/>
    <x v="0"/>
  </r>
  <r>
    <n v="4021"/>
    <s v="Angels in Houston"/>
    <s v="Help a group of actors end bigotry in Houston, TX by supporting a  full production of Angels in America."/>
    <n v="15000"/>
    <n v="125"/>
    <n v="62.5"/>
    <x v="2"/>
    <s v="US"/>
    <s v="USD"/>
    <n v="1414360358"/>
    <n v="1409176358"/>
    <b v="0"/>
    <n v="2"/>
    <b v="0"/>
    <x v="1"/>
    <s v="plays"/>
    <x v="4021"/>
    <d v="2014-10-26T21:52:38"/>
    <n v="60"/>
    <x v="3"/>
  </r>
  <r>
    <n v="4022"/>
    <s v="The Merchant of Venice as Shakespeare Heard It"/>
    <s v="Help us produce a video of the first Original Pronunciation Merchant of Venice."/>
    <n v="18000"/>
    <n v="12521"/>
    <n v="63.558375634517766"/>
    <x v="2"/>
    <s v="US"/>
    <s v="USD"/>
    <n v="1422759240"/>
    <n v="1418824867"/>
    <b v="0"/>
    <n v="197"/>
    <b v="0"/>
    <x v="1"/>
    <s v="plays"/>
    <x v="4022"/>
    <d v="2015-02-01T02:54:00"/>
    <n v="46"/>
    <x v="3"/>
  </r>
  <r>
    <n v="4023"/>
    <s v="Forgive &amp; Forget"/>
    <s v="An original gospel stage play that explores the pain and hurt caused by those who struggle to forgive others!"/>
    <n v="7000"/>
    <n v="0"/>
    <e v="#DIV/0!"/>
    <x v="2"/>
    <s v="US"/>
    <s v="USD"/>
    <n v="1458860363"/>
    <n v="1454975963"/>
    <b v="0"/>
    <n v="0"/>
    <b v="0"/>
    <x v="1"/>
    <s v="plays"/>
    <x v="4023"/>
    <d v="2016-03-24T22:59:23"/>
    <n v="4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0"/>
    <x v="2"/>
    <s v="US"/>
    <s v="USD"/>
    <n v="1441037097"/>
    <n v="1438445097"/>
    <b v="0"/>
    <n v="1"/>
    <b v="0"/>
    <x v="1"/>
    <s v="plays"/>
    <x v="4024"/>
    <d v="2015-08-31T16:04:57"/>
    <n v="3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62.5"/>
    <x v="2"/>
    <s v="FR"/>
    <s v="EUR"/>
    <n v="1437889336"/>
    <n v="1432705336"/>
    <b v="0"/>
    <n v="4"/>
    <b v="0"/>
    <x v="1"/>
    <s v="plays"/>
    <x v="4025"/>
    <d v="2015-07-26T05:42:16"/>
    <n v="60"/>
    <x v="0"/>
  </r>
  <r>
    <n v="4026"/>
    <s v="Speak to my Soul: A Montage of Voices"/>
    <s v="This is a play that voices that stories of the black experience in America using spoken word, song and dance."/>
    <n v="4000"/>
    <n v="0"/>
    <e v="#DIV/0!"/>
    <x v="2"/>
    <s v="US"/>
    <s v="USD"/>
    <n v="1449247439"/>
    <n v="1444059839"/>
    <b v="0"/>
    <n v="0"/>
    <b v="0"/>
    <x v="1"/>
    <s v="plays"/>
    <x v="4026"/>
    <d v="2015-12-04T16:43:59"/>
    <n v="6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30.714285714285715"/>
    <x v="2"/>
    <s v="US"/>
    <s v="USD"/>
    <n v="1487811600"/>
    <n v="1486077481"/>
    <b v="0"/>
    <n v="7"/>
    <b v="0"/>
    <x v="1"/>
    <s v="plays"/>
    <x v="4027"/>
    <d v="2017-02-23T01:00:00"/>
    <n v="2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51"/>
    <x v="2"/>
    <s v="US"/>
    <s v="USD"/>
    <n v="1402007500"/>
    <n v="1399415500"/>
    <b v="0"/>
    <n v="11"/>
    <b v="0"/>
    <x v="1"/>
    <s v="plays"/>
    <x v="4028"/>
    <d v="2014-06-05T22:31:40"/>
    <n v="30"/>
    <x v="3"/>
  </r>
  <r>
    <n v="4029"/>
    <s v="Next 2 the Stage"/>
    <s v="A theater complex that educates as we entertain.  We will provide shows that inspire and theater classes that motivate."/>
    <n v="20000"/>
    <n v="0"/>
    <e v="#DIV/0!"/>
    <x v="2"/>
    <s v="US"/>
    <s v="USD"/>
    <n v="1450053370"/>
    <n v="1447461370"/>
    <b v="0"/>
    <n v="0"/>
    <b v="0"/>
    <x v="1"/>
    <s v="plays"/>
    <x v="4029"/>
    <d v="2015-12-14T00:36:10"/>
    <n v="30"/>
    <x v="0"/>
  </r>
  <r>
    <n v="4030"/>
    <s v="The Martin and Lewis Tribute Show"/>
    <s v="The world's best and only tribute to Dean Martin and Jerry Lewis_x000a_ bringing back the Music, Laughter and the Love."/>
    <n v="2500"/>
    <n v="400"/>
    <n v="66.666666666666671"/>
    <x v="2"/>
    <s v="US"/>
    <s v="USD"/>
    <n v="1454525340"/>
    <n v="1452008599"/>
    <b v="0"/>
    <n v="6"/>
    <b v="0"/>
    <x v="1"/>
    <s v="plays"/>
    <x v="4030"/>
    <d v="2016-02-03T18:49:00"/>
    <n v="2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e v="#DIV/0!"/>
    <x v="2"/>
    <s v="US"/>
    <s v="USD"/>
    <n v="1418914964"/>
    <n v="1414591364"/>
    <b v="0"/>
    <n v="0"/>
    <b v="0"/>
    <x v="1"/>
    <s v="plays"/>
    <x v="4031"/>
    <d v="2014-12-18T15:02:44"/>
    <n v="5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59"/>
    <x v="2"/>
    <s v="US"/>
    <s v="USD"/>
    <n v="1450211116"/>
    <n v="1445023516"/>
    <b v="0"/>
    <n v="7"/>
    <b v="0"/>
    <x v="1"/>
    <s v="plays"/>
    <x v="4032"/>
    <d v="2015-12-15T20:25:16"/>
    <n v="6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65.340319148936175"/>
    <x v="2"/>
    <s v="GB"/>
    <s v="GBP"/>
    <n v="1475398800"/>
    <n v="1472711224"/>
    <b v="0"/>
    <n v="94"/>
    <b v="0"/>
    <x v="1"/>
    <s v="plays"/>
    <x v="4033"/>
    <d v="2016-10-02T09:00:00"/>
    <n v="3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00"/>
    <x v="2"/>
    <s v="US"/>
    <s v="USD"/>
    <n v="1428097450"/>
    <n v="1425509050"/>
    <b v="0"/>
    <n v="2"/>
    <b v="0"/>
    <x v="1"/>
    <s v="plays"/>
    <x v="4034"/>
    <d v="2015-04-03T21:44:10"/>
    <n v="30"/>
    <x v="0"/>
  </r>
  <r>
    <n v="4035"/>
    <s v="The Lost Boy"/>
    <s v="&quot;Stories are where you go to look for the truth of your own life.&quot; (Frank Delaney)"/>
    <n v="10000"/>
    <n v="3685"/>
    <n v="147.4"/>
    <x v="2"/>
    <s v="US"/>
    <s v="USD"/>
    <n v="1413925887"/>
    <n v="1411333887"/>
    <b v="0"/>
    <n v="25"/>
    <b v="0"/>
    <x v="1"/>
    <s v="plays"/>
    <x v="4035"/>
    <d v="2014-10-21T21:11:27"/>
    <n v="3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166.05882352941177"/>
    <x v="2"/>
    <s v="US"/>
    <s v="USD"/>
    <n v="1404253800"/>
    <n v="1402784964"/>
    <b v="0"/>
    <n v="17"/>
    <b v="0"/>
    <x v="1"/>
    <s v="plays"/>
    <x v="4036"/>
    <d v="2014-07-01T22:30:00"/>
    <n v="1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40"/>
    <x v="2"/>
    <s v="US"/>
    <s v="USD"/>
    <n v="1464099900"/>
    <n v="1462585315"/>
    <b v="0"/>
    <n v="2"/>
    <b v="0"/>
    <x v="1"/>
    <s v="plays"/>
    <x v="4037"/>
    <d v="2016-05-24T14:25:00"/>
    <n v="18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75.25"/>
    <x v="2"/>
    <s v="US"/>
    <s v="USD"/>
    <n v="1413573010"/>
    <n v="1408389010"/>
    <b v="0"/>
    <n v="4"/>
    <b v="0"/>
    <x v="1"/>
    <s v="plays"/>
    <x v="4038"/>
    <d v="2014-10-17T19:10:10"/>
    <n v="60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x v="1"/>
    <s v="plays"/>
    <x v="4039"/>
    <d v="2015-12-01T05:59:00"/>
    <n v="34"/>
    <x v="0"/>
  </r>
  <r>
    <n v="4040"/>
    <s v="The Last Encore Musical"/>
    <s v="This nationally published book, set in the 70â€™s, tells the untold story of singers and a friendly reunion visit turning bad."/>
    <n v="8000"/>
    <n v="2500"/>
    <n v="1250"/>
    <x v="2"/>
    <s v="US"/>
    <s v="USD"/>
    <n v="1437188400"/>
    <n v="1432100004"/>
    <b v="0"/>
    <n v="2"/>
    <b v="0"/>
    <x v="1"/>
    <s v="plays"/>
    <x v="4040"/>
    <d v="2015-07-18T03:00:00"/>
    <n v="59"/>
    <x v="0"/>
  </r>
  <r>
    <n v="4041"/>
    <s v="In the Land of Gold"/>
    <s v="A bold, colouful, vibrant play centred around the last remaining monarchy of Africa."/>
    <n v="5000"/>
    <n v="21"/>
    <n v="10.5"/>
    <x v="2"/>
    <s v="GB"/>
    <s v="GBP"/>
    <n v="1473160954"/>
    <n v="1467976954"/>
    <b v="0"/>
    <n v="2"/>
    <b v="0"/>
    <x v="1"/>
    <s v="plays"/>
    <x v="4041"/>
    <d v="2016-09-06T11:22:34"/>
    <n v="60"/>
    <x v="2"/>
  </r>
  <r>
    <n v="4042"/>
    <s v="Messages"/>
    <s v="Acting group and production for inner city youth, about inner city youth. The problems and stuation that they see everyday."/>
    <n v="10000"/>
    <n v="21"/>
    <n v="7"/>
    <x v="2"/>
    <s v="US"/>
    <s v="USD"/>
    <n v="1421781360"/>
    <n v="1419213664"/>
    <b v="0"/>
    <n v="3"/>
    <b v="0"/>
    <x v="1"/>
    <s v="plays"/>
    <x v="4042"/>
    <d v="2015-01-20T19:16:00"/>
    <n v="30"/>
    <x v="3"/>
  </r>
  <r>
    <n v="4043"/>
    <s v="Not making potato salad here!"/>
    <s v="This could be my last play, need to bring my son out to see it before it's over.  Need to fly him here from BC"/>
    <n v="300"/>
    <n v="0"/>
    <e v="#DIV/0!"/>
    <x v="2"/>
    <s v="CA"/>
    <s v="CAD"/>
    <n v="1416524325"/>
    <n v="1415228325"/>
    <b v="0"/>
    <n v="0"/>
    <b v="0"/>
    <x v="1"/>
    <s v="plays"/>
    <x v="4043"/>
    <d v="2014-11-20T22:58:45"/>
    <n v="1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56.25"/>
    <x v="2"/>
    <s v="US"/>
    <s v="USD"/>
    <n v="1428642000"/>
    <n v="1426050982"/>
    <b v="0"/>
    <n v="4"/>
    <b v="0"/>
    <x v="1"/>
    <s v="plays"/>
    <x v="4044"/>
    <d v="2015-04-10T05:00:00"/>
    <n v="30"/>
    <x v="0"/>
  </r>
  <r>
    <n v="4045"/>
    <s v="The Hostages"/>
    <s v="&quot;The Hostages&quot; is about a bank robbery gone wrong, as we learn more about each characters, we question who are the actually hostages..."/>
    <n v="5000"/>
    <n v="1"/>
    <n v="1"/>
    <x v="2"/>
    <s v="AU"/>
    <s v="AUD"/>
    <n v="1408596589"/>
    <n v="1406004589"/>
    <b v="0"/>
    <n v="1"/>
    <b v="0"/>
    <x v="1"/>
    <s v="plays"/>
    <x v="4045"/>
    <d v="2014-08-21T04:49:49"/>
    <n v="3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38.333333333333336"/>
    <x v="2"/>
    <s v="US"/>
    <s v="USD"/>
    <n v="1413992210"/>
    <n v="1411400210"/>
    <b v="0"/>
    <n v="12"/>
    <b v="0"/>
    <x v="1"/>
    <s v="plays"/>
    <x v="4046"/>
    <d v="2014-10-22T15:36:50"/>
    <n v="3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7.5"/>
    <x v="2"/>
    <s v="US"/>
    <s v="USD"/>
    <n v="1420938000"/>
    <n v="1418862743"/>
    <b v="0"/>
    <n v="4"/>
    <b v="0"/>
    <x v="1"/>
    <s v="plays"/>
    <x v="4047"/>
    <d v="2015-01-11T01:00:00"/>
    <n v="24"/>
    <x v="3"/>
  </r>
  <r>
    <n v="4048"/>
    <s v="Speechless"/>
    <s v="The unspoken story of growing up disabled with cerebral palsy and no speech. This inclusive company fights ignorance using dark humour."/>
    <n v="17000"/>
    <n v="3001"/>
    <n v="32.978021978021978"/>
    <x v="2"/>
    <s v="GB"/>
    <s v="GBP"/>
    <n v="1460373187"/>
    <n v="1457352787"/>
    <b v="0"/>
    <n v="91"/>
    <b v="0"/>
    <x v="1"/>
    <s v="plays"/>
    <x v="4048"/>
    <d v="2016-04-11T11:13:07"/>
    <n v="35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16"/>
    <x v="2"/>
    <s v="US"/>
    <s v="USD"/>
    <n v="1436914815"/>
    <n v="1434322815"/>
    <b v="0"/>
    <n v="1"/>
    <b v="0"/>
    <x v="1"/>
    <s v="plays"/>
    <x v="4049"/>
    <d v="2015-07-14T23:00:15"/>
    <n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1"/>
    <x v="2"/>
    <s v="US"/>
    <s v="USD"/>
    <n v="1414077391"/>
    <n v="1411485391"/>
    <b v="0"/>
    <n v="1"/>
    <b v="0"/>
    <x v="1"/>
    <s v="plays"/>
    <x v="4050"/>
    <d v="2014-10-23T15:16:31"/>
    <n v="30"/>
    <x v="3"/>
  </r>
  <r>
    <n v="4051"/>
    <s v="Phantom of the Kun Opera"/>
    <s v="It is a heart-breaking life story of Wu family who tries to preserve the gem of Chinese Kun Opera through generations."/>
    <n v="500"/>
    <n v="0"/>
    <e v="#DIV/0!"/>
    <x v="2"/>
    <s v="US"/>
    <s v="USD"/>
    <n v="1399618380"/>
    <n v="1399058797"/>
    <b v="0"/>
    <n v="0"/>
    <b v="0"/>
    <x v="1"/>
    <s v="plays"/>
    <x v="4051"/>
    <d v="2014-05-09T06:53:00"/>
    <n v="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86.615384615384613"/>
    <x v="2"/>
    <s v="US"/>
    <s v="USD"/>
    <n v="1413234316"/>
    <n v="1408050316"/>
    <b v="0"/>
    <n v="13"/>
    <b v="0"/>
    <x v="1"/>
    <s v="plays"/>
    <x v="4052"/>
    <d v="2014-10-13T21:05:16"/>
    <n v="6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55"/>
    <x v="2"/>
    <s v="GB"/>
    <s v="GBP"/>
    <n v="1416081600"/>
    <n v="1413477228"/>
    <b v="0"/>
    <n v="2"/>
    <b v="0"/>
    <x v="1"/>
    <s v="plays"/>
    <x v="4053"/>
    <d v="2014-11-15T20:00:00"/>
    <n v="3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e v="#DIV/0!"/>
    <x v="2"/>
    <s v="US"/>
    <s v="USD"/>
    <n v="1475294400"/>
    <n v="1472674285"/>
    <b v="0"/>
    <n v="0"/>
    <b v="0"/>
    <x v="1"/>
    <s v="plays"/>
    <x v="4054"/>
    <d v="2016-10-01T04:00:00"/>
    <n v="3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41.952380952380949"/>
    <x v="2"/>
    <s v="GB"/>
    <s v="GBP"/>
    <n v="1403192031"/>
    <n v="1400600031"/>
    <b v="0"/>
    <n v="21"/>
    <b v="0"/>
    <x v="1"/>
    <s v="plays"/>
    <x v="4055"/>
    <d v="2014-06-19T15:33:51"/>
    <n v="30"/>
    <x v="3"/>
  </r>
  <r>
    <n v="4056"/>
    <s v="American Pride"/>
    <s v="American Pride is a play centered on the Poetry of one Iraq War veteran, and follows her journey through war and back home."/>
    <n v="1500"/>
    <n v="795"/>
    <n v="88.333333333333329"/>
    <x v="2"/>
    <s v="US"/>
    <s v="USD"/>
    <n v="1467575940"/>
    <n v="1465856639"/>
    <b v="0"/>
    <n v="9"/>
    <b v="0"/>
    <x v="1"/>
    <s v="plays"/>
    <x v="4056"/>
    <d v="2016-07-03T19:59:00"/>
    <n v="2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129.16666666666666"/>
    <x v="2"/>
    <s v="GB"/>
    <s v="GBP"/>
    <n v="1448492400"/>
    <n v="1446506080"/>
    <b v="0"/>
    <n v="6"/>
    <b v="0"/>
    <x v="1"/>
    <s v="plays"/>
    <x v="4057"/>
    <d v="2015-11-25T23:00:00"/>
    <n v="23"/>
    <x v="0"/>
  </r>
  <r>
    <n v="4058"/>
    <s v="Secret of Shahrazad (World Premier)"/>
    <s v="Help reveal the beauty of Islamic culture by launching this new adventure play celebrating Persian music, dance, and lore."/>
    <n v="3750"/>
    <n v="95"/>
    <n v="23.75"/>
    <x v="2"/>
    <s v="US"/>
    <s v="USD"/>
    <n v="1459483140"/>
    <n v="1458178044"/>
    <b v="0"/>
    <n v="4"/>
    <b v="0"/>
    <x v="1"/>
    <s v="plays"/>
    <x v="4058"/>
    <d v="2016-04-01T03:59:00"/>
    <n v="15"/>
    <x v="2"/>
  </r>
  <r>
    <n v="4059"/>
    <s v="The Million Dollar Shot"/>
    <s v="A very Canadian children's play inspired by the tradition of British pantomimes like Aladdin, and the Nutcracker."/>
    <n v="10000"/>
    <n v="250"/>
    <n v="35.714285714285715"/>
    <x v="2"/>
    <s v="CA"/>
    <s v="CAD"/>
    <n v="1410836400"/>
    <n v="1408116152"/>
    <b v="0"/>
    <n v="7"/>
    <b v="0"/>
    <x v="1"/>
    <s v="plays"/>
    <x v="4059"/>
    <d v="2014-09-16T03:00:00"/>
    <n v="3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57"/>
    <x v="2"/>
    <s v="CA"/>
    <s v="CAD"/>
    <n v="1403539200"/>
    <n v="1400604056"/>
    <b v="0"/>
    <n v="5"/>
    <b v="0"/>
    <x v="1"/>
    <s v="plays"/>
    <x v="4060"/>
    <d v="2014-06-23T16:00:00"/>
    <n v="34"/>
    <x v="3"/>
  </r>
  <r>
    <n v="4061"/>
    <s v="PRODUCE the Stage Play SKYLAR'S SYNDROME by Gavin Kayner"/>
    <s v="SKYLAR'S SYNDROME is a tremendous psychodrama by master playwright Gavin Kayner!"/>
    <n v="525"/>
    <n v="0"/>
    <e v="#DIV/0!"/>
    <x v="2"/>
    <s v="US"/>
    <s v="USD"/>
    <n v="1461205423"/>
    <n v="1456025023"/>
    <b v="0"/>
    <n v="0"/>
    <b v="0"/>
    <x v="1"/>
    <s v="plays"/>
    <x v="4061"/>
    <d v="2016-04-21T02:23:43"/>
    <n v="6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163.33333333333334"/>
    <x v="2"/>
    <s v="US"/>
    <s v="USD"/>
    <n v="1467481468"/>
    <n v="1464889468"/>
    <b v="0"/>
    <n v="3"/>
    <b v="0"/>
    <x v="1"/>
    <s v="plays"/>
    <x v="4062"/>
    <d v="2016-07-02T17:44:28"/>
    <n v="3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5"/>
    <x v="2"/>
    <s v="GB"/>
    <s v="GBP"/>
    <n v="1403886084"/>
    <n v="1401294084"/>
    <b v="0"/>
    <n v="9"/>
    <b v="0"/>
    <x v="1"/>
    <s v="plays"/>
    <x v="4063"/>
    <d v="2014-06-27T16:21:24"/>
    <n v="3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64.166666666666671"/>
    <x v="2"/>
    <s v="AU"/>
    <s v="AUD"/>
    <n v="1430316426"/>
    <n v="1427724426"/>
    <b v="0"/>
    <n v="6"/>
    <b v="0"/>
    <x v="1"/>
    <s v="plays"/>
    <x v="4064"/>
    <d v="2015-04-29T14:07:06"/>
    <n v="30"/>
    <x v="0"/>
  </r>
  <r>
    <n v="4065"/>
    <s v="A Midsummer's Night's Dream"/>
    <s v="A classical/ fantasy version of midsummers done by professionally trained actors in Tulsa!"/>
    <n v="4000"/>
    <n v="27"/>
    <n v="6.75"/>
    <x v="2"/>
    <s v="US"/>
    <s v="USD"/>
    <n v="1407883811"/>
    <n v="1405291811"/>
    <b v="0"/>
    <n v="4"/>
    <b v="0"/>
    <x v="1"/>
    <s v="plays"/>
    <x v="4065"/>
    <d v="2014-08-12T22:50:11"/>
    <n v="3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25"/>
    <x v="2"/>
    <s v="US"/>
    <s v="USD"/>
    <n v="1463619388"/>
    <n v="1461027388"/>
    <b v="0"/>
    <n v="1"/>
    <b v="0"/>
    <x v="1"/>
    <s v="plays"/>
    <x v="4066"/>
    <d v="2016-05-19T00:56:28"/>
    <n v="3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79.11764705882354"/>
    <x v="2"/>
    <s v="US"/>
    <s v="USD"/>
    <n v="1443408550"/>
    <n v="1439952550"/>
    <b v="0"/>
    <n v="17"/>
    <b v="0"/>
    <x v="1"/>
    <s v="plays"/>
    <x v="4067"/>
    <d v="2015-09-28T02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n v="34.950000000000003"/>
    <x v="2"/>
    <s v="US"/>
    <s v="USD"/>
    <n v="1484348700"/>
    <n v="1481756855"/>
    <b v="0"/>
    <n v="1"/>
    <b v="0"/>
    <x v="1"/>
    <s v="plays"/>
    <x v="4068"/>
    <d v="2017-01-13T23:05:00"/>
    <n v="30"/>
    <x v="2"/>
  </r>
  <r>
    <n v="4069"/>
    <s v="The Pendulum Swings"/>
    <s v="'The Pendulum Swings' is a three-act dark comedy that sees Frank and Michael await their execution on Death Row."/>
    <n v="1250"/>
    <n v="430"/>
    <n v="33.07692307692308"/>
    <x v="2"/>
    <s v="GB"/>
    <s v="GBP"/>
    <n v="1425124800"/>
    <n v="1421596356"/>
    <b v="0"/>
    <n v="13"/>
    <b v="0"/>
    <x v="1"/>
    <s v="plays"/>
    <x v="4069"/>
    <d v="2015-02-28T12:00:00"/>
    <n v="41"/>
    <x v="0"/>
  </r>
  <r>
    <n v="4070"/>
    <s v="Southern Utah University: V-Day 2015"/>
    <s v="V-Day Southern Utah University 2015 and Second Studio Players presents: The Vagina Monologues"/>
    <n v="1000"/>
    <n v="165"/>
    <n v="27.5"/>
    <x v="2"/>
    <s v="US"/>
    <s v="USD"/>
    <n v="1425178800"/>
    <n v="1422374420"/>
    <b v="0"/>
    <n v="6"/>
    <b v="0"/>
    <x v="1"/>
    <s v="plays"/>
    <x v="4070"/>
    <d v="2015-03-01T03:00:00"/>
    <n v="32"/>
    <x v="0"/>
  </r>
  <r>
    <n v="4071"/>
    <s v="ATEMPORAL"/>
    <s v="ExÃ¡men final de alumnos del Centro de CapacitaciÃ³n de la ANDA. Son extractos de obras: El JardÃ­n de los CerezoS, Madre Coraje y Casa"/>
    <n v="20000"/>
    <n v="0"/>
    <e v="#DIV/0!"/>
    <x v="2"/>
    <s v="MX"/>
    <s v="MXN"/>
    <n v="1482779931"/>
    <n v="1480187931"/>
    <b v="0"/>
    <n v="0"/>
    <b v="0"/>
    <x v="1"/>
    <s v="plays"/>
    <x v="4071"/>
    <d v="2016-12-26T19:18:51"/>
    <n v="3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2"/>
    <x v="2"/>
    <s v="GB"/>
    <s v="GBP"/>
    <n v="1408646111"/>
    <n v="1403462111"/>
    <b v="0"/>
    <n v="2"/>
    <b v="0"/>
    <x v="1"/>
    <s v="plays"/>
    <x v="4072"/>
    <d v="2014-08-21T18:35:11"/>
    <n v="6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8.5"/>
    <x v="2"/>
    <s v="US"/>
    <s v="USD"/>
    <n v="1431144000"/>
    <n v="1426407426"/>
    <b v="0"/>
    <n v="2"/>
    <b v="0"/>
    <x v="1"/>
    <s v="plays"/>
    <x v="4073"/>
    <d v="2015-05-09T04:00:00"/>
    <n v="5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35"/>
    <x v="2"/>
    <s v="GB"/>
    <s v="GBP"/>
    <n v="1446732975"/>
    <n v="1444137375"/>
    <b v="0"/>
    <n v="21"/>
    <b v="0"/>
    <x v="1"/>
    <s v="plays"/>
    <x v="4074"/>
    <d v="2015-11-05T14:16:15"/>
    <n v="3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44.307692307692307"/>
    <x v="2"/>
    <s v="GB"/>
    <s v="GBP"/>
    <n v="1404149280"/>
    <n v="1400547969"/>
    <b v="0"/>
    <n v="13"/>
    <b v="0"/>
    <x v="1"/>
    <s v="plays"/>
    <x v="4075"/>
    <d v="2014-06-30T17:28:00"/>
    <n v="42"/>
    <x v="3"/>
  </r>
  <r>
    <n v="4076"/>
    <s v="The Walls of Jericho ( A Voice for Warrior Families)"/>
    <s v="A play to raise awareness about the effects of mental illness on a military family in the Cold War area."/>
    <n v="700"/>
    <n v="0"/>
    <e v="#DIV/0!"/>
    <x v="2"/>
    <s v="US"/>
    <s v="USD"/>
    <n v="1413921060"/>
    <n v="1411499149"/>
    <b v="0"/>
    <n v="0"/>
    <b v="0"/>
    <x v="1"/>
    <s v="plays"/>
    <x v="4076"/>
    <d v="2014-10-21T19:51:00"/>
    <n v="2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222.5"/>
    <x v="2"/>
    <s v="US"/>
    <s v="USD"/>
    <n v="1482339794"/>
    <n v="1479747794"/>
    <b v="0"/>
    <n v="6"/>
    <b v="0"/>
    <x v="1"/>
    <s v="plays"/>
    <x v="4077"/>
    <d v="2016-12-21T17:03:14"/>
    <n v="30"/>
    <x v="2"/>
  </r>
  <r>
    <n v="4078"/>
    <s v="Theatre Memoire"/>
    <s v="Theatre Memoire are a High Wycombe based theatre company. Performing plays about multi-culturalism and interconectedness."/>
    <n v="250"/>
    <n v="0"/>
    <e v="#DIV/0!"/>
    <x v="2"/>
    <s v="GB"/>
    <s v="GBP"/>
    <n v="1485543242"/>
    <n v="1482951242"/>
    <b v="0"/>
    <n v="0"/>
    <b v="0"/>
    <x v="1"/>
    <s v="plays"/>
    <x v="4078"/>
    <d v="2017-01-27T18:54:02"/>
    <n v="3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5"/>
    <x v="2"/>
    <s v="US"/>
    <s v="USD"/>
    <n v="1466375521"/>
    <n v="1463783521"/>
    <b v="0"/>
    <n v="1"/>
    <b v="0"/>
    <x v="1"/>
    <s v="plays"/>
    <x v="4079"/>
    <d v="2016-06-19T22:32:01"/>
    <n v="30"/>
    <x v="2"/>
  </r>
  <r>
    <n v="4080"/>
    <s v="Uncommonnotions"/>
    <s v="&quot;Uncommonnotion&quot;. is a collections of short humors stories, I want to develop into plays, interest has been shown in this idea."/>
    <n v="3000"/>
    <n v="0"/>
    <e v="#DIV/0!"/>
    <x v="2"/>
    <s v="US"/>
    <s v="USD"/>
    <n v="1465930440"/>
    <n v="1463849116"/>
    <b v="0"/>
    <n v="0"/>
    <b v="0"/>
    <x v="1"/>
    <s v="plays"/>
    <x v="4080"/>
    <d v="2016-06-14T18:54:00"/>
    <n v="24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29.166666666666668"/>
    <x v="2"/>
    <s v="US"/>
    <s v="USD"/>
    <n v="1425819425"/>
    <n v="1423231025"/>
    <b v="0"/>
    <n v="12"/>
    <b v="0"/>
    <x v="1"/>
    <s v="plays"/>
    <x v="4081"/>
    <d v="2015-03-08T12:57:05"/>
    <n v="3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1.5"/>
    <x v="2"/>
    <s v="US"/>
    <s v="USD"/>
    <n v="1447542000"/>
    <n v="1446179553"/>
    <b v="0"/>
    <n v="2"/>
    <b v="0"/>
    <x v="1"/>
    <s v="plays"/>
    <x v="4082"/>
    <d v="2015-11-14T23:00:00"/>
    <n v="1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126.5"/>
    <x v="2"/>
    <s v="US"/>
    <s v="USD"/>
    <n v="1452795416"/>
    <n v="1450203416"/>
    <b v="0"/>
    <n v="6"/>
    <b v="0"/>
    <x v="1"/>
    <s v="plays"/>
    <x v="4083"/>
    <d v="2016-01-14T18:16:56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10"/>
    <x v="2"/>
    <s v="IT"/>
    <s v="EUR"/>
    <n v="1476008906"/>
    <n v="1473416906"/>
    <b v="0"/>
    <n v="1"/>
    <b v="0"/>
    <x v="1"/>
    <s v="plays"/>
    <x v="4084"/>
    <d v="2016-10-09T10:28:26"/>
    <n v="3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10"/>
    <x v="2"/>
    <s v="US"/>
    <s v="USD"/>
    <n v="1427169540"/>
    <n v="1424701775"/>
    <b v="0"/>
    <n v="1"/>
    <b v="0"/>
    <x v="1"/>
    <s v="plays"/>
    <x v="4085"/>
    <d v="2015-03-24T03:59:00"/>
    <n v="29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9.4"/>
    <x v="2"/>
    <s v="US"/>
    <s v="USD"/>
    <n v="1448078400"/>
    <n v="1445985299"/>
    <b v="0"/>
    <n v="5"/>
    <b v="0"/>
    <x v="1"/>
    <s v="plays"/>
    <x v="4086"/>
    <d v="2015-11-21T04:00:00"/>
    <n v="24"/>
    <x v="0"/>
  </r>
  <r>
    <n v="4087"/>
    <s v="Stage Production &quot;The Nail Shop&quot;"/>
    <s v="Comedy Stage Play"/>
    <n v="9600"/>
    <n v="0"/>
    <e v="#DIV/0!"/>
    <x v="2"/>
    <s v="US"/>
    <s v="USD"/>
    <n v="1468777786"/>
    <n v="1466185786"/>
    <b v="0"/>
    <n v="0"/>
    <b v="0"/>
    <x v="1"/>
    <s v="plays"/>
    <x v="4087"/>
    <d v="2016-07-17T17:49:46"/>
    <n v="30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72"/>
    <x v="2"/>
    <s v="GB"/>
    <s v="GBP"/>
    <n v="1421403960"/>
    <n v="1418827324"/>
    <b v="0"/>
    <n v="3"/>
    <b v="0"/>
    <x v="1"/>
    <s v="plays"/>
    <x v="4088"/>
    <d v="2015-01-16T10:26:00"/>
    <n v="3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30"/>
    <x v="2"/>
    <s v="US"/>
    <s v="USD"/>
    <n v="1433093700"/>
    <n v="1430242488"/>
    <b v="0"/>
    <n v="8"/>
    <b v="0"/>
    <x v="1"/>
    <s v="plays"/>
    <x v="4089"/>
    <d v="2015-05-31T17:35:00"/>
    <n v="33"/>
    <x v="0"/>
  </r>
  <r>
    <n v="4090"/>
    <s v="&quot; Sweet O'l Mama &quot; Theater Production"/>
    <s v="A gripping re-enactment of a true breast cancer survival story, highlighted with inspiration and laughter!"/>
    <n v="1000"/>
    <n v="32"/>
    <n v="10.666666666666666"/>
    <x v="2"/>
    <s v="US"/>
    <s v="USD"/>
    <n v="1438959600"/>
    <n v="1437754137"/>
    <b v="0"/>
    <n v="3"/>
    <b v="0"/>
    <x v="1"/>
    <s v="plays"/>
    <x v="4090"/>
    <d v="2015-08-07T15:00:00"/>
    <n v="1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25.5"/>
    <x v="2"/>
    <s v="US"/>
    <s v="USD"/>
    <n v="1421410151"/>
    <n v="1418818151"/>
    <b v="0"/>
    <n v="8"/>
    <b v="0"/>
    <x v="1"/>
    <s v="plays"/>
    <x v="4091"/>
    <d v="2015-01-16T12:09:11"/>
    <n v="30"/>
    <x v="3"/>
  </r>
  <r>
    <n v="4092"/>
    <s v="A CRY FOR HELP"/>
    <s v="&quot;A Cry for Help is Riveting, Inspiring, and Mesmerizing. You will laugh, cry, and be thinking about your own Cry for Help&quot;"/>
    <n v="110000"/>
    <n v="20"/>
    <n v="20"/>
    <x v="2"/>
    <s v="US"/>
    <s v="USD"/>
    <n v="1428205247"/>
    <n v="1423024847"/>
    <b v="0"/>
    <n v="1"/>
    <b v="0"/>
    <x v="1"/>
    <s v="plays"/>
    <x v="4092"/>
    <d v="2015-04-05T03:40:47"/>
    <n v="6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15"/>
    <x v="2"/>
    <s v="GB"/>
    <s v="GBP"/>
    <n v="1440272093"/>
    <n v="1435088093"/>
    <b v="0"/>
    <n v="4"/>
    <b v="0"/>
    <x v="1"/>
    <s v="plays"/>
    <x v="4093"/>
    <d v="2015-08-22T19:34:5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91.25"/>
    <x v="2"/>
    <s v="US"/>
    <s v="USD"/>
    <n v="1413953940"/>
    <n v="1410141900"/>
    <b v="0"/>
    <n v="8"/>
    <b v="0"/>
    <x v="1"/>
    <s v="plays"/>
    <x v="4094"/>
    <d v="2014-10-22T04:59:00"/>
    <n v="44"/>
    <x v="3"/>
  </r>
  <r>
    <n v="4095"/>
    <s v="LOPE ENAMORADO"/>
    <s v="Proyecto teatral dirigido por MartÃ­n Acosta que habla y reflexiona sobre el amor y su naturaleza."/>
    <n v="30000"/>
    <n v="800"/>
    <n v="800"/>
    <x v="2"/>
    <s v="MX"/>
    <s v="MXN"/>
    <n v="1482108350"/>
    <n v="1479516350"/>
    <b v="0"/>
    <n v="1"/>
    <b v="0"/>
    <x v="1"/>
    <s v="plays"/>
    <x v="4095"/>
    <d v="2016-12-19T00:45:50"/>
    <n v="3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80"/>
    <x v="2"/>
    <s v="GB"/>
    <s v="GBP"/>
    <n v="1488271860"/>
    <n v="1484484219"/>
    <b v="0"/>
    <n v="5"/>
    <b v="0"/>
    <x v="1"/>
    <s v="plays"/>
    <x v="4096"/>
    <d v="2017-02-28T08:51:00"/>
    <n v="4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e v="#DIV/0!"/>
    <x v="2"/>
    <s v="GB"/>
    <s v="GBP"/>
    <n v="1454284500"/>
    <n v="1449431237"/>
    <b v="0"/>
    <n v="0"/>
    <b v="0"/>
    <x v="1"/>
    <s v="plays"/>
    <x v="4097"/>
    <d v="2016-01-31T23:55:00"/>
    <n v="56"/>
    <x v="0"/>
  </r>
  <r>
    <n v="4098"/>
    <s v="Life is simple"/>
    <s v="Community Youth play, written by and performed by the youth about finding joy in the simple things in life"/>
    <n v="75000"/>
    <n v="0"/>
    <e v="#DIV/0!"/>
    <x v="2"/>
    <s v="US"/>
    <s v="USD"/>
    <n v="1465060797"/>
    <n v="1462468797"/>
    <b v="0"/>
    <n v="0"/>
    <b v="0"/>
    <x v="1"/>
    <s v="plays"/>
    <x v="4098"/>
    <d v="2016-06-04T17:19:57"/>
    <n v="3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50"/>
    <x v="2"/>
    <s v="US"/>
    <s v="USD"/>
    <n v="1472847873"/>
    <n v="1468959873"/>
    <b v="0"/>
    <n v="1"/>
    <b v="0"/>
    <x v="1"/>
    <s v="plays"/>
    <x v="4099"/>
    <d v="2016-09-02T20:24:33"/>
    <n v="45"/>
    <x v="2"/>
  </r>
  <r>
    <n v="4100"/>
    <s v="America is at the Mall: A Play in Three Acts"/>
    <s v="How does war change a family?  A peek into one family's kitchen as their soldier fights in Iraq."/>
    <n v="270"/>
    <n v="0"/>
    <e v="#DIV/0!"/>
    <x v="2"/>
    <s v="US"/>
    <s v="USD"/>
    <n v="1414205990"/>
    <n v="1413341990"/>
    <b v="0"/>
    <n v="0"/>
    <b v="0"/>
    <x v="1"/>
    <s v="plays"/>
    <x v="4100"/>
    <d v="2014-10-25T02:59:50"/>
    <n v="1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e v="#DIV/0!"/>
    <x v="2"/>
    <s v="US"/>
    <s v="USD"/>
    <n v="1485380482"/>
    <n v="1482788482"/>
    <b v="0"/>
    <n v="0"/>
    <b v="0"/>
    <x v="1"/>
    <s v="plays"/>
    <x v="4101"/>
    <d v="2017-01-25T21:41:22"/>
    <n v="30"/>
    <x v="2"/>
  </r>
  <r>
    <n v="4102"/>
    <s v="4th Wall Theatre Project"/>
    <s v="Local Community theater to get up and running in the Idaho Falls area. Something new, something different!"/>
    <n v="500"/>
    <n v="137"/>
    <n v="22.833333333333332"/>
    <x v="2"/>
    <s v="US"/>
    <s v="USD"/>
    <n v="1463343673"/>
    <n v="1460751673"/>
    <b v="0"/>
    <n v="6"/>
    <b v="0"/>
    <x v="1"/>
    <s v="plays"/>
    <x v="4102"/>
    <d v="2016-05-15T20:21:13"/>
    <n v="30"/>
    <x v="2"/>
  </r>
  <r>
    <n v="4103"/>
    <s v="Weather Men"/>
    <s v="Weather Men is a play, written by Nathan Black.  A comedy/drama that explores the question of 'why people stay together?'"/>
    <n v="1000"/>
    <n v="100"/>
    <n v="16.666666666666668"/>
    <x v="2"/>
    <s v="US"/>
    <s v="USD"/>
    <n v="1440613920"/>
    <n v="1435953566"/>
    <b v="0"/>
    <n v="6"/>
    <b v="0"/>
    <x v="1"/>
    <s v="plays"/>
    <x v="4103"/>
    <d v="2015-08-26T18:32:00"/>
    <n v="5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45.785714285714285"/>
    <x v="2"/>
    <s v="AU"/>
    <s v="AUD"/>
    <n v="1477550434"/>
    <n v="1474958434"/>
    <b v="0"/>
    <n v="14"/>
    <b v="0"/>
    <x v="1"/>
    <s v="plays"/>
    <x v="4104"/>
    <d v="2016-10-27T06:40:34"/>
    <n v="30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383.33333333333331"/>
    <x v="2"/>
    <s v="MX"/>
    <s v="MXN"/>
    <n v="1482711309"/>
    <n v="1479860109"/>
    <b v="0"/>
    <n v="6"/>
    <b v="0"/>
    <x v="1"/>
    <s v="plays"/>
    <x v="4105"/>
    <d v="2016-12-26T00:15:09"/>
    <n v="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106.96969696969697"/>
    <x v="2"/>
    <s v="US"/>
    <s v="USD"/>
    <n v="1427936400"/>
    <n v="1424221866"/>
    <b v="0"/>
    <n v="33"/>
    <b v="0"/>
    <x v="1"/>
    <s v="plays"/>
    <x v="4106"/>
    <d v="2015-04-02T01:00:00"/>
    <n v="43"/>
    <x v="0"/>
  </r>
  <r>
    <n v="4107"/>
    <s v="Sacrifice"/>
    <s v="A new dramatic comedy dealing with a father's unwillingness to let go of his past causes major problems for the future of his daughter."/>
    <n v="2000"/>
    <n v="41"/>
    <n v="10.25"/>
    <x v="2"/>
    <s v="US"/>
    <s v="USD"/>
    <n v="1411596001"/>
    <n v="1409608801"/>
    <b v="0"/>
    <n v="4"/>
    <b v="0"/>
    <x v="1"/>
    <s v="plays"/>
    <x v="4107"/>
    <d v="2014-09-24T22:00:01"/>
    <n v="2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59"/>
    <x v="2"/>
    <s v="US"/>
    <s v="USD"/>
    <n v="1488517200"/>
    <n v="1485909937"/>
    <b v="0"/>
    <n v="1"/>
    <b v="0"/>
    <x v="1"/>
    <s v="plays"/>
    <x v="4108"/>
    <d v="2017-03-03T05:00:00"/>
    <n v="30"/>
    <x v="1"/>
  </r>
  <r>
    <n v="4109"/>
    <s v="Jack the Lad"/>
    <s v="Jack the Lad - a new play that explores how far the boundaries of friendship will stretch when morality and loyalties clash."/>
    <n v="500"/>
    <n v="0"/>
    <e v="#DIV/0!"/>
    <x v="2"/>
    <s v="GB"/>
    <s v="GBP"/>
    <n v="1448805404"/>
    <n v="1446209804"/>
    <b v="0"/>
    <n v="0"/>
    <b v="0"/>
    <x v="1"/>
    <s v="plays"/>
    <x v="4109"/>
    <d v="2015-11-29T13:56:44"/>
    <n v="3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14.333333333333334"/>
    <x v="2"/>
    <s v="GB"/>
    <s v="GBP"/>
    <n v="1469113351"/>
    <n v="1463929351"/>
    <b v="0"/>
    <n v="6"/>
    <b v="0"/>
    <x v="1"/>
    <s v="plays"/>
    <x v="4110"/>
    <d v="2016-07-21T15:02:31"/>
    <n v="60"/>
    <x v="2"/>
  </r>
  <r>
    <n v="4111"/>
    <s v="REBORN IN LOVE"/>
    <s v="REBORN IN LOVE is the sequel to REBORN FROM ABOVE: A Tale of Eternal Love.  This is part two, of a One-Act play series."/>
    <n v="3000"/>
    <n v="94"/>
    <n v="15.666666666666666"/>
    <x v="2"/>
    <s v="US"/>
    <s v="USD"/>
    <n v="1424747740"/>
    <n v="1422155740"/>
    <b v="0"/>
    <n v="6"/>
    <b v="0"/>
    <x v="1"/>
    <s v="plays"/>
    <x v="4111"/>
    <d v="2015-02-24T03:15:40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1"/>
    <x v="2"/>
    <s v="IE"/>
    <s v="EUR"/>
    <n v="1456617600"/>
    <n v="1454280186"/>
    <b v="0"/>
    <n v="1"/>
    <b v="0"/>
    <x v="1"/>
    <s v="plays"/>
    <x v="4112"/>
    <d v="2016-02-28T00:00:00"/>
    <n v="27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1"/>
    <x v="2"/>
    <s v="US"/>
    <s v="USD"/>
    <n v="1452234840"/>
    <n v="1450619123"/>
    <b v="0"/>
    <n v="3"/>
    <b v="0"/>
    <x v="1"/>
    <s v="plays"/>
    <x v="4113"/>
    <d v="2016-01-08T06:34:00"/>
    <n v="1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F0BF5-5F4F-AE40-9C56-41664ED8B12B}" name="PivotTable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9" hier="-1"/>
    <pageField fld="14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1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B0F68-DCCC-4E19-B797-5393B2E48951}" name="PivotTable1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7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BB027-A14F-479C-833F-22138A796064}" name="PivotTable2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065" firstHeaderRow="1" firstDataRow="1" firstDataCol="1" rowPageCount="2" colPageCount="1"/>
  <pivotFields count="15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"/>
  </rowFields>
  <rowItems count="1061">
    <i>
      <x v="1"/>
    </i>
    <i>
      <x v="4"/>
    </i>
    <i>
      <x v="9"/>
    </i>
    <i>
      <x v="13"/>
    </i>
    <i>
      <x v="20"/>
    </i>
    <i>
      <x v="23"/>
    </i>
    <i>
      <x v="27"/>
    </i>
    <i>
      <x v="34"/>
    </i>
    <i>
      <x v="36"/>
    </i>
    <i>
      <x v="38"/>
    </i>
    <i>
      <x v="45"/>
    </i>
    <i>
      <x v="46"/>
    </i>
    <i>
      <x v="47"/>
    </i>
    <i>
      <x v="49"/>
    </i>
    <i>
      <x v="51"/>
    </i>
    <i>
      <x v="54"/>
    </i>
    <i>
      <x v="55"/>
    </i>
    <i>
      <x v="63"/>
    </i>
    <i>
      <x v="64"/>
    </i>
    <i>
      <x v="66"/>
    </i>
    <i>
      <x v="67"/>
    </i>
    <i>
      <x v="77"/>
    </i>
    <i>
      <x v="78"/>
    </i>
    <i>
      <x v="79"/>
    </i>
    <i>
      <x v="80"/>
    </i>
    <i>
      <x v="84"/>
    </i>
    <i>
      <x v="88"/>
    </i>
    <i>
      <x v="89"/>
    </i>
    <i>
      <x v="90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3"/>
    </i>
    <i>
      <x v="104"/>
    </i>
    <i>
      <x v="108"/>
    </i>
    <i>
      <x v="111"/>
    </i>
    <i>
      <x v="116"/>
    </i>
    <i>
      <x v="122"/>
    </i>
    <i>
      <x v="128"/>
    </i>
    <i>
      <x v="130"/>
    </i>
    <i>
      <x v="131"/>
    </i>
    <i>
      <x v="137"/>
    </i>
    <i>
      <x v="138"/>
    </i>
    <i>
      <x v="140"/>
    </i>
    <i>
      <x v="143"/>
    </i>
    <i>
      <x v="147"/>
    </i>
    <i>
      <x v="148"/>
    </i>
    <i>
      <x v="161"/>
    </i>
    <i>
      <x v="165"/>
    </i>
    <i>
      <x v="171"/>
    </i>
    <i>
      <x v="174"/>
    </i>
    <i>
      <x v="179"/>
    </i>
    <i>
      <x v="182"/>
    </i>
    <i>
      <x v="184"/>
    </i>
    <i>
      <x v="188"/>
    </i>
    <i>
      <x v="189"/>
    </i>
    <i>
      <x v="191"/>
    </i>
    <i>
      <x v="192"/>
    </i>
    <i>
      <x v="196"/>
    </i>
    <i>
      <x v="198"/>
    </i>
    <i>
      <x v="199"/>
    </i>
    <i>
      <x v="201"/>
    </i>
    <i>
      <x v="203"/>
    </i>
    <i>
      <x v="204"/>
    </i>
    <i>
      <x v="208"/>
    </i>
    <i>
      <x v="209"/>
    </i>
    <i>
      <x v="210"/>
    </i>
    <i>
      <x v="214"/>
    </i>
    <i>
      <x v="216"/>
    </i>
    <i>
      <x v="223"/>
    </i>
    <i>
      <x v="224"/>
    </i>
    <i>
      <x v="227"/>
    </i>
    <i>
      <x v="231"/>
    </i>
    <i>
      <x v="244"/>
    </i>
    <i>
      <x v="245"/>
    </i>
    <i>
      <x v="252"/>
    </i>
    <i>
      <x v="253"/>
    </i>
    <i>
      <x v="264"/>
    </i>
    <i>
      <x v="265"/>
    </i>
    <i>
      <x v="268"/>
    </i>
    <i>
      <x v="269"/>
    </i>
    <i>
      <x v="271"/>
    </i>
    <i>
      <x v="276"/>
    </i>
    <i>
      <x v="279"/>
    </i>
    <i>
      <x v="284"/>
    </i>
    <i>
      <x v="285"/>
    </i>
    <i>
      <x v="286"/>
    </i>
    <i>
      <x v="288"/>
    </i>
    <i>
      <x v="291"/>
    </i>
    <i>
      <x v="296"/>
    </i>
    <i>
      <x v="301"/>
    </i>
    <i>
      <x v="306"/>
    </i>
    <i>
      <x v="310"/>
    </i>
    <i>
      <x v="314"/>
    </i>
    <i>
      <x v="316"/>
    </i>
    <i>
      <x v="319"/>
    </i>
    <i>
      <x v="324"/>
    </i>
    <i>
      <x v="329"/>
    </i>
    <i>
      <x v="331"/>
    </i>
    <i>
      <x v="333"/>
    </i>
    <i>
      <x v="334"/>
    </i>
    <i>
      <x v="338"/>
    </i>
    <i>
      <x v="346"/>
    </i>
    <i>
      <x v="347"/>
    </i>
    <i>
      <x v="348"/>
    </i>
    <i>
      <x v="349"/>
    </i>
    <i>
      <x v="351"/>
    </i>
    <i>
      <x v="356"/>
    </i>
    <i>
      <x v="358"/>
    </i>
    <i>
      <x v="359"/>
    </i>
    <i>
      <x v="361"/>
    </i>
    <i>
      <x v="362"/>
    </i>
    <i>
      <x v="363"/>
    </i>
    <i>
      <x v="371"/>
    </i>
    <i>
      <x v="377"/>
    </i>
    <i>
      <x v="385"/>
    </i>
    <i>
      <x v="399"/>
    </i>
    <i>
      <x v="403"/>
    </i>
    <i>
      <x v="405"/>
    </i>
    <i>
      <x v="409"/>
    </i>
    <i>
      <x v="410"/>
    </i>
    <i>
      <x v="411"/>
    </i>
    <i>
      <x v="412"/>
    </i>
    <i>
      <x v="415"/>
    </i>
    <i>
      <x v="418"/>
    </i>
    <i>
      <x v="419"/>
    </i>
    <i>
      <x v="420"/>
    </i>
    <i>
      <x v="426"/>
    </i>
    <i>
      <x v="427"/>
    </i>
    <i>
      <x v="432"/>
    </i>
    <i>
      <x v="436"/>
    </i>
    <i>
      <x v="442"/>
    </i>
    <i>
      <x v="448"/>
    </i>
    <i>
      <x v="449"/>
    </i>
    <i>
      <x v="459"/>
    </i>
    <i>
      <x v="463"/>
    </i>
    <i>
      <x v="472"/>
    </i>
    <i>
      <x v="477"/>
    </i>
    <i>
      <x v="482"/>
    </i>
    <i>
      <x v="485"/>
    </i>
    <i>
      <x v="491"/>
    </i>
    <i>
      <x v="498"/>
    </i>
    <i>
      <x v="503"/>
    </i>
    <i>
      <x v="504"/>
    </i>
    <i>
      <x v="506"/>
    </i>
    <i>
      <x v="509"/>
    </i>
    <i>
      <x v="516"/>
    </i>
    <i>
      <x v="517"/>
    </i>
    <i>
      <x v="518"/>
    </i>
    <i>
      <x v="537"/>
    </i>
    <i>
      <x v="541"/>
    </i>
    <i>
      <x v="548"/>
    </i>
    <i>
      <x v="555"/>
    </i>
    <i>
      <x v="562"/>
    </i>
    <i>
      <x v="564"/>
    </i>
    <i>
      <x v="570"/>
    </i>
    <i>
      <x v="572"/>
    </i>
    <i>
      <x v="573"/>
    </i>
    <i>
      <x v="590"/>
    </i>
    <i>
      <x v="600"/>
    </i>
    <i>
      <x v="605"/>
    </i>
    <i>
      <x v="607"/>
    </i>
    <i>
      <x v="610"/>
    </i>
    <i>
      <x v="611"/>
    </i>
    <i>
      <x v="612"/>
    </i>
    <i>
      <x v="614"/>
    </i>
    <i>
      <x v="616"/>
    </i>
    <i>
      <x v="617"/>
    </i>
    <i>
      <x v="622"/>
    </i>
    <i>
      <x v="623"/>
    </i>
    <i>
      <x v="627"/>
    </i>
    <i>
      <x v="633"/>
    </i>
    <i>
      <x v="635"/>
    </i>
    <i>
      <x v="652"/>
    </i>
    <i>
      <x v="657"/>
    </i>
    <i>
      <x v="658"/>
    </i>
    <i>
      <x v="664"/>
    </i>
    <i>
      <x v="679"/>
    </i>
    <i>
      <x v="681"/>
    </i>
    <i>
      <x v="682"/>
    </i>
    <i>
      <x v="683"/>
    </i>
    <i>
      <x v="687"/>
    </i>
    <i>
      <x v="698"/>
    </i>
    <i>
      <x v="700"/>
    </i>
    <i>
      <x v="701"/>
    </i>
    <i>
      <x v="702"/>
    </i>
    <i>
      <x v="704"/>
    </i>
    <i>
      <x v="708"/>
    </i>
    <i>
      <x v="716"/>
    </i>
    <i>
      <x v="717"/>
    </i>
    <i>
      <x v="723"/>
    </i>
    <i>
      <x v="735"/>
    </i>
    <i>
      <x v="740"/>
    </i>
    <i>
      <x v="745"/>
    </i>
    <i>
      <x v="750"/>
    </i>
    <i>
      <x v="753"/>
    </i>
    <i>
      <x v="754"/>
    </i>
    <i>
      <x v="764"/>
    </i>
    <i>
      <x v="765"/>
    </i>
    <i>
      <x v="766"/>
    </i>
    <i>
      <x v="768"/>
    </i>
    <i>
      <x v="771"/>
    </i>
    <i>
      <x v="772"/>
    </i>
    <i>
      <x v="774"/>
    </i>
    <i>
      <x v="777"/>
    </i>
    <i>
      <x v="796"/>
    </i>
    <i>
      <x v="797"/>
    </i>
    <i>
      <x v="798"/>
    </i>
    <i>
      <x v="800"/>
    </i>
    <i>
      <x v="803"/>
    </i>
    <i>
      <x v="805"/>
    </i>
    <i>
      <x v="806"/>
    </i>
    <i>
      <x v="808"/>
    </i>
    <i>
      <x v="809"/>
    </i>
    <i>
      <x v="817"/>
    </i>
    <i>
      <x v="822"/>
    </i>
    <i>
      <x v="830"/>
    </i>
    <i>
      <x v="831"/>
    </i>
    <i>
      <x v="832"/>
    </i>
    <i>
      <x v="833"/>
    </i>
    <i>
      <x v="834"/>
    </i>
    <i>
      <x v="836"/>
    </i>
    <i>
      <x v="838"/>
    </i>
    <i>
      <x v="840"/>
    </i>
    <i>
      <x v="841"/>
    </i>
    <i>
      <x v="856"/>
    </i>
    <i>
      <x v="857"/>
    </i>
    <i>
      <x v="858"/>
    </i>
    <i>
      <x v="864"/>
    </i>
    <i>
      <x v="868"/>
    </i>
    <i>
      <x v="883"/>
    </i>
    <i>
      <x v="889"/>
    </i>
    <i>
      <x v="898"/>
    </i>
    <i>
      <x v="903"/>
    </i>
    <i>
      <x v="905"/>
    </i>
    <i>
      <x v="907"/>
    </i>
    <i>
      <x v="908"/>
    </i>
    <i>
      <x v="911"/>
    </i>
    <i>
      <x v="913"/>
    </i>
    <i>
      <x v="915"/>
    </i>
    <i>
      <x v="922"/>
    </i>
    <i>
      <x v="932"/>
    </i>
    <i>
      <x v="933"/>
    </i>
    <i>
      <x v="944"/>
    </i>
    <i>
      <x v="946"/>
    </i>
    <i>
      <x v="952"/>
    </i>
    <i>
      <x v="956"/>
    </i>
    <i>
      <x v="957"/>
    </i>
    <i>
      <x v="960"/>
    </i>
    <i>
      <x v="966"/>
    </i>
    <i>
      <x v="977"/>
    </i>
    <i>
      <x v="985"/>
    </i>
    <i>
      <x v="986"/>
    </i>
    <i>
      <x v="987"/>
    </i>
    <i>
      <x v="988"/>
    </i>
    <i>
      <x v="996"/>
    </i>
    <i>
      <x v="997"/>
    </i>
    <i>
      <x v="1001"/>
    </i>
    <i>
      <x v="1021"/>
    </i>
    <i>
      <x v="1026"/>
    </i>
    <i>
      <x v="1034"/>
    </i>
    <i>
      <x v="1038"/>
    </i>
    <i>
      <x v="1039"/>
    </i>
    <i>
      <x v="1040"/>
    </i>
    <i>
      <x v="1045"/>
    </i>
    <i>
      <x v="1047"/>
    </i>
    <i>
      <x v="1052"/>
    </i>
    <i>
      <x v="1053"/>
    </i>
    <i>
      <x v="1062"/>
    </i>
    <i>
      <x v="1068"/>
    </i>
    <i>
      <x v="1069"/>
    </i>
    <i>
      <x v="1071"/>
    </i>
    <i>
      <x v="1072"/>
    </i>
    <i>
      <x v="1073"/>
    </i>
    <i>
      <x v="1075"/>
    </i>
    <i>
      <x v="1086"/>
    </i>
    <i>
      <x v="1089"/>
    </i>
    <i>
      <x v="1091"/>
    </i>
    <i>
      <x v="1098"/>
    </i>
    <i>
      <x v="1103"/>
    </i>
    <i>
      <x v="1104"/>
    </i>
    <i>
      <x v="1110"/>
    </i>
    <i>
      <x v="1116"/>
    </i>
    <i>
      <x v="1120"/>
    </i>
    <i>
      <x v="1124"/>
    </i>
    <i>
      <x v="1125"/>
    </i>
    <i>
      <x v="1128"/>
    </i>
    <i>
      <x v="1134"/>
    </i>
    <i>
      <x v="1137"/>
    </i>
    <i>
      <x v="1138"/>
    </i>
    <i>
      <x v="1139"/>
    </i>
    <i>
      <x v="1142"/>
    </i>
    <i>
      <x v="1144"/>
    </i>
    <i>
      <x v="1147"/>
    </i>
    <i>
      <x v="1148"/>
    </i>
    <i>
      <x v="1151"/>
    </i>
    <i>
      <x v="1152"/>
    </i>
    <i>
      <x v="1153"/>
    </i>
    <i>
      <x v="1160"/>
    </i>
    <i>
      <x v="1161"/>
    </i>
    <i>
      <x v="1174"/>
    </i>
    <i>
      <x v="1175"/>
    </i>
    <i>
      <x v="1180"/>
    </i>
    <i>
      <x v="1182"/>
    </i>
    <i>
      <x v="1184"/>
    </i>
    <i>
      <x v="1191"/>
    </i>
    <i>
      <x v="1200"/>
    </i>
    <i>
      <x v="1202"/>
    </i>
    <i>
      <x v="1207"/>
    </i>
    <i>
      <x v="1210"/>
    </i>
    <i>
      <x v="1211"/>
    </i>
    <i>
      <x v="1212"/>
    </i>
    <i>
      <x v="1214"/>
    </i>
    <i>
      <x v="1218"/>
    </i>
    <i>
      <x v="1220"/>
    </i>
    <i>
      <x v="1221"/>
    </i>
    <i>
      <x v="1225"/>
    </i>
    <i>
      <x v="1228"/>
    </i>
    <i>
      <x v="1229"/>
    </i>
    <i>
      <x v="1233"/>
    </i>
    <i>
      <x v="1235"/>
    </i>
    <i>
      <x v="1246"/>
    </i>
    <i>
      <x v="1252"/>
    </i>
    <i>
      <x v="1256"/>
    </i>
    <i>
      <x v="1258"/>
    </i>
    <i>
      <x v="1266"/>
    </i>
    <i>
      <x v="1271"/>
    </i>
    <i>
      <x v="1276"/>
    </i>
    <i>
      <x v="1279"/>
    </i>
    <i>
      <x v="1280"/>
    </i>
    <i>
      <x v="1281"/>
    </i>
    <i>
      <x v="1284"/>
    </i>
    <i>
      <x v="1286"/>
    </i>
    <i>
      <x v="1290"/>
    </i>
    <i>
      <x v="1292"/>
    </i>
    <i>
      <x v="1293"/>
    </i>
    <i>
      <x v="1294"/>
    </i>
    <i>
      <x v="1297"/>
    </i>
    <i>
      <x v="1300"/>
    </i>
    <i>
      <x v="1302"/>
    </i>
    <i>
      <x v="1307"/>
    </i>
    <i>
      <x v="1315"/>
    </i>
    <i>
      <x v="1317"/>
    </i>
    <i>
      <x v="1325"/>
    </i>
    <i>
      <x v="1330"/>
    </i>
    <i>
      <x v="1331"/>
    </i>
    <i>
      <x v="1335"/>
    </i>
    <i>
      <x v="1337"/>
    </i>
    <i>
      <x v="1338"/>
    </i>
    <i>
      <x v="1341"/>
    </i>
    <i>
      <x v="1345"/>
    </i>
    <i>
      <x v="1346"/>
    </i>
    <i>
      <x v="1349"/>
    </i>
    <i>
      <x v="1350"/>
    </i>
    <i>
      <x v="1356"/>
    </i>
    <i>
      <x v="1361"/>
    </i>
    <i>
      <x v="1364"/>
    </i>
    <i>
      <x v="1367"/>
    </i>
    <i>
      <x v="1370"/>
    </i>
    <i>
      <x v="1374"/>
    </i>
    <i>
      <x v="1376"/>
    </i>
    <i>
      <x v="1377"/>
    </i>
    <i>
      <x v="1381"/>
    </i>
    <i>
      <x v="1382"/>
    </i>
    <i>
      <x v="1383"/>
    </i>
    <i>
      <x v="1384"/>
    </i>
    <i>
      <x v="1391"/>
    </i>
    <i>
      <x v="1396"/>
    </i>
    <i>
      <x v="1397"/>
    </i>
    <i>
      <x v="1403"/>
    </i>
    <i>
      <x v="1406"/>
    </i>
    <i>
      <x v="1411"/>
    </i>
    <i>
      <x v="1417"/>
    </i>
    <i>
      <x v="1421"/>
    </i>
    <i>
      <x v="1425"/>
    </i>
    <i>
      <x v="1431"/>
    </i>
    <i>
      <x v="1435"/>
    </i>
    <i>
      <x v="1436"/>
    </i>
    <i>
      <x v="1440"/>
    </i>
    <i>
      <x v="1445"/>
    </i>
    <i>
      <x v="1446"/>
    </i>
    <i>
      <x v="1458"/>
    </i>
    <i>
      <x v="1470"/>
    </i>
    <i>
      <x v="1472"/>
    </i>
    <i>
      <x v="1485"/>
    </i>
    <i>
      <x v="1487"/>
    </i>
    <i>
      <x v="1492"/>
    </i>
    <i>
      <x v="1498"/>
    </i>
    <i>
      <x v="1502"/>
    </i>
    <i>
      <x v="1509"/>
    </i>
    <i>
      <x v="1510"/>
    </i>
    <i>
      <x v="1512"/>
    </i>
    <i>
      <x v="1517"/>
    </i>
    <i>
      <x v="1521"/>
    </i>
    <i>
      <x v="1523"/>
    </i>
    <i>
      <x v="1529"/>
    </i>
    <i>
      <x v="1530"/>
    </i>
    <i>
      <x v="1539"/>
    </i>
    <i>
      <x v="1542"/>
    </i>
    <i>
      <x v="1543"/>
    </i>
    <i>
      <x v="1544"/>
    </i>
    <i>
      <x v="1545"/>
    </i>
    <i>
      <x v="1546"/>
    </i>
    <i>
      <x v="1549"/>
    </i>
    <i>
      <x v="1555"/>
    </i>
    <i>
      <x v="1563"/>
    </i>
    <i>
      <x v="1568"/>
    </i>
    <i>
      <x v="1569"/>
    </i>
    <i>
      <x v="1570"/>
    </i>
    <i>
      <x v="1572"/>
    </i>
    <i>
      <x v="1577"/>
    </i>
    <i>
      <x v="1580"/>
    </i>
    <i>
      <x v="1590"/>
    </i>
    <i>
      <x v="1591"/>
    </i>
    <i>
      <x v="1593"/>
    </i>
    <i>
      <x v="1594"/>
    </i>
    <i>
      <x v="1596"/>
    </i>
    <i>
      <x v="1603"/>
    </i>
    <i>
      <x v="1610"/>
    </i>
    <i>
      <x v="1617"/>
    </i>
    <i>
      <x v="1619"/>
    </i>
    <i>
      <x v="1622"/>
    </i>
    <i>
      <x v="1624"/>
    </i>
    <i>
      <x v="1633"/>
    </i>
    <i>
      <x v="1637"/>
    </i>
    <i>
      <x v="1638"/>
    </i>
    <i>
      <x v="1640"/>
    </i>
    <i>
      <x v="1644"/>
    </i>
    <i>
      <x v="1651"/>
    </i>
    <i>
      <x v="1669"/>
    </i>
    <i>
      <x v="1687"/>
    </i>
    <i>
      <x v="1694"/>
    </i>
    <i>
      <x v="1697"/>
    </i>
    <i>
      <x v="1705"/>
    </i>
    <i>
      <x v="1710"/>
    </i>
    <i>
      <x v="1722"/>
    </i>
    <i>
      <x v="1731"/>
    </i>
    <i>
      <x v="1736"/>
    </i>
    <i>
      <x v="1739"/>
    </i>
    <i>
      <x v="1747"/>
    </i>
    <i>
      <x v="1748"/>
    </i>
    <i>
      <x v="1763"/>
    </i>
    <i>
      <x v="1773"/>
    </i>
    <i>
      <x v="1777"/>
    </i>
    <i>
      <x v="1778"/>
    </i>
    <i>
      <x v="1782"/>
    </i>
    <i>
      <x v="1789"/>
    </i>
    <i>
      <x v="1790"/>
    </i>
    <i>
      <x v="1793"/>
    </i>
    <i>
      <x v="1803"/>
    </i>
    <i>
      <x v="1813"/>
    </i>
    <i>
      <x v="1816"/>
    </i>
    <i>
      <x v="1836"/>
    </i>
    <i>
      <x v="1837"/>
    </i>
    <i>
      <x v="1839"/>
    </i>
    <i>
      <x v="1844"/>
    </i>
    <i>
      <x v="1846"/>
    </i>
    <i>
      <x v="1854"/>
    </i>
    <i>
      <x v="1857"/>
    </i>
    <i>
      <x v="1862"/>
    </i>
    <i>
      <x v="1864"/>
    </i>
    <i>
      <x v="1873"/>
    </i>
    <i>
      <x v="1874"/>
    </i>
    <i>
      <x v="1883"/>
    </i>
    <i>
      <x v="1884"/>
    </i>
    <i>
      <x v="1896"/>
    </i>
    <i>
      <x v="1912"/>
    </i>
    <i>
      <x v="1919"/>
    </i>
    <i>
      <x v="1923"/>
    </i>
    <i>
      <x v="1924"/>
    </i>
    <i>
      <x v="1926"/>
    </i>
    <i>
      <x v="1927"/>
    </i>
    <i>
      <x v="1944"/>
    </i>
    <i>
      <x v="1951"/>
    </i>
    <i>
      <x v="1957"/>
    </i>
    <i>
      <x v="1963"/>
    </i>
    <i>
      <x v="1968"/>
    </i>
    <i>
      <x v="1970"/>
    </i>
    <i>
      <x v="1971"/>
    </i>
    <i>
      <x v="1979"/>
    </i>
    <i>
      <x v="1981"/>
    </i>
    <i>
      <x v="1982"/>
    </i>
    <i>
      <x v="1984"/>
    </i>
    <i>
      <x v="1988"/>
    </i>
    <i>
      <x v="1989"/>
    </i>
    <i>
      <x v="1991"/>
    </i>
    <i>
      <x v="1995"/>
    </i>
    <i>
      <x v="1996"/>
    </i>
    <i>
      <x v="2023"/>
    </i>
    <i>
      <x v="2024"/>
    </i>
    <i>
      <x v="2025"/>
    </i>
    <i>
      <x v="2029"/>
    </i>
    <i>
      <x v="2031"/>
    </i>
    <i>
      <x v="2036"/>
    </i>
    <i>
      <x v="2042"/>
    </i>
    <i>
      <x v="2051"/>
    </i>
    <i>
      <x v="2055"/>
    </i>
    <i>
      <x v="2058"/>
    </i>
    <i>
      <x v="2059"/>
    </i>
    <i>
      <x v="2060"/>
    </i>
    <i>
      <x v="2062"/>
    </i>
    <i>
      <x v="2063"/>
    </i>
    <i>
      <x v="2073"/>
    </i>
    <i>
      <x v="2076"/>
    </i>
    <i>
      <x v="2078"/>
    </i>
    <i>
      <x v="2087"/>
    </i>
    <i>
      <x v="2095"/>
    </i>
    <i>
      <x v="2101"/>
    </i>
    <i>
      <x v="2103"/>
    </i>
    <i>
      <x v="2104"/>
    </i>
    <i>
      <x v="2107"/>
    </i>
    <i>
      <x v="2112"/>
    </i>
    <i>
      <x v="2115"/>
    </i>
    <i>
      <x v="2116"/>
    </i>
    <i>
      <x v="2119"/>
    </i>
    <i>
      <x v="2121"/>
    </i>
    <i>
      <x v="2122"/>
    </i>
    <i>
      <x v="2126"/>
    </i>
    <i>
      <x v="2136"/>
    </i>
    <i>
      <x v="2143"/>
    </i>
    <i>
      <x v="2144"/>
    </i>
    <i>
      <x v="2151"/>
    </i>
    <i>
      <x v="2155"/>
    </i>
    <i>
      <x v="2156"/>
    </i>
    <i>
      <x v="2160"/>
    </i>
    <i>
      <x v="2165"/>
    </i>
    <i>
      <x v="2179"/>
    </i>
    <i>
      <x v="2187"/>
    </i>
    <i>
      <x v="2191"/>
    </i>
    <i>
      <x v="2192"/>
    </i>
    <i>
      <x v="2194"/>
    </i>
    <i>
      <x v="2196"/>
    </i>
    <i>
      <x v="2198"/>
    </i>
    <i>
      <x v="2202"/>
    </i>
    <i>
      <x v="2205"/>
    </i>
    <i>
      <x v="2206"/>
    </i>
    <i>
      <x v="2211"/>
    </i>
    <i>
      <x v="2217"/>
    </i>
    <i>
      <x v="2220"/>
    </i>
    <i>
      <x v="2223"/>
    </i>
    <i>
      <x v="2224"/>
    </i>
    <i>
      <x v="2226"/>
    </i>
    <i>
      <x v="2227"/>
    </i>
    <i>
      <x v="2228"/>
    </i>
    <i>
      <x v="2231"/>
    </i>
    <i>
      <x v="2234"/>
    </i>
    <i>
      <x v="2241"/>
    </i>
    <i>
      <x v="2244"/>
    </i>
    <i>
      <x v="2248"/>
    </i>
    <i>
      <x v="2258"/>
    </i>
    <i>
      <x v="2263"/>
    </i>
    <i>
      <x v="2288"/>
    </i>
    <i>
      <x v="2299"/>
    </i>
    <i>
      <x v="2301"/>
    </i>
    <i>
      <x v="2302"/>
    </i>
    <i>
      <x v="2311"/>
    </i>
    <i>
      <x v="2313"/>
    </i>
    <i>
      <x v="2323"/>
    </i>
    <i>
      <x v="2324"/>
    </i>
    <i>
      <x v="2325"/>
    </i>
    <i>
      <x v="2331"/>
    </i>
    <i>
      <x v="2333"/>
    </i>
    <i>
      <x v="2336"/>
    </i>
    <i>
      <x v="2340"/>
    </i>
    <i>
      <x v="2344"/>
    </i>
    <i>
      <x v="2352"/>
    </i>
    <i>
      <x v="2356"/>
    </i>
    <i>
      <x v="2357"/>
    </i>
    <i>
      <x v="2360"/>
    </i>
    <i>
      <x v="2365"/>
    </i>
    <i>
      <x v="2367"/>
    </i>
    <i>
      <x v="2369"/>
    </i>
    <i>
      <x v="2370"/>
    </i>
    <i>
      <x v="2373"/>
    </i>
    <i>
      <x v="2375"/>
    </i>
    <i>
      <x v="2379"/>
    </i>
    <i>
      <x v="2383"/>
    </i>
    <i>
      <x v="2384"/>
    </i>
    <i>
      <x v="2390"/>
    </i>
    <i>
      <x v="2391"/>
    </i>
    <i>
      <x v="2399"/>
    </i>
    <i>
      <x v="2400"/>
    </i>
    <i>
      <x v="2405"/>
    </i>
    <i>
      <x v="2412"/>
    </i>
    <i>
      <x v="2414"/>
    </i>
    <i>
      <x v="2418"/>
    </i>
    <i>
      <x v="2419"/>
    </i>
    <i>
      <x v="2440"/>
    </i>
    <i>
      <x v="2443"/>
    </i>
    <i>
      <x v="2444"/>
    </i>
    <i>
      <x v="2450"/>
    </i>
    <i>
      <x v="2460"/>
    </i>
    <i>
      <x v="2461"/>
    </i>
    <i>
      <x v="2462"/>
    </i>
    <i>
      <x v="2467"/>
    </i>
    <i>
      <x v="2474"/>
    </i>
    <i>
      <x v="2475"/>
    </i>
    <i>
      <x v="2478"/>
    </i>
    <i>
      <x v="2479"/>
    </i>
    <i>
      <x v="2497"/>
    </i>
    <i>
      <x v="2501"/>
    </i>
    <i>
      <x v="2503"/>
    </i>
    <i>
      <x v="2510"/>
    </i>
    <i>
      <x v="2516"/>
    </i>
    <i>
      <x v="2523"/>
    </i>
    <i>
      <x v="2524"/>
    </i>
    <i>
      <x v="2531"/>
    </i>
    <i>
      <x v="2539"/>
    </i>
    <i>
      <x v="2540"/>
    </i>
    <i>
      <x v="2546"/>
    </i>
    <i>
      <x v="2547"/>
    </i>
    <i>
      <x v="2556"/>
    </i>
    <i>
      <x v="2562"/>
    </i>
    <i>
      <x v="2577"/>
    </i>
    <i>
      <x v="2584"/>
    </i>
    <i>
      <x v="2585"/>
    </i>
    <i>
      <x v="2590"/>
    </i>
    <i>
      <x v="2594"/>
    </i>
    <i>
      <x v="2595"/>
    </i>
    <i>
      <x v="2598"/>
    </i>
    <i>
      <x v="2622"/>
    </i>
    <i>
      <x v="2625"/>
    </i>
    <i>
      <x v="2626"/>
    </i>
    <i>
      <x v="2631"/>
    </i>
    <i>
      <x v="2635"/>
    </i>
    <i>
      <x v="2641"/>
    </i>
    <i>
      <x v="2643"/>
    </i>
    <i>
      <x v="2649"/>
    </i>
    <i>
      <x v="2652"/>
    </i>
    <i>
      <x v="2663"/>
    </i>
    <i>
      <x v="2664"/>
    </i>
    <i>
      <x v="2674"/>
    </i>
    <i>
      <x v="2676"/>
    </i>
    <i>
      <x v="2680"/>
    </i>
    <i>
      <x v="2689"/>
    </i>
    <i>
      <x v="2693"/>
    </i>
    <i>
      <x v="2694"/>
    </i>
    <i>
      <x v="2697"/>
    </i>
    <i>
      <x v="2699"/>
    </i>
    <i>
      <x v="2701"/>
    </i>
    <i>
      <x v="2702"/>
    </i>
    <i>
      <x v="2703"/>
    </i>
    <i>
      <x v="2705"/>
    </i>
    <i>
      <x v="2706"/>
    </i>
    <i>
      <x v="2708"/>
    </i>
    <i>
      <x v="2713"/>
    </i>
    <i>
      <x v="2724"/>
    </i>
    <i>
      <x v="2727"/>
    </i>
    <i>
      <x v="2733"/>
    </i>
    <i>
      <x v="2737"/>
    </i>
    <i>
      <x v="2743"/>
    </i>
    <i>
      <x v="2744"/>
    </i>
    <i>
      <x v="2749"/>
    </i>
    <i>
      <x v="2751"/>
    </i>
    <i>
      <x v="2763"/>
    </i>
    <i>
      <x v="2769"/>
    </i>
    <i>
      <x v="2774"/>
    </i>
    <i>
      <x v="2775"/>
    </i>
    <i>
      <x v="2776"/>
    </i>
    <i>
      <x v="2777"/>
    </i>
    <i>
      <x v="2778"/>
    </i>
    <i>
      <x v="2779"/>
    </i>
    <i>
      <x v="2782"/>
    </i>
    <i>
      <x v="2784"/>
    </i>
    <i>
      <x v="2785"/>
    </i>
    <i>
      <x v="2787"/>
    </i>
    <i>
      <x v="2795"/>
    </i>
    <i>
      <x v="2803"/>
    </i>
    <i>
      <x v="2812"/>
    </i>
    <i>
      <x v="2823"/>
    </i>
    <i>
      <x v="2827"/>
    </i>
    <i>
      <x v="2834"/>
    </i>
    <i>
      <x v="2837"/>
    </i>
    <i>
      <x v="2838"/>
    </i>
    <i>
      <x v="2839"/>
    </i>
    <i>
      <x v="2840"/>
    </i>
    <i>
      <x v="2841"/>
    </i>
    <i>
      <x v="2846"/>
    </i>
    <i>
      <x v="2847"/>
    </i>
    <i>
      <x v="2850"/>
    </i>
    <i>
      <x v="2855"/>
    </i>
    <i>
      <x v="2857"/>
    </i>
    <i>
      <x v="2859"/>
    </i>
    <i>
      <x v="2862"/>
    </i>
    <i>
      <x v="2863"/>
    </i>
    <i>
      <x v="2865"/>
    </i>
    <i>
      <x v="2866"/>
    </i>
    <i>
      <x v="2870"/>
    </i>
    <i>
      <x v="2873"/>
    </i>
    <i>
      <x v="2877"/>
    </i>
    <i>
      <x v="2879"/>
    </i>
    <i>
      <x v="2880"/>
    </i>
    <i>
      <x v="2881"/>
    </i>
    <i>
      <x v="2886"/>
    </i>
    <i>
      <x v="2887"/>
    </i>
    <i>
      <x v="2888"/>
    </i>
    <i>
      <x v="2894"/>
    </i>
    <i>
      <x v="2895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13"/>
    </i>
    <i>
      <x v="2914"/>
    </i>
    <i>
      <x v="2919"/>
    </i>
    <i>
      <x v="2932"/>
    </i>
    <i>
      <x v="2939"/>
    </i>
    <i>
      <x v="2948"/>
    </i>
    <i>
      <x v="2950"/>
    </i>
    <i>
      <x v="2997"/>
    </i>
    <i>
      <x v="3000"/>
    </i>
    <i>
      <x v="3006"/>
    </i>
    <i>
      <x v="3016"/>
    </i>
    <i>
      <x v="3021"/>
    </i>
    <i>
      <x v="3023"/>
    </i>
    <i>
      <x v="3041"/>
    </i>
    <i>
      <x v="3045"/>
    </i>
    <i>
      <x v="3056"/>
    </i>
    <i>
      <x v="3059"/>
    </i>
    <i>
      <x v="3063"/>
    </i>
    <i>
      <x v="3067"/>
    </i>
    <i>
      <x v="3070"/>
    </i>
    <i>
      <x v="3075"/>
    </i>
    <i>
      <x v="3084"/>
    </i>
    <i>
      <x v="3085"/>
    </i>
    <i>
      <x v="3086"/>
    </i>
    <i>
      <x v="3087"/>
    </i>
    <i>
      <x v="3088"/>
    </i>
    <i>
      <x v="3089"/>
    </i>
    <i>
      <x v="3091"/>
    </i>
    <i>
      <x v="3099"/>
    </i>
    <i>
      <x v="3110"/>
    </i>
    <i>
      <x v="3113"/>
    </i>
    <i>
      <x v="3115"/>
    </i>
    <i>
      <x v="3119"/>
    </i>
    <i>
      <x v="3125"/>
    </i>
    <i>
      <x v="3133"/>
    </i>
    <i>
      <x v="3135"/>
    </i>
    <i>
      <x v="3139"/>
    </i>
    <i>
      <x v="3145"/>
    </i>
    <i>
      <x v="3146"/>
    </i>
    <i>
      <x v="3147"/>
    </i>
    <i>
      <x v="3149"/>
    </i>
    <i>
      <x v="3151"/>
    </i>
    <i>
      <x v="3158"/>
    </i>
    <i>
      <x v="3165"/>
    </i>
    <i>
      <x v="3166"/>
    </i>
    <i>
      <x v="3169"/>
    </i>
    <i>
      <x v="3173"/>
    </i>
    <i>
      <x v="3175"/>
    </i>
    <i>
      <x v="3177"/>
    </i>
    <i>
      <x v="3182"/>
    </i>
    <i>
      <x v="3183"/>
    </i>
    <i>
      <x v="3186"/>
    </i>
    <i>
      <x v="3190"/>
    </i>
    <i>
      <x v="3191"/>
    </i>
    <i>
      <x v="3194"/>
    </i>
    <i>
      <x v="3197"/>
    </i>
    <i>
      <x v="3198"/>
    </i>
    <i>
      <x v="3203"/>
    </i>
    <i>
      <x v="3208"/>
    </i>
    <i>
      <x v="3209"/>
    </i>
    <i>
      <x v="3210"/>
    </i>
    <i>
      <x v="3214"/>
    </i>
    <i>
      <x v="3216"/>
    </i>
    <i>
      <x v="3218"/>
    </i>
    <i>
      <x v="3221"/>
    </i>
    <i>
      <x v="3224"/>
    </i>
    <i>
      <x v="3225"/>
    </i>
    <i>
      <x v="3233"/>
    </i>
    <i>
      <x v="3234"/>
    </i>
    <i>
      <x v="3235"/>
    </i>
    <i>
      <x v="3236"/>
    </i>
    <i>
      <x v="3237"/>
    </i>
    <i>
      <x v="3238"/>
    </i>
    <i>
      <x v="3247"/>
    </i>
    <i>
      <x v="3255"/>
    </i>
    <i>
      <x v="3265"/>
    </i>
    <i>
      <x v="3270"/>
    </i>
    <i>
      <x v="3273"/>
    </i>
    <i>
      <x v="3280"/>
    </i>
    <i>
      <x v="3281"/>
    </i>
    <i>
      <x v="3283"/>
    </i>
    <i>
      <x v="3285"/>
    </i>
    <i>
      <x v="3290"/>
    </i>
    <i>
      <x v="3293"/>
    </i>
    <i>
      <x v="3295"/>
    </i>
    <i>
      <x v="3297"/>
    </i>
    <i>
      <x v="3300"/>
    </i>
    <i>
      <x v="3301"/>
    </i>
    <i>
      <x v="3305"/>
    </i>
    <i>
      <x v="3308"/>
    </i>
    <i>
      <x v="3311"/>
    </i>
    <i>
      <x v="3321"/>
    </i>
    <i>
      <x v="3326"/>
    </i>
    <i>
      <x v="3328"/>
    </i>
    <i>
      <x v="3329"/>
    </i>
    <i>
      <x v="3330"/>
    </i>
    <i>
      <x v="3335"/>
    </i>
    <i>
      <x v="3336"/>
    </i>
    <i>
      <x v="3339"/>
    </i>
    <i>
      <x v="3344"/>
    </i>
    <i>
      <x v="3346"/>
    </i>
    <i>
      <x v="3348"/>
    </i>
    <i>
      <x v="3349"/>
    </i>
    <i>
      <x v="3350"/>
    </i>
    <i>
      <x v="3352"/>
    </i>
    <i>
      <x v="3354"/>
    </i>
    <i>
      <x v="3355"/>
    </i>
    <i>
      <x v="3361"/>
    </i>
    <i>
      <x v="3362"/>
    </i>
    <i>
      <x v="3363"/>
    </i>
    <i>
      <x v="3364"/>
    </i>
    <i>
      <x v="3365"/>
    </i>
    <i>
      <x v="3367"/>
    </i>
    <i>
      <x v="3368"/>
    </i>
    <i>
      <x v="3369"/>
    </i>
    <i>
      <x v="3370"/>
    </i>
    <i>
      <x v="3371"/>
    </i>
    <i>
      <x v="3381"/>
    </i>
    <i>
      <x v="3383"/>
    </i>
    <i>
      <x v="3389"/>
    </i>
    <i>
      <x v="3390"/>
    </i>
    <i>
      <x v="3396"/>
    </i>
    <i>
      <x v="3401"/>
    </i>
    <i>
      <x v="3403"/>
    </i>
    <i>
      <x v="3404"/>
    </i>
    <i>
      <x v="3407"/>
    </i>
    <i>
      <x v="3409"/>
    </i>
    <i>
      <x v="3411"/>
    </i>
    <i>
      <x v="3413"/>
    </i>
    <i>
      <x v="3417"/>
    </i>
    <i>
      <x v="3421"/>
    </i>
    <i>
      <x v="3422"/>
    </i>
    <i>
      <x v="3426"/>
    </i>
    <i>
      <x v="3427"/>
    </i>
    <i>
      <x v="3429"/>
    </i>
    <i>
      <x v="3430"/>
    </i>
    <i>
      <x v="3432"/>
    </i>
    <i>
      <x v="3434"/>
    </i>
    <i>
      <x v="3438"/>
    </i>
    <i>
      <x v="3439"/>
    </i>
    <i>
      <x v="3440"/>
    </i>
    <i>
      <x v="3442"/>
    </i>
    <i>
      <x v="3443"/>
    </i>
    <i>
      <x v="3444"/>
    </i>
    <i>
      <x v="3447"/>
    </i>
    <i>
      <x v="3449"/>
    </i>
    <i>
      <x v="3452"/>
    </i>
    <i>
      <x v="3453"/>
    </i>
    <i>
      <x v="3457"/>
    </i>
    <i>
      <x v="3459"/>
    </i>
    <i>
      <x v="3462"/>
    </i>
    <i>
      <x v="3472"/>
    </i>
    <i>
      <x v="3477"/>
    </i>
    <i>
      <x v="3478"/>
    </i>
    <i>
      <x v="3482"/>
    </i>
    <i>
      <x v="3484"/>
    </i>
    <i>
      <x v="3486"/>
    </i>
    <i>
      <x v="3487"/>
    </i>
    <i>
      <x v="3489"/>
    </i>
    <i>
      <x v="3490"/>
    </i>
    <i>
      <x v="3493"/>
    </i>
    <i>
      <x v="3494"/>
    </i>
    <i>
      <x v="3500"/>
    </i>
    <i>
      <x v="3501"/>
    </i>
    <i>
      <x v="3503"/>
    </i>
    <i>
      <x v="3508"/>
    </i>
    <i>
      <x v="3511"/>
    </i>
    <i>
      <x v="3513"/>
    </i>
    <i>
      <x v="3518"/>
    </i>
    <i>
      <x v="3519"/>
    </i>
    <i>
      <x v="3527"/>
    </i>
    <i>
      <x v="3531"/>
    </i>
    <i>
      <x v="3536"/>
    </i>
    <i>
      <x v="3538"/>
    </i>
    <i>
      <x v="3539"/>
    </i>
    <i>
      <x v="3547"/>
    </i>
    <i>
      <x v="3548"/>
    </i>
    <i>
      <x v="3549"/>
    </i>
    <i>
      <x v="3551"/>
    </i>
    <i>
      <x v="3557"/>
    </i>
    <i>
      <x v="3558"/>
    </i>
    <i>
      <x v="3568"/>
    </i>
    <i>
      <x v="3575"/>
    </i>
    <i>
      <x v="3581"/>
    </i>
    <i>
      <x v="3582"/>
    </i>
    <i>
      <x v="3585"/>
    </i>
    <i>
      <x v="3589"/>
    </i>
    <i>
      <x v="3591"/>
    </i>
    <i>
      <x v="3593"/>
    </i>
    <i>
      <x v="3594"/>
    </i>
    <i>
      <x v="3598"/>
    </i>
    <i>
      <x v="3599"/>
    </i>
    <i>
      <x v="3600"/>
    </i>
    <i>
      <x v="3603"/>
    </i>
    <i>
      <x v="3604"/>
    </i>
    <i>
      <x v="3605"/>
    </i>
    <i>
      <x v="3608"/>
    </i>
    <i>
      <x v="3611"/>
    </i>
    <i>
      <x v="3619"/>
    </i>
    <i>
      <x v="3620"/>
    </i>
    <i>
      <x v="3621"/>
    </i>
    <i>
      <x v="3622"/>
    </i>
    <i>
      <x v="3626"/>
    </i>
    <i>
      <x v="3628"/>
    </i>
    <i>
      <x v="3629"/>
    </i>
    <i>
      <x v="3635"/>
    </i>
    <i>
      <x v="3638"/>
    </i>
    <i>
      <x v="3640"/>
    </i>
    <i>
      <x v="3641"/>
    </i>
    <i>
      <x v="3642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9"/>
    </i>
    <i>
      <x v="3660"/>
    </i>
    <i>
      <x v="3661"/>
    </i>
    <i>
      <x v="3664"/>
    </i>
    <i>
      <x v="3669"/>
    </i>
    <i>
      <x v="3672"/>
    </i>
    <i>
      <x v="3673"/>
    </i>
    <i>
      <x v="3676"/>
    </i>
    <i>
      <x v="3677"/>
    </i>
    <i>
      <x v="3678"/>
    </i>
    <i>
      <x v="3683"/>
    </i>
    <i>
      <x v="3694"/>
    </i>
    <i>
      <x v="3700"/>
    </i>
    <i>
      <x v="3701"/>
    </i>
    <i>
      <x v="3702"/>
    </i>
    <i>
      <x v="3703"/>
    </i>
    <i>
      <x v="3706"/>
    </i>
    <i>
      <x v="3712"/>
    </i>
    <i>
      <x v="3715"/>
    </i>
    <i>
      <x v="3720"/>
    </i>
    <i>
      <x v="3723"/>
    </i>
    <i>
      <x v="3726"/>
    </i>
    <i>
      <x v="3728"/>
    </i>
    <i>
      <x v="3729"/>
    </i>
    <i>
      <x v="3730"/>
    </i>
    <i>
      <x v="3735"/>
    </i>
    <i>
      <x v="3737"/>
    </i>
    <i>
      <x v="3738"/>
    </i>
    <i>
      <x v="3742"/>
    </i>
    <i>
      <x v="3748"/>
    </i>
    <i>
      <x v="3750"/>
    </i>
    <i>
      <x v="3751"/>
    </i>
    <i>
      <x v="3752"/>
    </i>
    <i>
      <x v="3755"/>
    </i>
    <i>
      <x v="3756"/>
    </i>
    <i>
      <x v="3763"/>
    </i>
    <i>
      <x v="3765"/>
    </i>
    <i>
      <x v="3766"/>
    </i>
    <i>
      <x v="3768"/>
    </i>
    <i>
      <x v="3771"/>
    </i>
    <i>
      <x v="3773"/>
    </i>
    <i>
      <x v="3774"/>
    </i>
    <i>
      <x v="3775"/>
    </i>
    <i>
      <x v="3780"/>
    </i>
    <i>
      <x v="3786"/>
    </i>
    <i>
      <x v="3794"/>
    </i>
    <i>
      <x v="3815"/>
    </i>
    <i>
      <x v="3816"/>
    </i>
    <i>
      <x v="3820"/>
    </i>
    <i>
      <x v="3822"/>
    </i>
    <i>
      <x v="3823"/>
    </i>
    <i>
      <x v="3824"/>
    </i>
    <i>
      <x v="3825"/>
    </i>
    <i>
      <x v="3827"/>
    </i>
    <i>
      <x v="3828"/>
    </i>
    <i>
      <x v="3830"/>
    </i>
    <i>
      <x v="3832"/>
    </i>
    <i>
      <x v="3835"/>
    </i>
    <i>
      <x v="3842"/>
    </i>
    <i>
      <x v="3844"/>
    </i>
    <i>
      <x v="3845"/>
    </i>
    <i>
      <x v="3848"/>
    </i>
    <i>
      <x v="3850"/>
    </i>
    <i>
      <x v="3851"/>
    </i>
    <i>
      <x v="3857"/>
    </i>
    <i>
      <x v="3859"/>
    </i>
    <i>
      <x v="3865"/>
    </i>
    <i>
      <x v="3873"/>
    </i>
    <i>
      <x v="3881"/>
    </i>
    <i>
      <x v="3882"/>
    </i>
    <i>
      <x v="3894"/>
    </i>
    <i>
      <x v="3896"/>
    </i>
    <i>
      <x v="3899"/>
    </i>
    <i>
      <x v="3905"/>
    </i>
    <i>
      <x v="3908"/>
    </i>
    <i>
      <x v="3910"/>
    </i>
    <i>
      <x v="3911"/>
    </i>
    <i>
      <x v="3914"/>
    </i>
    <i>
      <x v="3915"/>
    </i>
    <i>
      <x v="3918"/>
    </i>
    <i>
      <x v="3920"/>
    </i>
    <i>
      <x v="3926"/>
    </i>
    <i>
      <x v="3928"/>
    </i>
    <i>
      <x v="3929"/>
    </i>
    <i>
      <x v="3935"/>
    </i>
    <i>
      <x v="3936"/>
    </i>
    <i>
      <x v="3941"/>
    </i>
    <i>
      <x v="3949"/>
    </i>
    <i>
      <x v="3951"/>
    </i>
    <i>
      <x v="3952"/>
    </i>
    <i>
      <x v="3953"/>
    </i>
    <i>
      <x v="3960"/>
    </i>
    <i>
      <x v="3961"/>
    </i>
    <i>
      <x v="3966"/>
    </i>
    <i>
      <x v="3969"/>
    </i>
    <i>
      <x v="3972"/>
    </i>
    <i>
      <x v="3973"/>
    </i>
    <i>
      <x v="3974"/>
    </i>
    <i>
      <x v="3975"/>
    </i>
    <i>
      <x v="3976"/>
    </i>
    <i>
      <x v="3978"/>
    </i>
    <i>
      <x v="3985"/>
    </i>
    <i>
      <x v="3995"/>
    </i>
    <i>
      <x v="3998"/>
    </i>
    <i>
      <x v="4004"/>
    </i>
    <i>
      <x v="4008"/>
    </i>
    <i>
      <x v="4009"/>
    </i>
    <i>
      <x v="4014"/>
    </i>
    <i>
      <x v="4018"/>
    </i>
    <i>
      <x v="4025"/>
    </i>
    <i>
      <x v="4028"/>
    </i>
    <i>
      <x v="4035"/>
    </i>
    <i>
      <x v="4040"/>
    </i>
    <i>
      <x v="4041"/>
    </i>
    <i>
      <x v="4046"/>
    </i>
    <i>
      <x v="4051"/>
    </i>
    <i>
      <x v="4052"/>
    </i>
    <i>
      <x v="4053"/>
    </i>
    <i>
      <x v="4059"/>
    </i>
    <i>
      <x v="4062"/>
    </i>
    <i>
      <x v="4065"/>
    </i>
    <i>
      <x v="4073"/>
    </i>
    <i>
      <x v="4077"/>
    </i>
    <i>
      <x v="4081"/>
    </i>
    <i>
      <x v="4087"/>
    </i>
    <i>
      <x v="4090"/>
    </i>
    <i>
      <x v="4091"/>
    </i>
    <i>
      <x v="4095"/>
    </i>
    <i>
      <x v="4097"/>
    </i>
    <i t="grand">
      <x/>
    </i>
  </rowItems>
  <colItems count="1">
    <i/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2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0" zoomScaleNormal="110" workbookViewId="0">
      <pane xSplit="3" ySplit="1" topLeftCell="O522" activePane="bottomRight" state="frozen"/>
      <selection pane="topRight" activeCell="D1" sqref="D1"/>
      <selection pane="bottomLeft" activeCell="A2" sqref="A2"/>
      <selection pane="bottomRight" activeCell="G3589" sqref="G358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0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0.5" customWidth="1"/>
    <col min="17" max="17" width="23.5" bestFit="1" customWidth="1"/>
    <col min="18" max="18" width="10.83203125" customWidth="1"/>
    <col min="20" max="21" width="10.16406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8336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8350</v>
      </c>
      <c r="P1" s="1" t="s">
        <v>8315</v>
      </c>
      <c r="Q1" s="13" t="s">
        <v>8321</v>
      </c>
      <c r="R1" s="13" t="s">
        <v>8322</v>
      </c>
      <c r="S1" s="1" t="s">
        <v>8337</v>
      </c>
      <c r="T1" s="13" t="s">
        <v>8335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8">
        <f t="shared" ref="F2:F65" si="0">E2/M2</f>
        <v>63.917582417582416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8264</v>
      </c>
      <c r="P2" t="s">
        <v>8265</v>
      </c>
      <c r="Q2" s="12">
        <f>((($K2/60)/60)/24)+DATE(1970,1,1)</f>
        <v>42177.007071759261</v>
      </c>
      <c r="R2" s="12">
        <f>((($J2/60)/60)/24)+DATE(1970,1,1)</f>
        <v>42208.125</v>
      </c>
      <c r="S2">
        <f>ROUND(R2-Q2,0)</f>
        <v>31</v>
      </c>
      <c r="T2" s="10">
        <f>YEAR(Q2)</f>
        <v>2015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8">
        <f t="shared" si="0"/>
        <v>185.48101265822785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8264</v>
      </c>
      <c r="P3" t="s">
        <v>8265</v>
      </c>
      <c r="Q3" s="12">
        <f t="shared" ref="Q3:Q66" si="1">((($K3/60)/60)/24)+DATE(1970,1,1)</f>
        <v>42766.600497685184</v>
      </c>
      <c r="R3" s="12">
        <f t="shared" ref="R3:R66" si="2">((($J3/60)/60)/24)+DATE(1970,1,1)</f>
        <v>42796.600497685184</v>
      </c>
      <c r="S3">
        <f t="shared" ref="S3:S66" si="3">ROUND(R3-Q3,0)</f>
        <v>30</v>
      </c>
      <c r="T3" s="10">
        <f t="shared" ref="T3:T66" si="4">YEAR(Q3)</f>
        <v>2017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8">
        <f t="shared" si="0"/>
        <v>15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8264</v>
      </c>
      <c r="P4" t="s">
        <v>8265</v>
      </c>
      <c r="Q4" s="12">
        <f t="shared" si="1"/>
        <v>42405.702349537038</v>
      </c>
      <c r="R4" s="12">
        <f t="shared" si="2"/>
        <v>42415.702349537038</v>
      </c>
      <c r="S4">
        <f t="shared" si="3"/>
        <v>10</v>
      </c>
      <c r="T4" s="10">
        <f t="shared" si="4"/>
        <v>2016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8">
        <f t="shared" si="0"/>
        <v>69.266666666666666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8264</v>
      </c>
      <c r="P5" t="s">
        <v>8265</v>
      </c>
      <c r="Q5" s="12">
        <f t="shared" si="1"/>
        <v>41828.515127314815</v>
      </c>
      <c r="R5" s="12">
        <f t="shared" si="2"/>
        <v>41858.515127314815</v>
      </c>
      <c r="S5">
        <f t="shared" si="3"/>
        <v>30</v>
      </c>
      <c r="T5" s="10">
        <f t="shared" si="4"/>
        <v>2014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8">
        <f t="shared" si="0"/>
        <v>190.55028169014085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8264</v>
      </c>
      <c r="P6" t="s">
        <v>8265</v>
      </c>
      <c r="Q6" s="12">
        <f t="shared" si="1"/>
        <v>42327.834247685183</v>
      </c>
      <c r="R6" s="12">
        <f t="shared" si="2"/>
        <v>42357.834247685183</v>
      </c>
      <c r="S6">
        <f t="shared" si="3"/>
        <v>30</v>
      </c>
      <c r="T6" s="10">
        <f t="shared" si="4"/>
        <v>2015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8">
        <f t="shared" si="0"/>
        <v>93.40425531914893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8264</v>
      </c>
      <c r="P7" t="s">
        <v>8265</v>
      </c>
      <c r="Q7" s="12">
        <f t="shared" si="1"/>
        <v>42563.932951388888</v>
      </c>
      <c r="R7" s="12">
        <f t="shared" si="2"/>
        <v>42580.232638888891</v>
      </c>
      <c r="S7">
        <f t="shared" si="3"/>
        <v>16</v>
      </c>
      <c r="T7" s="10">
        <f t="shared" si="4"/>
        <v>2016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8">
        <f t="shared" si="0"/>
        <v>146.87931034482759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8264</v>
      </c>
      <c r="P8" t="s">
        <v>8265</v>
      </c>
      <c r="Q8" s="12">
        <f t="shared" si="1"/>
        <v>41794.072337962964</v>
      </c>
      <c r="R8" s="12">
        <f t="shared" si="2"/>
        <v>41804.072337962964</v>
      </c>
      <c r="S8">
        <f t="shared" si="3"/>
        <v>10</v>
      </c>
      <c r="T8" s="10">
        <f t="shared" si="4"/>
        <v>2014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8">
        <f t="shared" si="0"/>
        <v>159.82456140350877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8264</v>
      </c>
      <c r="P9" t="s">
        <v>8265</v>
      </c>
      <c r="Q9" s="12">
        <f t="shared" si="1"/>
        <v>42516.047071759262</v>
      </c>
      <c r="R9" s="12">
        <f t="shared" si="2"/>
        <v>42556.047071759262</v>
      </c>
      <c r="S9">
        <f t="shared" si="3"/>
        <v>40</v>
      </c>
      <c r="T9" s="10">
        <f t="shared" si="4"/>
        <v>2016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8">
        <f t="shared" si="0"/>
        <v>291.79333333333335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8264</v>
      </c>
      <c r="P10" t="s">
        <v>8265</v>
      </c>
      <c r="Q10" s="12">
        <f t="shared" si="1"/>
        <v>42468.94458333333</v>
      </c>
      <c r="R10" s="12">
        <f t="shared" si="2"/>
        <v>42475.875</v>
      </c>
      <c r="S10">
        <f t="shared" si="3"/>
        <v>7</v>
      </c>
      <c r="T10" s="10">
        <f t="shared" si="4"/>
        <v>2016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8">
        <f t="shared" si="0"/>
        <v>31.499500000000001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8264</v>
      </c>
      <c r="P11" t="s">
        <v>8265</v>
      </c>
      <c r="Q11" s="12">
        <f t="shared" si="1"/>
        <v>42447.103518518517</v>
      </c>
      <c r="R11" s="12">
        <f t="shared" si="2"/>
        <v>42477.103518518517</v>
      </c>
      <c r="S11">
        <f t="shared" si="3"/>
        <v>30</v>
      </c>
      <c r="T11" s="10">
        <f t="shared" si="4"/>
        <v>2016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8">
        <f t="shared" si="0"/>
        <v>158.68421052631578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8264</v>
      </c>
      <c r="P12" t="s">
        <v>8265</v>
      </c>
      <c r="Q12" s="12">
        <f t="shared" si="1"/>
        <v>41780.068043981482</v>
      </c>
      <c r="R12" s="12">
        <f t="shared" si="2"/>
        <v>41815.068043981482</v>
      </c>
      <c r="S12">
        <f t="shared" si="3"/>
        <v>35</v>
      </c>
      <c r="T12" s="10">
        <f t="shared" si="4"/>
        <v>2014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8">
        <f t="shared" si="0"/>
        <v>80.333333333333329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8264</v>
      </c>
      <c r="P13" t="s">
        <v>8265</v>
      </c>
      <c r="Q13" s="12">
        <f t="shared" si="1"/>
        <v>42572.778495370367</v>
      </c>
      <c r="R13" s="12">
        <f t="shared" si="2"/>
        <v>42604.125</v>
      </c>
      <c r="S13">
        <f t="shared" si="3"/>
        <v>31</v>
      </c>
      <c r="T13" s="10">
        <f t="shared" si="4"/>
        <v>2016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8">
        <f t="shared" si="0"/>
        <v>59.961305925030231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8264</v>
      </c>
      <c r="P14" t="s">
        <v>8265</v>
      </c>
      <c r="Q14" s="12">
        <f t="shared" si="1"/>
        <v>41791.713252314818</v>
      </c>
      <c r="R14" s="12">
        <f t="shared" si="2"/>
        <v>41836.125</v>
      </c>
      <c r="S14">
        <f t="shared" si="3"/>
        <v>44</v>
      </c>
      <c r="T14" s="10">
        <f t="shared" si="4"/>
        <v>2014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8">
        <f t="shared" si="0"/>
        <v>109.78431372549019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8264</v>
      </c>
      <c r="P15" t="s">
        <v>8265</v>
      </c>
      <c r="Q15" s="12">
        <f t="shared" si="1"/>
        <v>42508.677187499998</v>
      </c>
      <c r="R15" s="12">
        <f t="shared" si="2"/>
        <v>42544.852083333331</v>
      </c>
      <c r="S15">
        <f t="shared" si="3"/>
        <v>36</v>
      </c>
      <c r="T15" s="10">
        <f t="shared" si="4"/>
        <v>2016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8">
        <f t="shared" si="0"/>
        <v>147.70731707317074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8264</v>
      </c>
      <c r="P16" t="s">
        <v>8265</v>
      </c>
      <c r="Q16" s="12">
        <f t="shared" si="1"/>
        <v>41808.02648148148</v>
      </c>
      <c r="R16" s="12">
        <f t="shared" si="2"/>
        <v>41833.582638888889</v>
      </c>
      <c r="S16">
        <f t="shared" si="3"/>
        <v>26</v>
      </c>
      <c r="T16" s="10">
        <f t="shared" si="4"/>
        <v>2014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8">
        <f t="shared" si="0"/>
        <v>21.755102040816325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8264</v>
      </c>
      <c r="P17" t="s">
        <v>8265</v>
      </c>
      <c r="Q17" s="12">
        <f t="shared" si="1"/>
        <v>42256.391875000001</v>
      </c>
      <c r="R17" s="12">
        <f t="shared" si="2"/>
        <v>42274.843055555553</v>
      </c>
      <c r="S17">
        <f t="shared" si="3"/>
        <v>18</v>
      </c>
      <c r="T17" s="10">
        <f t="shared" si="4"/>
        <v>2015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8">
        <f t="shared" si="0"/>
        <v>171.84285714285716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8264</v>
      </c>
      <c r="P18" t="s">
        <v>8265</v>
      </c>
      <c r="Q18" s="12">
        <f t="shared" si="1"/>
        <v>41760.796423611115</v>
      </c>
      <c r="R18" s="12">
        <f t="shared" si="2"/>
        <v>41806.229166666664</v>
      </c>
      <c r="S18">
        <f t="shared" si="3"/>
        <v>45</v>
      </c>
      <c r="T18" s="10">
        <f t="shared" si="4"/>
        <v>2014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8">
        <f t="shared" si="0"/>
        <v>41.944444444444443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8264</v>
      </c>
      <c r="P19" t="s">
        <v>8265</v>
      </c>
      <c r="Q19" s="12">
        <f t="shared" si="1"/>
        <v>41917.731736111113</v>
      </c>
      <c r="R19" s="12">
        <f t="shared" si="2"/>
        <v>41947.773402777777</v>
      </c>
      <c r="S19">
        <f t="shared" si="3"/>
        <v>30</v>
      </c>
      <c r="T19" s="10">
        <f t="shared" si="4"/>
        <v>2014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8">
        <f t="shared" si="0"/>
        <v>93.264122807017543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8264</v>
      </c>
      <c r="P20" t="s">
        <v>8265</v>
      </c>
      <c r="Q20" s="12">
        <f t="shared" si="1"/>
        <v>41869.542314814818</v>
      </c>
      <c r="R20" s="12">
        <f t="shared" si="2"/>
        <v>41899.542314814818</v>
      </c>
      <c r="S20">
        <f t="shared" si="3"/>
        <v>30</v>
      </c>
      <c r="T20" s="10">
        <f t="shared" si="4"/>
        <v>2014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8">
        <f t="shared" si="0"/>
        <v>56.136363636363633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8264</v>
      </c>
      <c r="P21" t="s">
        <v>8265</v>
      </c>
      <c r="Q21" s="12">
        <f t="shared" si="1"/>
        <v>42175.816365740742</v>
      </c>
      <c r="R21" s="12">
        <f t="shared" si="2"/>
        <v>42205.816365740742</v>
      </c>
      <c r="S21">
        <f t="shared" si="3"/>
        <v>30</v>
      </c>
      <c r="T21" s="10">
        <f t="shared" si="4"/>
        <v>2015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8">
        <f t="shared" si="0"/>
        <v>80.16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8264</v>
      </c>
      <c r="P22" t="s">
        <v>8265</v>
      </c>
      <c r="Q22" s="12">
        <f t="shared" si="1"/>
        <v>42200.758240740746</v>
      </c>
      <c r="R22" s="12">
        <f t="shared" si="2"/>
        <v>42260.758240740746</v>
      </c>
      <c r="S22">
        <f t="shared" si="3"/>
        <v>60</v>
      </c>
      <c r="T22" s="10">
        <f t="shared" si="4"/>
        <v>2015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8">
        <f t="shared" si="0"/>
        <v>199.9009900990099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8264</v>
      </c>
      <c r="P23" t="s">
        <v>8265</v>
      </c>
      <c r="Q23" s="12">
        <f t="shared" si="1"/>
        <v>41878.627187500002</v>
      </c>
      <c r="R23" s="12">
        <f t="shared" si="2"/>
        <v>41908.627187500002</v>
      </c>
      <c r="S23">
        <f t="shared" si="3"/>
        <v>30</v>
      </c>
      <c r="T23" s="10">
        <f t="shared" si="4"/>
        <v>2014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8">
        <f t="shared" si="0"/>
        <v>51.25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8264</v>
      </c>
      <c r="P24" t="s">
        <v>8265</v>
      </c>
      <c r="Q24" s="12">
        <f t="shared" si="1"/>
        <v>41989.91134259259</v>
      </c>
      <c r="R24" s="12">
        <f t="shared" si="2"/>
        <v>42005.332638888889</v>
      </c>
      <c r="S24">
        <f t="shared" si="3"/>
        <v>15</v>
      </c>
      <c r="T24" s="10">
        <f t="shared" si="4"/>
        <v>2014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8">
        <f t="shared" si="0"/>
        <v>103.04347826086956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8264</v>
      </c>
      <c r="P25" t="s">
        <v>8265</v>
      </c>
      <c r="Q25" s="12">
        <f t="shared" si="1"/>
        <v>42097.778946759259</v>
      </c>
      <c r="R25" s="12">
        <f t="shared" si="2"/>
        <v>42124.638888888891</v>
      </c>
      <c r="S25">
        <f t="shared" si="3"/>
        <v>27</v>
      </c>
      <c r="T25" s="10">
        <f t="shared" si="4"/>
        <v>2015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8">
        <f t="shared" si="0"/>
        <v>66.346149825783982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8264</v>
      </c>
      <c r="P26" t="s">
        <v>8265</v>
      </c>
      <c r="Q26" s="12">
        <f t="shared" si="1"/>
        <v>42229.820173611108</v>
      </c>
      <c r="R26" s="12">
        <f t="shared" si="2"/>
        <v>42262.818750000006</v>
      </c>
      <c r="S26">
        <f t="shared" si="3"/>
        <v>33</v>
      </c>
      <c r="T26" s="10">
        <f t="shared" si="4"/>
        <v>2015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8">
        <f t="shared" si="0"/>
        <v>57.142857142857146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8264</v>
      </c>
      <c r="P27" t="s">
        <v>8265</v>
      </c>
      <c r="Q27" s="12">
        <f t="shared" si="1"/>
        <v>42318.025011574078</v>
      </c>
      <c r="R27" s="12">
        <f t="shared" si="2"/>
        <v>42378.025011574078</v>
      </c>
      <c r="S27">
        <f t="shared" si="3"/>
        <v>60</v>
      </c>
      <c r="T27" s="10">
        <f t="shared" si="4"/>
        <v>2015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8">
        <f t="shared" si="0"/>
        <v>102.10526315789474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8264</v>
      </c>
      <c r="P28" t="s">
        <v>8265</v>
      </c>
      <c r="Q28" s="12">
        <f t="shared" si="1"/>
        <v>41828.515555555554</v>
      </c>
      <c r="R28" s="12">
        <f t="shared" si="2"/>
        <v>41868.515555555554</v>
      </c>
      <c r="S28">
        <f t="shared" si="3"/>
        <v>40</v>
      </c>
      <c r="T28" s="10">
        <f t="shared" si="4"/>
        <v>2014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8">
        <f t="shared" si="0"/>
        <v>148.96666666666667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8264</v>
      </c>
      <c r="P29" t="s">
        <v>8265</v>
      </c>
      <c r="Q29" s="12">
        <f t="shared" si="1"/>
        <v>41929.164733796293</v>
      </c>
      <c r="R29" s="12">
        <f t="shared" si="2"/>
        <v>41959.206400462965</v>
      </c>
      <c r="S29">
        <f t="shared" si="3"/>
        <v>30</v>
      </c>
      <c r="T29" s="10">
        <f t="shared" si="4"/>
        <v>2014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8">
        <f t="shared" si="0"/>
        <v>169.6056338028169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8264</v>
      </c>
      <c r="P30" t="s">
        <v>8265</v>
      </c>
      <c r="Q30" s="12">
        <f t="shared" si="1"/>
        <v>42324.96393518518</v>
      </c>
      <c r="R30" s="12">
        <f t="shared" si="2"/>
        <v>42354.96393518518</v>
      </c>
      <c r="S30">
        <f t="shared" si="3"/>
        <v>30</v>
      </c>
      <c r="T30" s="10">
        <f t="shared" si="4"/>
        <v>2015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8">
        <f t="shared" si="0"/>
        <v>31.623931623931625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8264</v>
      </c>
      <c r="P31" t="s">
        <v>8265</v>
      </c>
      <c r="Q31" s="12">
        <f t="shared" si="1"/>
        <v>41812.67324074074</v>
      </c>
      <c r="R31" s="12">
        <f t="shared" si="2"/>
        <v>41842.67324074074</v>
      </c>
      <c r="S31">
        <f t="shared" si="3"/>
        <v>30</v>
      </c>
      <c r="T31" s="10">
        <f t="shared" si="4"/>
        <v>2014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8">
        <f t="shared" si="0"/>
        <v>76.45264150943396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8264</v>
      </c>
      <c r="P32" t="s">
        <v>8265</v>
      </c>
      <c r="Q32" s="12">
        <f t="shared" si="1"/>
        <v>41842.292997685188</v>
      </c>
      <c r="R32" s="12">
        <f t="shared" si="2"/>
        <v>41872.292997685188</v>
      </c>
      <c r="S32">
        <f t="shared" si="3"/>
        <v>30</v>
      </c>
      <c r="T32" s="10">
        <f t="shared" si="4"/>
        <v>2014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8">
        <f t="shared" si="0"/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8264</v>
      </c>
      <c r="P33" t="s">
        <v>8265</v>
      </c>
      <c r="Q33" s="12">
        <f t="shared" si="1"/>
        <v>42376.79206018518</v>
      </c>
      <c r="R33" s="12">
        <f t="shared" si="2"/>
        <v>42394.79206018518</v>
      </c>
      <c r="S33">
        <f t="shared" si="3"/>
        <v>18</v>
      </c>
      <c r="T33" s="10">
        <f t="shared" si="4"/>
        <v>2016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8">
        <f t="shared" si="0"/>
        <v>320.44943820224717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8264</v>
      </c>
      <c r="P34" t="s">
        <v>8265</v>
      </c>
      <c r="Q34" s="12">
        <f t="shared" si="1"/>
        <v>42461.627511574072</v>
      </c>
      <c r="R34" s="12">
        <f t="shared" si="2"/>
        <v>42503.165972222225</v>
      </c>
      <c r="S34">
        <f t="shared" si="3"/>
        <v>42</v>
      </c>
      <c r="T34" s="10">
        <f t="shared" si="4"/>
        <v>2016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8">
        <f t="shared" si="0"/>
        <v>83.75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8264</v>
      </c>
      <c r="P35" t="s">
        <v>8265</v>
      </c>
      <c r="Q35" s="12">
        <f t="shared" si="1"/>
        <v>42286.660891203705</v>
      </c>
      <c r="R35" s="12">
        <f t="shared" si="2"/>
        <v>42316.702557870376</v>
      </c>
      <c r="S35">
        <f t="shared" si="3"/>
        <v>30</v>
      </c>
      <c r="T35" s="10">
        <f t="shared" si="4"/>
        <v>2015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8">
        <f t="shared" si="0"/>
        <v>49.882352941176471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8264</v>
      </c>
      <c r="P36" t="s">
        <v>8265</v>
      </c>
      <c r="Q36" s="12">
        <f t="shared" si="1"/>
        <v>41841.321770833332</v>
      </c>
      <c r="R36" s="12">
        <f t="shared" si="2"/>
        <v>41856.321770833332</v>
      </c>
      <c r="S36">
        <f t="shared" si="3"/>
        <v>15</v>
      </c>
      <c r="T36" s="10">
        <f t="shared" si="4"/>
        <v>2014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8">
        <f t="shared" si="0"/>
        <v>59.464285714285715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8264</v>
      </c>
      <c r="P37" t="s">
        <v>8265</v>
      </c>
      <c r="Q37" s="12">
        <f t="shared" si="1"/>
        <v>42098.291828703703</v>
      </c>
      <c r="R37" s="12">
        <f t="shared" si="2"/>
        <v>42122</v>
      </c>
      <c r="S37">
        <f t="shared" si="3"/>
        <v>24</v>
      </c>
      <c r="T37" s="10">
        <f t="shared" si="4"/>
        <v>2015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8">
        <f t="shared" si="0"/>
        <v>193.84090909090909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8264</v>
      </c>
      <c r="P38" t="s">
        <v>8265</v>
      </c>
      <c r="Q38" s="12">
        <f t="shared" si="1"/>
        <v>42068.307002314818</v>
      </c>
      <c r="R38" s="12">
        <f t="shared" si="2"/>
        <v>42098.265335648146</v>
      </c>
      <c r="S38">
        <f t="shared" si="3"/>
        <v>30</v>
      </c>
      <c r="T38" s="10">
        <f t="shared" si="4"/>
        <v>2015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8">
        <f t="shared" si="0"/>
        <v>159.51383399209487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8264</v>
      </c>
      <c r="P39" t="s">
        <v>8265</v>
      </c>
      <c r="Q39" s="12">
        <f t="shared" si="1"/>
        <v>42032.693043981482</v>
      </c>
      <c r="R39" s="12">
        <f t="shared" si="2"/>
        <v>42062.693043981482</v>
      </c>
      <c r="S39">
        <f t="shared" si="3"/>
        <v>30</v>
      </c>
      <c r="T39" s="10">
        <f t="shared" si="4"/>
        <v>2015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8">
        <f t="shared" si="0"/>
        <v>41.68181818181818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8264</v>
      </c>
      <c r="P40" t="s">
        <v>8265</v>
      </c>
      <c r="Q40" s="12">
        <f t="shared" si="1"/>
        <v>41375.057222222218</v>
      </c>
      <c r="R40" s="12">
        <f t="shared" si="2"/>
        <v>41405.057222222218</v>
      </c>
      <c r="S40">
        <f t="shared" si="3"/>
        <v>30</v>
      </c>
      <c r="T40" s="10">
        <f t="shared" si="4"/>
        <v>2013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8">
        <f t="shared" si="0"/>
        <v>150.89861751152074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8264</v>
      </c>
      <c r="P41" t="s">
        <v>8265</v>
      </c>
      <c r="Q41" s="12">
        <f t="shared" si="1"/>
        <v>41754.047083333331</v>
      </c>
      <c r="R41" s="12">
        <f t="shared" si="2"/>
        <v>41784.957638888889</v>
      </c>
      <c r="S41">
        <f t="shared" si="3"/>
        <v>31</v>
      </c>
      <c r="T41" s="10">
        <f t="shared" si="4"/>
        <v>2014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8">
        <f t="shared" si="0"/>
        <v>126.6875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8264</v>
      </c>
      <c r="P42" t="s">
        <v>8265</v>
      </c>
      <c r="Q42" s="12">
        <f t="shared" si="1"/>
        <v>41789.21398148148</v>
      </c>
      <c r="R42" s="12">
        <f t="shared" si="2"/>
        <v>41809.166666666664</v>
      </c>
      <c r="S42">
        <f t="shared" si="3"/>
        <v>20</v>
      </c>
      <c r="T42" s="10">
        <f t="shared" si="4"/>
        <v>2014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8">
        <f t="shared" si="0"/>
        <v>105.26315789473684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8264</v>
      </c>
      <c r="P43" t="s">
        <v>8265</v>
      </c>
      <c r="Q43" s="12">
        <f t="shared" si="1"/>
        <v>41887.568912037037</v>
      </c>
      <c r="R43" s="12">
        <f t="shared" si="2"/>
        <v>41917.568912037037</v>
      </c>
      <c r="S43">
        <f t="shared" si="3"/>
        <v>30</v>
      </c>
      <c r="T43" s="10">
        <f t="shared" si="4"/>
        <v>2014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8">
        <f t="shared" si="0"/>
        <v>117.51479289940828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8264</v>
      </c>
      <c r="P44" t="s">
        <v>8265</v>
      </c>
      <c r="Q44" s="12">
        <f t="shared" si="1"/>
        <v>41971.639189814814</v>
      </c>
      <c r="R44" s="12">
        <f t="shared" si="2"/>
        <v>42001.639189814814</v>
      </c>
      <c r="S44">
        <f t="shared" si="3"/>
        <v>30</v>
      </c>
      <c r="T44" s="10">
        <f t="shared" si="4"/>
        <v>2014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8">
        <f t="shared" si="0"/>
        <v>117.36121673003802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8264</v>
      </c>
      <c r="P45" t="s">
        <v>8265</v>
      </c>
      <c r="Q45" s="12">
        <f t="shared" si="1"/>
        <v>41802.790347222224</v>
      </c>
      <c r="R45" s="12">
        <f t="shared" si="2"/>
        <v>41833</v>
      </c>
      <c r="S45">
        <f t="shared" si="3"/>
        <v>30</v>
      </c>
      <c r="T45" s="10">
        <f t="shared" si="4"/>
        <v>2014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8">
        <f t="shared" si="0"/>
        <v>133.33333333333334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8264</v>
      </c>
      <c r="P46" t="s">
        <v>8265</v>
      </c>
      <c r="Q46" s="12">
        <f t="shared" si="1"/>
        <v>41874.098807870374</v>
      </c>
      <c r="R46" s="12">
        <f t="shared" si="2"/>
        <v>41919.098807870374</v>
      </c>
      <c r="S46">
        <f t="shared" si="3"/>
        <v>45</v>
      </c>
      <c r="T46" s="10">
        <f t="shared" si="4"/>
        <v>2014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8">
        <f t="shared" si="0"/>
        <v>98.360655737704917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8264</v>
      </c>
      <c r="P47" t="s">
        <v>8265</v>
      </c>
      <c r="Q47" s="12">
        <f t="shared" si="1"/>
        <v>42457.623923611114</v>
      </c>
      <c r="R47" s="12">
        <f t="shared" si="2"/>
        <v>42487.623923611114</v>
      </c>
      <c r="S47">
        <f t="shared" si="3"/>
        <v>30</v>
      </c>
      <c r="T47" s="10">
        <f t="shared" si="4"/>
        <v>2016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8">
        <f t="shared" si="0"/>
        <v>194.44444444444446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8264</v>
      </c>
      <c r="P48" t="s">
        <v>8265</v>
      </c>
      <c r="Q48" s="12">
        <f t="shared" si="1"/>
        <v>42323.964976851858</v>
      </c>
      <c r="R48" s="12">
        <f t="shared" si="2"/>
        <v>42353.964976851858</v>
      </c>
      <c r="S48">
        <f t="shared" si="3"/>
        <v>30</v>
      </c>
      <c r="T48" s="10">
        <f t="shared" si="4"/>
        <v>2015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8">
        <f t="shared" si="0"/>
        <v>76.865000000000009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8264</v>
      </c>
      <c r="P49" t="s">
        <v>8265</v>
      </c>
      <c r="Q49" s="12">
        <f t="shared" si="1"/>
        <v>41932.819525462961</v>
      </c>
      <c r="R49" s="12">
        <f t="shared" si="2"/>
        <v>41992.861192129625</v>
      </c>
      <c r="S49">
        <f t="shared" si="3"/>
        <v>60</v>
      </c>
      <c r="T49" s="10">
        <f t="shared" si="4"/>
        <v>2014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8">
        <f t="shared" si="0"/>
        <v>56.815789473684212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8264</v>
      </c>
      <c r="P50" t="s">
        <v>8265</v>
      </c>
      <c r="Q50" s="12">
        <f t="shared" si="1"/>
        <v>42033.516898148147</v>
      </c>
      <c r="R50" s="12">
        <f t="shared" si="2"/>
        <v>42064.5</v>
      </c>
      <c r="S50">
        <f t="shared" si="3"/>
        <v>31</v>
      </c>
      <c r="T50" s="10">
        <f t="shared" si="4"/>
        <v>2015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8">
        <f t="shared" si="0"/>
        <v>137.93103448275863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8264</v>
      </c>
      <c r="P51" t="s">
        <v>8265</v>
      </c>
      <c r="Q51" s="12">
        <f t="shared" si="1"/>
        <v>42271.176446759258</v>
      </c>
      <c r="R51" s="12">
        <f t="shared" si="2"/>
        <v>42301.176446759258</v>
      </c>
      <c r="S51">
        <f t="shared" si="3"/>
        <v>30</v>
      </c>
      <c r="T51" s="10">
        <f t="shared" si="4"/>
        <v>2015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8">
        <f t="shared" si="0"/>
        <v>27.272727272727273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8264</v>
      </c>
      <c r="P52" t="s">
        <v>8265</v>
      </c>
      <c r="Q52" s="12">
        <f t="shared" si="1"/>
        <v>41995.752986111111</v>
      </c>
      <c r="R52" s="12">
        <f t="shared" si="2"/>
        <v>42034.708333333328</v>
      </c>
      <c r="S52">
        <f t="shared" si="3"/>
        <v>39</v>
      </c>
      <c r="T52" s="10">
        <f t="shared" si="4"/>
        <v>2014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8">
        <f t="shared" si="0"/>
        <v>118.33613445378151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8264</v>
      </c>
      <c r="P53" t="s">
        <v>8265</v>
      </c>
      <c r="Q53" s="12">
        <f t="shared" si="1"/>
        <v>42196.928668981483</v>
      </c>
      <c r="R53" s="12">
        <f t="shared" si="2"/>
        <v>42226.928668981483</v>
      </c>
      <c r="S53">
        <f t="shared" si="3"/>
        <v>30</v>
      </c>
      <c r="T53" s="10">
        <f t="shared" si="4"/>
        <v>2015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8">
        <f t="shared" si="0"/>
        <v>223.48076923076923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8264</v>
      </c>
      <c r="P54" t="s">
        <v>8265</v>
      </c>
      <c r="Q54" s="12">
        <f t="shared" si="1"/>
        <v>41807.701921296299</v>
      </c>
      <c r="R54" s="12">
        <f t="shared" si="2"/>
        <v>41837.701921296299</v>
      </c>
      <c r="S54">
        <f t="shared" si="3"/>
        <v>30</v>
      </c>
      <c r="T54" s="10">
        <f t="shared" si="4"/>
        <v>2014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8">
        <f t="shared" si="0"/>
        <v>28.111111111111111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8264</v>
      </c>
      <c r="P55" t="s">
        <v>8265</v>
      </c>
      <c r="Q55" s="12">
        <f t="shared" si="1"/>
        <v>41719.549131944441</v>
      </c>
      <c r="R55" s="12">
        <f t="shared" si="2"/>
        <v>41733.916666666664</v>
      </c>
      <c r="S55">
        <f t="shared" si="3"/>
        <v>14</v>
      </c>
      <c r="T55" s="10">
        <f t="shared" si="4"/>
        <v>2014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8">
        <f t="shared" si="0"/>
        <v>194.23076923076923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8264</v>
      </c>
      <c r="P56" t="s">
        <v>8265</v>
      </c>
      <c r="Q56" s="12">
        <f t="shared" si="1"/>
        <v>42333.713206018518</v>
      </c>
      <c r="R56" s="12">
        <f t="shared" si="2"/>
        <v>42363.713206018518</v>
      </c>
      <c r="S56">
        <f t="shared" si="3"/>
        <v>30</v>
      </c>
      <c r="T56" s="10">
        <f t="shared" si="4"/>
        <v>2015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8">
        <f t="shared" si="0"/>
        <v>128.95348837209303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8264</v>
      </c>
      <c r="P57" t="s">
        <v>8265</v>
      </c>
      <c r="Q57" s="12">
        <f t="shared" si="1"/>
        <v>42496.968935185185</v>
      </c>
      <c r="R57" s="12">
        <f t="shared" si="2"/>
        <v>42517.968935185185</v>
      </c>
      <c r="S57">
        <f t="shared" si="3"/>
        <v>21</v>
      </c>
      <c r="T57" s="10">
        <f t="shared" si="4"/>
        <v>2016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8">
        <f t="shared" si="0"/>
        <v>49.316091954022987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8264</v>
      </c>
      <c r="P58" t="s">
        <v>8265</v>
      </c>
      <c r="Q58" s="12">
        <f t="shared" si="1"/>
        <v>42149.548888888887</v>
      </c>
      <c r="R58" s="12">
        <f t="shared" si="2"/>
        <v>42163.666666666672</v>
      </c>
      <c r="S58">
        <f t="shared" si="3"/>
        <v>14</v>
      </c>
      <c r="T58" s="10">
        <f t="shared" si="4"/>
        <v>2015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8">
        <f t="shared" si="0"/>
        <v>221.52173913043478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8264</v>
      </c>
      <c r="P59" t="s">
        <v>8265</v>
      </c>
      <c r="Q59" s="12">
        <f t="shared" si="1"/>
        <v>42089.83289351852</v>
      </c>
      <c r="R59" s="12">
        <f t="shared" si="2"/>
        <v>42119.83289351852</v>
      </c>
      <c r="S59">
        <f t="shared" si="3"/>
        <v>30</v>
      </c>
      <c r="T59" s="10">
        <f t="shared" si="4"/>
        <v>2015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8">
        <f t="shared" si="0"/>
        <v>137.21333333333334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8264</v>
      </c>
      <c r="P60" t="s">
        <v>8265</v>
      </c>
      <c r="Q60" s="12">
        <f t="shared" si="1"/>
        <v>41932.745046296295</v>
      </c>
      <c r="R60" s="12">
        <f t="shared" si="2"/>
        <v>41962.786712962959</v>
      </c>
      <c r="S60">
        <f t="shared" si="3"/>
        <v>30</v>
      </c>
      <c r="T60" s="10">
        <f t="shared" si="4"/>
        <v>2014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8">
        <f t="shared" si="0"/>
        <v>606.82242424242418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8264</v>
      </c>
      <c r="P61" t="s">
        <v>8265</v>
      </c>
      <c r="Q61" s="12">
        <f t="shared" si="1"/>
        <v>42230.23583333334</v>
      </c>
      <c r="R61" s="12">
        <f t="shared" si="2"/>
        <v>42261.875</v>
      </c>
      <c r="S61">
        <f t="shared" si="3"/>
        <v>32</v>
      </c>
      <c r="T61" s="10">
        <f t="shared" si="4"/>
        <v>2015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8">
        <f t="shared" si="0"/>
        <v>43.040092592592593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t="s">
        <v>8266</v>
      </c>
      <c r="Q62" s="12">
        <f t="shared" si="1"/>
        <v>41701.901817129627</v>
      </c>
      <c r="R62" s="12">
        <f t="shared" si="2"/>
        <v>41721</v>
      </c>
      <c r="S62">
        <f t="shared" si="3"/>
        <v>19</v>
      </c>
      <c r="T62" s="10">
        <f t="shared" si="4"/>
        <v>2014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8">
        <f t="shared" si="0"/>
        <v>322.39130434782606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t="s">
        <v>8266</v>
      </c>
      <c r="Q63" s="12">
        <f t="shared" si="1"/>
        <v>41409.814317129632</v>
      </c>
      <c r="R63" s="12">
        <f t="shared" si="2"/>
        <v>41431.814317129632</v>
      </c>
      <c r="S63">
        <f t="shared" si="3"/>
        <v>22</v>
      </c>
      <c r="T63" s="10">
        <f t="shared" si="4"/>
        <v>2013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8">
        <f t="shared" si="0"/>
        <v>96.708333333333329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t="s">
        <v>8266</v>
      </c>
      <c r="Q64" s="12">
        <f t="shared" si="1"/>
        <v>41311.799513888887</v>
      </c>
      <c r="R64" s="12">
        <f t="shared" si="2"/>
        <v>41336.799513888887</v>
      </c>
      <c r="S64">
        <f t="shared" si="3"/>
        <v>25</v>
      </c>
      <c r="T64" s="10">
        <f t="shared" si="4"/>
        <v>2013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8">
        <f t="shared" si="0"/>
        <v>35.474531249999998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t="s">
        <v>8266</v>
      </c>
      <c r="Q65" s="12">
        <f t="shared" si="1"/>
        <v>41612.912187499998</v>
      </c>
      <c r="R65" s="12">
        <f t="shared" si="2"/>
        <v>41636.207638888889</v>
      </c>
      <c r="S65">
        <f t="shared" si="3"/>
        <v>23</v>
      </c>
      <c r="T65" s="10">
        <f t="shared" si="4"/>
        <v>2013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8">
        <f t="shared" ref="F66:F129" si="5">E66/M66</f>
        <v>86.666666666666671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t="s">
        <v>8266</v>
      </c>
      <c r="Q66" s="12">
        <f t="shared" si="1"/>
        <v>41433.01829861111</v>
      </c>
      <c r="R66" s="12">
        <f t="shared" si="2"/>
        <v>41463.01829861111</v>
      </c>
      <c r="S66">
        <f t="shared" si="3"/>
        <v>30</v>
      </c>
      <c r="T66" s="10">
        <f t="shared" si="4"/>
        <v>2013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8">
        <f t="shared" si="5"/>
        <v>132.05263157894737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t="s">
        <v>8266</v>
      </c>
      <c r="Q67" s="12">
        <f t="shared" ref="Q67:Q130" si="6">((($K67/60)/60)/24)+DATE(1970,1,1)</f>
        <v>41835.821226851855</v>
      </c>
      <c r="R67" s="12">
        <f t="shared" ref="R67:R130" si="7">((($J67/60)/60)/24)+DATE(1970,1,1)</f>
        <v>41862.249305555553</v>
      </c>
      <c r="S67">
        <f t="shared" ref="S67:S130" si="8">ROUND(R67-Q67,0)</f>
        <v>26</v>
      </c>
      <c r="T67" s="10">
        <f t="shared" ref="T67:T130" si="9">YEAR(Q67)</f>
        <v>2014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8">
        <f t="shared" si="5"/>
        <v>91.230769230769226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t="s">
        <v>8266</v>
      </c>
      <c r="Q68" s="12">
        <f t="shared" si="6"/>
        <v>42539.849768518514</v>
      </c>
      <c r="R68" s="12">
        <f t="shared" si="7"/>
        <v>42569.849768518514</v>
      </c>
      <c r="S68">
        <f t="shared" si="8"/>
        <v>30</v>
      </c>
      <c r="T68" s="10">
        <f t="shared" si="9"/>
        <v>2016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8">
        <f t="shared" si="5"/>
        <v>116.25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t="s">
        <v>8266</v>
      </c>
      <c r="Q69" s="12">
        <f t="shared" si="6"/>
        <v>41075.583379629628</v>
      </c>
      <c r="R69" s="12">
        <f t="shared" si="7"/>
        <v>41105.583379629628</v>
      </c>
      <c r="S69">
        <f t="shared" si="8"/>
        <v>30</v>
      </c>
      <c r="T69" s="10">
        <f t="shared" si="9"/>
        <v>2012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8">
        <f t="shared" si="5"/>
        <v>21.194444444444443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t="s">
        <v>8266</v>
      </c>
      <c r="Q70" s="12">
        <f t="shared" si="6"/>
        <v>41663.569340277776</v>
      </c>
      <c r="R70" s="12">
        <f t="shared" si="7"/>
        <v>41693.569340277776</v>
      </c>
      <c r="S70">
        <f t="shared" si="8"/>
        <v>30</v>
      </c>
      <c r="T70" s="10">
        <f t="shared" si="9"/>
        <v>2014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8">
        <f t="shared" si="5"/>
        <v>62.327134831460668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t="s">
        <v>8266</v>
      </c>
      <c r="Q71" s="12">
        <f t="shared" si="6"/>
        <v>40786.187789351854</v>
      </c>
      <c r="R71" s="12">
        <f t="shared" si="7"/>
        <v>40818.290972222225</v>
      </c>
      <c r="S71">
        <f t="shared" si="8"/>
        <v>32</v>
      </c>
      <c r="T71" s="10">
        <f t="shared" si="9"/>
        <v>2011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8">
        <f t="shared" si="5"/>
        <v>37.411764705882355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t="s">
        <v>8266</v>
      </c>
      <c r="Q72" s="12">
        <f t="shared" si="6"/>
        <v>40730.896354166667</v>
      </c>
      <c r="R72" s="12">
        <f t="shared" si="7"/>
        <v>40790.896354166667</v>
      </c>
      <c r="S72">
        <f t="shared" si="8"/>
        <v>60</v>
      </c>
      <c r="T72" s="10">
        <f t="shared" si="9"/>
        <v>2011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8">
        <f t="shared" si="5"/>
        <v>69.71875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t="s">
        <v>8266</v>
      </c>
      <c r="Q73" s="12">
        <f t="shared" si="6"/>
        <v>40997.271493055552</v>
      </c>
      <c r="R73" s="12">
        <f t="shared" si="7"/>
        <v>41057.271493055552</v>
      </c>
      <c r="S73">
        <f t="shared" si="8"/>
        <v>60</v>
      </c>
      <c r="T73" s="10">
        <f t="shared" si="9"/>
        <v>2012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8">
        <f t="shared" si="5"/>
        <v>58.170731707317074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t="s">
        <v>8266</v>
      </c>
      <c r="Q74" s="12">
        <f t="shared" si="6"/>
        <v>41208.010196759256</v>
      </c>
      <c r="R74" s="12">
        <f t="shared" si="7"/>
        <v>41228</v>
      </c>
      <c r="S74">
        <f t="shared" si="8"/>
        <v>20</v>
      </c>
      <c r="T74" s="10">
        <f t="shared" si="9"/>
        <v>2012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8">
        <f t="shared" si="5"/>
        <v>50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t="s">
        <v>8266</v>
      </c>
      <c r="Q75" s="12">
        <f t="shared" si="6"/>
        <v>40587.75675925926</v>
      </c>
      <c r="R75" s="12">
        <f t="shared" si="7"/>
        <v>40666.165972222225</v>
      </c>
      <c r="S75">
        <f t="shared" si="8"/>
        <v>78</v>
      </c>
      <c r="T75" s="10">
        <f t="shared" si="9"/>
        <v>2011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8">
        <f t="shared" si="5"/>
        <v>19.471034482758618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t="s">
        <v>8266</v>
      </c>
      <c r="Q76" s="12">
        <f t="shared" si="6"/>
        <v>42360.487210648149</v>
      </c>
      <c r="R76" s="12">
        <f t="shared" si="7"/>
        <v>42390.487210648149</v>
      </c>
      <c r="S76">
        <f t="shared" si="8"/>
        <v>30</v>
      </c>
      <c r="T76" s="10">
        <f t="shared" si="9"/>
        <v>2015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8">
        <f t="shared" si="5"/>
        <v>85.957446808510639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t="s">
        <v>8266</v>
      </c>
      <c r="Q77" s="12">
        <f t="shared" si="6"/>
        <v>41357.209166666667</v>
      </c>
      <c r="R77" s="12">
        <f t="shared" si="7"/>
        <v>41387.209166666667</v>
      </c>
      <c r="S77">
        <f t="shared" si="8"/>
        <v>30</v>
      </c>
      <c r="T77" s="10">
        <f t="shared" si="9"/>
        <v>2013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8">
        <f t="shared" si="5"/>
        <v>30.666666666666668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t="s">
        <v>8266</v>
      </c>
      <c r="Q78" s="12">
        <f t="shared" si="6"/>
        <v>40844.691643518519</v>
      </c>
      <c r="R78" s="12">
        <f t="shared" si="7"/>
        <v>40904.733310185184</v>
      </c>
      <c r="S78">
        <f t="shared" si="8"/>
        <v>60</v>
      </c>
      <c r="T78" s="10">
        <f t="shared" si="9"/>
        <v>2011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8">
        <f t="shared" si="5"/>
        <v>60.384615384615387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t="s">
        <v>8266</v>
      </c>
      <c r="Q79" s="12">
        <f t="shared" si="6"/>
        <v>40997.144872685189</v>
      </c>
      <c r="R79" s="12">
        <f t="shared" si="7"/>
        <v>41050.124305555553</v>
      </c>
      <c r="S79">
        <f t="shared" si="8"/>
        <v>53</v>
      </c>
      <c r="T79" s="10">
        <f t="shared" si="9"/>
        <v>2012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8">
        <f t="shared" si="5"/>
        <v>38.6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t="s">
        <v>8266</v>
      </c>
      <c r="Q80" s="12">
        <f t="shared" si="6"/>
        <v>42604.730567129634</v>
      </c>
      <c r="R80" s="12">
        <f t="shared" si="7"/>
        <v>42614.730567129634</v>
      </c>
      <c r="S80">
        <f t="shared" si="8"/>
        <v>10</v>
      </c>
      <c r="T80" s="10">
        <f t="shared" si="9"/>
        <v>2016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8">
        <f t="shared" si="5"/>
        <v>40.268292682926827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t="s">
        <v>8266</v>
      </c>
      <c r="Q81" s="12">
        <f t="shared" si="6"/>
        <v>41724.776539351849</v>
      </c>
      <c r="R81" s="12">
        <f t="shared" si="7"/>
        <v>41754.776539351849</v>
      </c>
      <c r="S81">
        <f t="shared" si="8"/>
        <v>30</v>
      </c>
      <c r="T81" s="10">
        <f t="shared" si="9"/>
        <v>2014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8">
        <f t="shared" si="5"/>
        <v>273.82978723404256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t="s">
        <v>8266</v>
      </c>
      <c r="Q82" s="12">
        <f t="shared" si="6"/>
        <v>41583.083981481483</v>
      </c>
      <c r="R82" s="12">
        <f t="shared" si="7"/>
        <v>41618.083981481483</v>
      </c>
      <c r="S82">
        <f t="shared" si="8"/>
        <v>35</v>
      </c>
      <c r="T82" s="10">
        <f t="shared" si="9"/>
        <v>2013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8">
        <f t="shared" si="5"/>
        <v>53.035714285714285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t="s">
        <v>8266</v>
      </c>
      <c r="Q83" s="12">
        <f t="shared" si="6"/>
        <v>41100.158877314818</v>
      </c>
      <c r="R83" s="12">
        <f t="shared" si="7"/>
        <v>41104.126388888886</v>
      </c>
      <c r="S83">
        <f t="shared" si="8"/>
        <v>4</v>
      </c>
      <c r="T83" s="10">
        <f t="shared" si="9"/>
        <v>2012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8">
        <f t="shared" si="5"/>
        <v>40.005000000000003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t="s">
        <v>8266</v>
      </c>
      <c r="Q84" s="12">
        <f t="shared" si="6"/>
        <v>40795.820150462961</v>
      </c>
      <c r="R84" s="12">
        <f t="shared" si="7"/>
        <v>40825.820150462961</v>
      </c>
      <c r="S84">
        <f t="shared" si="8"/>
        <v>30</v>
      </c>
      <c r="T84" s="10">
        <f t="shared" si="9"/>
        <v>2011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8">
        <f t="shared" si="5"/>
        <v>15.76923076923077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t="s">
        <v>8266</v>
      </c>
      <c r="Q85" s="12">
        <f t="shared" si="6"/>
        <v>42042.615613425922</v>
      </c>
      <c r="R85" s="12">
        <f t="shared" si="7"/>
        <v>42057.479166666672</v>
      </c>
      <c r="S85">
        <f t="shared" si="8"/>
        <v>15</v>
      </c>
      <c r="T85" s="10">
        <f t="shared" si="9"/>
        <v>2015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8">
        <f t="shared" si="5"/>
        <v>71.428571428571431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t="s">
        <v>8266</v>
      </c>
      <c r="Q86" s="12">
        <f t="shared" si="6"/>
        <v>40648.757939814815</v>
      </c>
      <c r="R86" s="12">
        <f t="shared" si="7"/>
        <v>40678.757939814815</v>
      </c>
      <c r="S86">
        <f t="shared" si="8"/>
        <v>30</v>
      </c>
      <c r="T86" s="10">
        <f t="shared" si="9"/>
        <v>2011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8">
        <f t="shared" si="5"/>
        <v>71.714285714285708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t="s">
        <v>8266</v>
      </c>
      <c r="Q87" s="12">
        <f t="shared" si="6"/>
        <v>40779.125428240739</v>
      </c>
      <c r="R87" s="12">
        <f t="shared" si="7"/>
        <v>40809.125428240739</v>
      </c>
      <c r="S87">
        <f t="shared" si="8"/>
        <v>30</v>
      </c>
      <c r="T87" s="10">
        <f t="shared" si="9"/>
        <v>2011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8">
        <f t="shared" si="5"/>
        <v>375.76470588235293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t="s">
        <v>8266</v>
      </c>
      <c r="Q88" s="12">
        <f t="shared" si="6"/>
        <v>42291.556076388893</v>
      </c>
      <c r="R88" s="12">
        <f t="shared" si="7"/>
        <v>42365.59774305555</v>
      </c>
      <c r="S88">
        <f t="shared" si="8"/>
        <v>74</v>
      </c>
      <c r="T88" s="10">
        <f t="shared" si="9"/>
        <v>2015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8">
        <f t="shared" si="5"/>
        <v>104.6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t="s">
        <v>8266</v>
      </c>
      <c r="Q89" s="12">
        <f t="shared" si="6"/>
        <v>40322.53938657407</v>
      </c>
      <c r="R89" s="12">
        <f t="shared" si="7"/>
        <v>40332.070138888892</v>
      </c>
      <c r="S89">
        <f t="shared" si="8"/>
        <v>10</v>
      </c>
      <c r="T89" s="10">
        <f t="shared" si="9"/>
        <v>2010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8">
        <f t="shared" si="5"/>
        <v>60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t="s">
        <v>8266</v>
      </c>
      <c r="Q90" s="12">
        <f t="shared" si="6"/>
        <v>41786.65892361111</v>
      </c>
      <c r="R90" s="12">
        <f t="shared" si="7"/>
        <v>41812.65892361111</v>
      </c>
      <c r="S90">
        <f t="shared" si="8"/>
        <v>26</v>
      </c>
      <c r="T90" s="10">
        <f t="shared" si="9"/>
        <v>2014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8">
        <f t="shared" si="5"/>
        <v>123.28571428571429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t="s">
        <v>8266</v>
      </c>
      <c r="Q91" s="12">
        <f t="shared" si="6"/>
        <v>41402.752222222225</v>
      </c>
      <c r="R91" s="12">
        <f t="shared" si="7"/>
        <v>41427.752222222225</v>
      </c>
      <c r="S91">
        <f t="shared" si="8"/>
        <v>25</v>
      </c>
      <c r="T91" s="10">
        <f t="shared" si="9"/>
        <v>2013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8">
        <f t="shared" si="5"/>
        <v>31.375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t="s">
        <v>8266</v>
      </c>
      <c r="Q92" s="12">
        <f t="shared" si="6"/>
        <v>40706.297442129631</v>
      </c>
      <c r="R92" s="12">
        <f t="shared" si="7"/>
        <v>40736.297442129631</v>
      </c>
      <c r="S92">
        <f t="shared" si="8"/>
        <v>30</v>
      </c>
      <c r="T92" s="10">
        <f t="shared" si="9"/>
        <v>2011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8">
        <f t="shared" si="5"/>
        <v>78.260869565217391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t="s">
        <v>8266</v>
      </c>
      <c r="Q93" s="12">
        <f t="shared" si="6"/>
        <v>40619.402361111112</v>
      </c>
      <c r="R93" s="12">
        <f t="shared" si="7"/>
        <v>40680.402361111112</v>
      </c>
      <c r="S93">
        <f t="shared" si="8"/>
        <v>61</v>
      </c>
      <c r="T93" s="10">
        <f t="shared" si="9"/>
        <v>2011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8">
        <f t="shared" si="5"/>
        <v>122.32558139534883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t="s">
        <v>8266</v>
      </c>
      <c r="Q94" s="12">
        <f t="shared" si="6"/>
        <v>42721.198877314819</v>
      </c>
      <c r="R94" s="12">
        <f t="shared" si="7"/>
        <v>42767.333333333328</v>
      </c>
      <c r="S94">
        <f t="shared" si="8"/>
        <v>46</v>
      </c>
      <c r="T94" s="10">
        <f t="shared" si="9"/>
        <v>2016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8">
        <f t="shared" si="5"/>
        <v>73.733333333333334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t="s">
        <v>8266</v>
      </c>
      <c r="Q95" s="12">
        <f t="shared" si="6"/>
        <v>41065.858067129629</v>
      </c>
      <c r="R95" s="12">
        <f t="shared" si="7"/>
        <v>41093.875</v>
      </c>
      <c r="S95">
        <f t="shared" si="8"/>
        <v>28</v>
      </c>
      <c r="T95" s="10">
        <f t="shared" si="9"/>
        <v>2012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8">
        <f t="shared" si="5"/>
        <v>21.666666666666668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t="s">
        <v>8266</v>
      </c>
      <c r="Q96" s="12">
        <f t="shared" si="6"/>
        <v>41716.717847222222</v>
      </c>
      <c r="R96" s="12">
        <f t="shared" si="7"/>
        <v>41736.717847222222</v>
      </c>
      <c r="S96">
        <f t="shared" si="8"/>
        <v>20</v>
      </c>
      <c r="T96" s="10">
        <f t="shared" si="9"/>
        <v>2014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8">
        <f t="shared" si="5"/>
        <v>21.904761904761905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t="s">
        <v>8266</v>
      </c>
      <c r="Q97" s="12">
        <f t="shared" si="6"/>
        <v>40935.005104166667</v>
      </c>
      <c r="R97" s="12">
        <f t="shared" si="7"/>
        <v>40965.005104166667</v>
      </c>
      <c r="S97">
        <f t="shared" si="8"/>
        <v>30</v>
      </c>
      <c r="T97" s="10">
        <f t="shared" si="9"/>
        <v>2012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8">
        <f t="shared" si="5"/>
        <v>50.588235294117645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t="s">
        <v>8266</v>
      </c>
      <c r="Q98" s="12">
        <f t="shared" si="6"/>
        <v>40324.662511574075</v>
      </c>
      <c r="R98" s="12">
        <f t="shared" si="7"/>
        <v>40391.125</v>
      </c>
      <c r="S98">
        <f t="shared" si="8"/>
        <v>66</v>
      </c>
      <c r="T98" s="10">
        <f t="shared" si="9"/>
        <v>2010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8">
        <f t="shared" si="5"/>
        <v>53.125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t="s">
        <v>8266</v>
      </c>
      <c r="Q99" s="12">
        <f t="shared" si="6"/>
        <v>40706.135208333333</v>
      </c>
      <c r="R99" s="12">
        <f t="shared" si="7"/>
        <v>40736.135208333333</v>
      </c>
      <c r="S99">
        <f t="shared" si="8"/>
        <v>30</v>
      </c>
      <c r="T99" s="10">
        <f t="shared" si="9"/>
        <v>2011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8">
        <f t="shared" si="5"/>
        <v>56.666666666666664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t="s">
        <v>8266</v>
      </c>
      <c r="Q100" s="12">
        <f t="shared" si="6"/>
        <v>41214.79483796296</v>
      </c>
      <c r="R100" s="12">
        <f t="shared" si="7"/>
        <v>41250.979166666664</v>
      </c>
      <c r="S100">
        <f t="shared" si="8"/>
        <v>36</v>
      </c>
      <c r="T100" s="10">
        <f t="shared" si="9"/>
        <v>2012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8">
        <f t="shared" si="5"/>
        <v>40.776666666666664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t="s">
        <v>8266</v>
      </c>
      <c r="Q101" s="12">
        <f t="shared" si="6"/>
        <v>41631.902766203704</v>
      </c>
      <c r="R101" s="12">
        <f t="shared" si="7"/>
        <v>41661.902766203704</v>
      </c>
      <c r="S101">
        <f t="shared" si="8"/>
        <v>30</v>
      </c>
      <c r="T101" s="10">
        <f t="shared" si="9"/>
        <v>2013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8">
        <f t="shared" si="5"/>
        <v>192.30769230769232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t="s">
        <v>8266</v>
      </c>
      <c r="Q102" s="12">
        <f t="shared" si="6"/>
        <v>41197.753310185188</v>
      </c>
      <c r="R102" s="12">
        <f t="shared" si="7"/>
        <v>41217.794976851852</v>
      </c>
      <c r="S102">
        <f t="shared" si="8"/>
        <v>20</v>
      </c>
      <c r="T102" s="10">
        <f t="shared" si="9"/>
        <v>2012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8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t="s">
        <v>8266</v>
      </c>
      <c r="Q103" s="12">
        <f t="shared" si="6"/>
        <v>41274.776736111111</v>
      </c>
      <c r="R103" s="12">
        <f t="shared" si="7"/>
        <v>41298.776736111111</v>
      </c>
      <c r="S103">
        <f t="shared" si="8"/>
        <v>24</v>
      </c>
      <c r="T103" s="10">
        <f t="shared" si="9"/>
        <v>2012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8">
        <f t="shared" si="5"/>
        <v>117.92307692307692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t="s">
        <v>8266</v>
      </c>
      <c r="Q104" s="12">
        <f t="shared" si="6"/>
        <v>40505.131168981483</v>
      </c>
      <c r="R104" s="12">
        <f t="shared" si="7"/>
        <v>40535.131168981483</v>
      </c>
      <c r="S104">
        <f t="shared" si="8"/>
        <v>30</v>
      </c>
      <c r="T104" s="10">
        <f t="shared" si="9"/>
        <v>2010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8">
        <f t="shared" si="5"/>
        <v>27.897959183673468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t="s">
        <v>8266</v>
      </c>
      <c r="Q105" s="12">
        <f t="shared" si="6"/>
        <v>41682.805902777778</v>
      </c>
      <c r="R105" s="12">
        <f t="shared" si="7"/>
        <v>41705.805902777778</v>
      </c>
      <c r="S105">
        <f t="shared" si="8"/>
        <v>23</v>
      </c>
      <c r="T105" s="10">
        <f t="shared" si="9"/>
        <v>2014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8">
        <f t="shared" si="5"/>
        <v>60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t="s">
        <v>8266</v>
      </c>
      <c r="Q106" s="12">
        <f t="shared" si="6"/>
        <v>40612.695208333331</v>
      </c>
      <c r="R106" s="12">
        <f t="shared" si="7"/>
        <v>40636.041666666664</v>
      </c>
      <c r="S106">
        <f t="shared" si="8"/>
        <v>23</v>
      </c>
      <c r="T106" s="10">
        <f t="shared" si="9"/>
        <v>2011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8">
        <f t="shared" si="5"/>
        <v>39.383333333333333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t="s">
        <v>8266</v>
      </c>
      <c r="Q107" s="12">
        <f t="shared" si="6"/>
        <v>42485.724768518514</v>
      </c>
      <c r="R107" s="12">
        <f t="shared" si="7"/>
        <v>42504</v>
      </c>
      <c r="S107">
        <f t="shared" si="8"/>
        <v>18</v>
      </c>
      <c r="T107" s="10">
        <f t="shared" si="9"/>
        <v>2016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8">
        <f t="shared" si="5"/>
        <v>186.11111111111111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t="s">
        <v>8266</v>
      </c>
      <c r="Q108" s="12">
        <f t="shared" si="6"/>
        <v>40987.776631944449</v>
      </c>
      <c r="R108" s="12">
        <f t="shared" si="7"/>
        <v>41001.776631944449</v>
      </c>
      <c r="S108">
        <f t="shared" si="8"/>
        <v>14</v>
      </c>
      <c r="T108" s="10">
        <f t="shared" si="9"/>
        <v>2012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8">
        <f t="shared" si="5"/>
        <v>111.37681159420291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t="s">
        <v>8266</v>
      </c>
      <c r="Q109" s="12">
        <f t="shared" si="6"/>
        <v>40635.982488425929</v>
      </c>
      <c r="R109" s="12">
        <f t="shared" si="7"/>
        <v>40657.982488425929</v>
      </c>
      <c r="S109">
        <f t="shared" si="8"/>
        <v>22</v>
      </c>
      <c r="T109" s="10">
        <f t="shared" si="9"/>
        <v>2011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8">
        <f t="shared" si="5"/>
        <v>78.723404255319153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t="s">
        <v>8266</v>
      </c>
      <c r="Q110" s="12">
        <f t="shared" si="6"/>
        <v>41365.613078703704</v>
      </c>
      <c r="R110" s="12">
        <f t="shared" si="7"/>
        <v>41425.613078703704</v>
      </c>
      <c r="S110">
        <f t="shared" si="8"/>
        <v>60</v>
      </c>
      <c r="T110" s="10">
        <f t="shared" si="9"/>
        <v>2013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8">
        <f t="shared" si="5"/>
        <v>46.702127659574465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t="s">
        <v>8266</v>
      </c>
      <c r="Q111" s="12">
        <f t="shared" si="6"/>
        <v>40570.025810185187</v>
      </c>
      <c r="R111" s="12">
        <f t="shared" si="7"/>
        <v>40600.025810185187</v>
      </c>
      <c r="S111">
        <f t="shared" si="8"/>
        <v>30</v>
      </c>
      <c r="T111" s="10">
        <f t="shared" si="9"/>
        <v>2011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8">
        <f t="shared" si="5"/>
        <v>65.384615384615387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t="s">
        <v>8266</v>
      </c>
      <c r="Q112" s="12">
        <f t="shared" si="6"/>
        <v>41557.949687500004</v>
      </c>
      <c r="R112" s="12">
        <f t="shared" si="7"/>
        <v>41592.249305555553</v>
      </c>
      <c r="S112">
        <f t="shared" si="8"/>
        <v>34</v>
      </c>
      <c r="T112" s="10">
        <f t="shared" si="9"/>
        <v>2013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8">
        <f t="shared" si="5"/>
        <v>102.0754716981132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t="s">
        <v>8266</v>
      </c>
      <c r="Q113" s="12">
        <f t="shared" si="6"/>
        <v>42125.333182870367</v>
      </c>
      <c r="R113" s="12">
        <f t="shared" si="7"/>
        <v>42155.333182870367</v>
      </c>
      <c r="S113">
        <f t="shared" si="8"/>
        <v>30</v>
      </c>
      <c r="T113" s="10">
        <f t="shared" si="9"/>
        <v>2015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8">
        <f t="shared" si="5"/>
        <v>64.197530864197532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t="s">
        <v>8266</v>
      </c>
      <c r="Q114" s="12">
        <f t="shared" si="6"/>
        <v>41718.043032407404</v>
      </c>
      <c r="R114" s="12">
        <f t="shared" si="7"/>
        <v>41742.083333333336</v>
      </c>
      <c r="S114">
        <f t="shared" si="8"/>
        <v>24</v>
      </c>
      <c r="T114" s="10">
        <f t="shared" si="9"/>
        <v>2014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8">
        <f t="shared" si="5"/>
        <v>90.384615384615387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t="s">
        <v>8266</v>
      </c>
      <c r="Q115" s="12">
        <f t="shared" si="6"/>
        <v>40753.758425925924</v>
      </c>
      <c r="R115" s="12">
        <f t="shared" si="7"/>
        <v>40761.625</v>
      </c>
      <c r="S115">
        <f t="shared" si="8"/>
        <v>8</v>
      </c>
      <c r="T115" s="10">
        <f t="shared" si="9"/>
        <v>2011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8">
        <f t="shared" si="5"/>
        <v>88.571428571428569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t="s">
        <v>8266</v>
      </c>
      <c r="Q116" s="12">
        <f t="shared" si="6"/>
        <v>40861.27416666667</v>
      </c>
      <c r="R116" s="12">
        <f t="shared" si="7"/>
        <v>40921.27416666667</v>
      </c>
      <c r="S116">
        <f t="shared" si="8"/>
        <v>60</v>
      </c>
      <c r="T116" s="10">
        <f t="shared" si="9"/>
        <v>2011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8">
        <f t="shared" si="5"/>
        <v>28.727272727272727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t="s">
        <v>8266</v>
      </c>
      <c r="Q117" s="12">
        <f t="shared" si="6"/>
        <v>40918.738935185182</v>
      </c>
      <c r="R117" s="12">
        <f t="shared" si="7"/>
        <v>40943.738935185182</v>
      </c>
      <c r="S117">
        <f t="shared" si="8"/>
        <v>25</v>
      </c>
      <c r="T117" s="10">
        <f t="shared" si="9"/>
        <v>2012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8">
        <f t="shared" si="5"/>
        <v>69.78947368421052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t="s">
        <v>8266</v>
      </c>
      <c r="Q118" s="12">
        <f t="shared" si="6"/>
        <v>40595.497164351851</v>
      </c>
      <c r="R118" s="12">
        <f t="shared" si="7"/>
        <v>40641.455497685187</v>
      </c>
      <c r="S118">
        <f t="shared" si="8"/>
        <v>46</v>
      </c>
      <c r="T118" s="10">
        <f t="shared" si="9"/>
        <v>2011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8">
        <f t="shared" si="5"/>
        <v>167.48962962962963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t="s">
        <v>8266</v>
      </c>
      <c r="Q119" s="12">
        <f t="shared" si="6"/>
        <v>40248.834999999999</v>
      </c>
      <c r="R119" s="12">
        <f t="shared" si="7"/>
        <v>40338.791666666664</v>
      </c>
      <c r="S119">
        <f t="shared" si="8"/>
        <v>90</v>
      </c>
      <c r="T119" s="10">
        <f t="shared" si="9"/>
        <v>2010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8">
        <f t="shared" si="5"/>
        <v>144.91230769230768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t="s">
        <v>8266</v>
      </c>
      <c r="Q120" s="12">
        <f t="shared" si="6"/>
        <v>40723.053657407407</v>
      </c>
      <c r="R120" s="12">
        <f t="shared" si="7"/>
        <v>40753.053657407407</v>
      </c>
      <c r="S120">
        <f t="shared" si="8"/>
        <v>30</v>
      </c>
      <c r="T120" s="10">
        <f t="shared" si="9"/>
        <v>2011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8">
        <f t="shared" si="5"/>
        <v>91.840540540540545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t="s">
        <v>8266</v>
      </c>
      <c r="Q121" s="12">
        <f t="shared" si="6"/>
        <v>40739.069282407407</v>
      </c>
      <c r="R121" s="12">
        <f t="shared" si="7"/>
        <v>40768.958333333336</v>
      </c>
      <c r="S121">
        <f t="shared" si="8"/>
        <v>30</v>
      </c>
      <c r="T121" s="10">
        <f t="shared" si="9"/>
        <v>2011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8">
        <f t="shared" si="5"/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8264</v>
      </c>
      <c r="P122" t="s">
        <v>8267</v>
      </c>
      <c r="Q122" s="12">
        <f t="shared" si="6"/>
        <v>42616.049849537041</v>
      </c>
      <c r="R122" s="12">
        <f t="shared" si="7"/>
        <v>42646.049849537041</v>
      </c>
      <c r="S122">
        <f t="shared" si="8"/>
        <v>30</v>
      </c>
      <c r="T122" s="10">
        <f t="shared" si="9"/>
        <v>2016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8">
        <f t="shared" si="5"/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8264</v>
      </c>
      <c r="P123" t="s">
        <v>8267</v>
      </c>
      <c r="Q123" s="12">
        <f t="shared" si="6"/>
        <v>42096.704976851848</v>
      </c>
      <c r="R123" s="12">
        <f t="shared" si="7"/>
        <v>42112.427777777775</v>
      </c>
      <c r="S123">
        <f t="shared" si="8"/>
        <v>16</v>
      </c>
      <c r="T123" s="10">
        <f t="shared" si="9"/>
        <v>2015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8" t="e">
        <f t="shared" si="5"/>
        <v>#DIV/0!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8264</v>
      </c>
      <c r="P124" t="s">
        <v>8267</v>
      </c>
      <c r="Q124" s="12">
        <f t="shared" si="6"/>
        <v>42593.431793981479</v>
      </c>
      <c r="R124" s="12">
        <f t="shared" si="7"/>
        <v>42653.431793981479</v>
      </c>
      <c r="S124">
        <f t="shared" si="8"/>
        <v>60</v>
      </c>
      <c r="T124" s="10">
        <f t="shared" si="9"/>
        <v>2016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8">
        <f t="shared" si="5"/>
        <v>25.166666666666668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8264</v>
      </c>
      <c r="P125" t="s">
        <v>8267</v>
      </c>
      <c r="Q125" s="12">
        <f t="shared" si="6"/>
        <v>41904.781990740739</v>
      </c>
      <c r="R125" s="12">
        <f t="shared" si="7"/>
        <v>41940.916666666664</v>
      </c>
      <c r="S125">
        <f t="shared" si="8"/>
        <v>36</v>
      </c>
      <c r="T125" s="10">
        <f t="shared" si="9"/>
        <v>2014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8" t="e">
        <f t="shared" si="5"/>
        <v>#DIV/0!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8264</v>
      </c>
      <c r="P126" t="s">
        <v>8267</v>
      </c>
      <c r="Q126" s="12">
        <f t="shared" si="6"/>
        <v>42114.928726851853</v>
      </c>
      <c r="R126" s="12">
        <f t="shared" si="7"/>
        <v>42139.928726851853</v>
      </c>
      <c r="S126">
        <f t="shared" si="8"/>
        <v>25</v>
      </c>
      <c r="T126" s="10">
        <f t="shared" si="9"/>
        <v>2015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8">
        <f t="shared" si="5"/>
        <v>11.666666666666666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8264</v>
      </c>
      <c r="P127" t="s">
        <v>8267</v>
      </c>
      <c r="Q127" s="12">
        <f t="shared" si="6"/>
        <v>42709.993981481486</v>
      </c>
      <c r="R127" s="12">
        <f t="shared" si="7"/>
        <v>42769.993981481486</v>
      </c>
      <c r="S127">
        <f t="shared" si="8"/>
        <v>60</v>
      </c>
      <c r="T127" s="10">
        <f t="shared" si="9"/>
        <v>2016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8">
        <f t="shared" si="5"/>
        <v>106.69230769230769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8264</v>
      </c>
      <c r="P128" t="s">
        <v>8267</v>
      </c>
      <c r="Q128" s="12">
        <f t="shared" si="6"/>
        <v>42135.589548611111</v>
      </c>
      <c r="R128" s="12">
        <f t="shared" si="7"/>
        <v>42166.083333333328</v>
      </c>
      <c r="S128">
        <f t="shared" si="8"/>
        <v>30</v>
      </c>
      <c r="T128" s="10">
        <f t="shared" si="9"/>
        <v>2015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8">
        <f t="shared" si="5"/>
        <v>47.5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8264</v>
      </c>
      <c r="P129" t="s">
        <v>8267</v>
      </c>
      <c r="Q129" s="12">
        <f t="shared" si="6"/>
        <v>42067.62431712963</v>
      </c>
      <c r="R129" s="12">
        <f t="shared" si="7"/>
        <v>42097.582650462966</v>
      </c>
      <c r="S129">
        <f t="shared" si="8"/>
        <v>30</v>
      </c>
      <c r="T129" s="10">
        <f t="shared" si="9"/>
        <v>2015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8">
        <f t="shared" ref="F130:F193" si="10">E130/M130</f>
        <v>311.16666666666669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8264</v>
      </c>
      <c r="P130" t="s">
        <v>8267</v>
      </c>
      <c r="Q130" s="12">
        <f t="shared" si="6"/>
        <v>42628.22792824074</v>
      </c>
      <c r="R130" s="12">
        <f t="shared" si="7"/>
        <v>42663.22792824074</v>
      </c>
      <c r="S130">
        <f t="shared" si="8"/>
        <v>35</v>
      </c>
      <c r="T130" s="10">
        <f t="shared" si="9"/>
        <v>2016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8" t="e">
        <f t="shared" si="10"/>
        <v>#DIV/0!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8264</v>
      </c>
      <c r="P131" t="s">
        <v>8267</v>
      </c>
      <c r="Q131" s="12">
        <f t="shared" ref="Q131:Q194" si="11">((($K131/60)/60)/24)+DATE(1970,1,1)</f>
        <v>41882.937303240738</v>
      </c>
      <c r="R131" s="12">
        <f t="shared" ref="R131:R194" si="12">((($J131/60)/60)/24)+DATE(1970,1,1)</f>
        <v>41942.937303240738</v>
      </c>
      <c r="S131">
        <f t="shared" ref="S131:S194" si="13">ROUND(R131-Q131,0)</f>
        <v>60</v>
      </c>
      <c r="T131" s="10">
        <f t="shared" ref="T131:T194" si="14">YEAR(Q131)</f>
        <v>2014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8" t="e">
        <f t="shared" si="10"/>
        <v>#DIV/0!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8264</v>
      </c>
      <c r="P132" t="s">
        <v>8267</v>
      </c>
      <c r="Q132" s="12">
        <f t="shared" si="11"/>
        <v>41778.915416666663</v>
      </c>
      <c r="R132" s="12">
        <f t="shared" si="12"/>
        <v>41806.844444444447</v>
      </c>
      <c r="S132">
        <f t="shared" si="13"/>
        <v>28</v>
      </c>
      <c r="T132" s="10">
        <f t="shared" si="14"/>
        <v>2014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8" t="e">
        <f t="shared" si="10"/>
        <v>#DIV/0!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8264</v>
      </c>
      <c r="P133" t="s">
        <v>8267</v>
      </c>
      <c r="Q133" s="12">
        <f t="shared" si="11"/>
        <v>42541.837511574078</v>
      </c>
      <c r="R133" s="12">
        <f t="shared" si="12"/>
        <v>42557</v>
      </c>
      <c r="S133">
        <f t="shared" si="13"/>
        <v>15</v>
      </c>
      <c r="T133" s="10">
        <f t="shared" si="14"/>
        <v>2016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8">
        <f t="shared" si="10"/>
        <v>94.506172839506178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8264</v>
      </c>
      <c r="P134" t="s">
        <v>8267</v>
      </c>
      <c r="Q134" s="12">
        <f t="shared" si="11"/>
        <v>41905.812581018516</v>
      </c>
      <c r="R134" s="12">
        <f t="shared" si="12"/>
        <v>41950.854247685187</v>
      </c>
      <c r="S134">
        <f t="shared" si="13"/>
        <v>45</v>
      </c>
      <c r="T134" s="10">
        <f t="shared" si="14"/>
        <v>2014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8" t="e">
        <f t="shared" si="10"/>
        <v>#DIV/0!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8264</v>
      </c>
      <c r="P135" t="s">
        <v>8267</v>
      </c>
      <c r="Q135" s="12">
        <f t="shared" si="11"/>
        <v>42491.80768518518</v>
      </c>
      <c r="R135" s="12">
        <f t="shared" si="12"/>
        <v>42521.729861111111</v>
      </c>
      <c r="S135">
        <f t="shared" si="13"/>
        <v>30</v>
      </c>
      <c r="T135" s="10">
        <f t="shared" si="14"/>
        <v>2016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8" t="e">
        <f t="shared" si="10"/>
        <v>#DIV/0!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8264</v>
      </c>
      <c r="P136" t="s">
        <v>8267</v>
      </c>
      <c r="Q136" s="12">
        <f t="shared" si="11"/>
        <v>42221.909930555557</v>
      </c>
      <c r="R136" s="12">
        <f t="shared" si="12"/>
        <v>42251.708333333328</v>
      </c>
      <c r="S136">
        <f t="shared" si="13"/>
        <v>30</v>
      </c>
      <c r="T136" s="10">
        <f t="shared" si="14"/>
        <v>2015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8">
        <f t="shared" si="10"/>
        <v>80.599999999999994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8264</v>
      </c>
      <c r="P137" t="s">
        <v>8267</v>
      </c>
      <c r="Q137" s="12">
        <f t="shared" si="11"/>
        <v>41788.381909722222</v>
      </c>
      <c r="R137" s="12">
        <f t="shared" si="12"/>
        <v>41821.791666666664</v>
      </c>
      <c r="S137">
        <f t="shared" si="13"/>
        <v>33</v>
      </c>
      <c r="T137" s="10">
        <f t="shared" si="14"/>
        <v>2014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8" t="e">
        <f t="shared" si="10"/>
        <v>#DIV/0!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8264</v>
      </c>
      <c r="P138" t="s">
        <v>8267</v>
      </c>
      <c r="Q138" s="12">
        <f t="shared" si="11"/>
        <v>42096.410115740742</v>
      </c>
      <c r="R138" s="12">
        <f t="shared" si="12"/>
        <v>42140.427777777775</v>
      </c>
      <c r="S138">
        <f t="shared" si="13"/>
        <v>44</v>
      </c>
      <c r="T138" s="10">
        <f t="shared" si="14"/>
        <v>2015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8" t="e">
        <f t="shared" si="10"/>
        <v>#DIV/0!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8264</v>
      </c>
      <c r="P139" t="s">
        <v>8267</v>
      </c>
      <c r="Q139" s="12">
        <f t="shared" si="11"/>
        <v>42239.573993055557</v>
      </c>
      <c r="R139" s="12">
        <f t="shared" si="12"/>
        <v>42289.573993055557</v>
      </c>
      <c r="S139">
        <f t="shared" si="13"/>
        <v>50</v>
      </c>
      <c r="T139" s="10">
        <f t="shared" si="14"/>
        <v>2015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8">
        <f t="shared" si="10"/>
        <v>81.241379310344826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8264</v>
      </c>
      <c r="P140" t="s">
        <v>8267</v>
      </c>
      <c r="Q140" s="12">
        <f t="shared" si="11"/>
        <v>42186.257418981477</v>
      </c>
      <c r="R140" s="12">
        <f t="shared" si="12"/>
        <v>42217.207638888889</v>
      </c>
      <c r="S140">
        <f t="shared" si="13"/>
        <v>31</v>
      </c>
      <c r="T140" s="10">
        <f t="shared" si="14"/>
        <v>2015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8">
        <f t="shared" si="10"/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8264</v>
      </c>
      <c r="P141" t="s">
        <v>8267</v>
      </c>
      <c r="Q141" s="12">
        <f t="shared" si="11"/>
        <v>42187.920972222222</v>
      </c>
      <c r="R141" s="12">
        <f t="shared" si="12"/>
        <v>42197.920972222222</v>
      </c>
      <c r="S141">
        <f t="shared" si="13"/>
        <v>10</v>
      </c>
      <c r="T141" s="10">
        <f t="shared" si="14"/>
        <v>2015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8" t="e">
        <f t="shared" si="10"/>
        <v>#DIV/0!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8264</v>
      </c>
      <c r="P142" t="s">
        <v>8267</v>
      </c>
      <c r="Q142" s="12">
        <f t="shared" si="11"/>
        <v>42053.198287037041</v>
      </c>
      <c r="R142" s="12">
        <f t="shared" si="12"/>
        <v>42083.15662037037</v>
      </c>
      <c r="S142">
        <f t="shared" si="13"/>
        <v>30</v>
      </c>
      <c r="T142" s="10">
        <f t="shared" si="14"/>
        <v>2015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8">
        <f t="shared" si="10"/>
        <v>46.178571428571431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8264</v>
      </c>
      <c r="P143" t="s">
        <v>8267</v>
      </c>
      <c r="Q143" s="12">
        <f t="shared" si="11"/>
        <v>42110.153043981481</v>
      </c>
      <c r="R143" s="12">
        <f t="shared" si="12"/>
        <v>42155.153043981481</v>
      </c>
      <c r="S143">
        <f t="shared" si="13"/>
        <v>45</v>
      </c>
      <c r="T143" s="10">
        <f t="shared" si="14"/>
        <v>2015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8">
        <f t="shared" si="10"/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8264</v>
      </c>
      <c r="P144" t="s">
        <v>8267</v>
      </c>
      <c r="Q144" s="12">
        <f t="shared" si="11"/>
        <v>41938.893263888887</v>
      </c>
      <c r="R144" s="12">
        <f t="shared" si="12"/>
        <v>41959.934930555552</v>
      </c>
      <c r="S144">
        <f t="shared" si="13"/>
        <v>21</v>
      </c>
      <c r="T144" s="10">
        <f t="shared" si="14"/>
        <v>2014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8" t="e">
        <f t="shared" si="10"/>
        <v>#DIV/0!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8264</v>
      </c>
      <c r="P145" t="s">
        <v>8267</v>
      </c>
      <c r="Q145" s="12">
        <f t="shared" si="11"/>
        <v>42559.064143518524</v>
      </c>
      <c r="R145" s="12">
        <f t="shared" si="12"/>
        <v>42616.246527777781</v>
      </c>
      <c r="S145">
        <f t="shared" si="13"/>
        <v>57</v>
      </c>
      <c r="T145" s="10">
        <f t="shared" si="14"/>
        <v>2016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8">
        <f t="shared" si="10"/>
        <v>55.945945945945944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8264</v>
      </c>
      <c r="P146" t="s">
        <v>8267</v>
      </c>
      <c r="Q146" s="12">
        <f t="shared" si="11"/>
        <v>42047.762407407412</v>
      </c>
      <c r="R146" s="12">
        <f t="shared" si="12"/>
        <v>42107.72074074074</v>
      </c>
      <c r="S146">
        <f t="shared" si="13"/>
        <v>60</v>
      </c>
      <c r="T146" s="10">
        <f t="shared" si="14"/>
        <v>2015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8">
        <f t="shared" si="10"/>
        <v>37.555555555555557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8264</v>
      </c>
      <c r="P147" t="s">
        <v>8267</v>
      </c>
      <c r="Q147" s="12">
        <f t="shared" si="11"/>
        <v>42200.542268518519</v>
      </c>
      <c r="R147" s="12">
        <f t="shared" si="12"/>
        <v>42227.542268518519</v>
      </c>
      <c r="S147">
        <f t="shared" si="13"/>
        <v>27</v>
      </c>
      <c r="T147" s="10">
        <f t="shared" si="14"/>
        <v>2015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8">
        <f t="shared" si="10"/>
        <v>38.333333333333336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8264</v>
      </c>
      <c r="P148" t="s">
        <v>8267</v>
      </c>
      <c r="Q148" s="12">
        <f t="shared" si="11"/>
        <v>42693.016180555554</v>
      </c>
      <c r="R148" s="12">
        <f t="shared" si="12"/>
        <v>42753.016180555554</v>
      </c>
      <c r="S148">
        <f t="shared" si="13"/>
        <v>60</v>
      </c>
      <c r="T148" s="10">
        <f t="shared" si="14"/>
        <v>2016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8" t="e">
        <f t="shared" si="10"/>
        <v>#DIV/0!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8264</v>
      </c>
      <c r="P149" t="s">
        <v>8267</v>
      </c>
      <c r="Q149" s="12">
        <f t="shared" si="11"/>
        <v>41969.767824074079</v>
      </c>
      <c r="R149" s="12">
        <f t="shared" si="12"/>
        <v>42012.762499999997</v>
      </c>
      <c r="S149">
        <f t="shared" si="13"/>
        <v>43</v>
      </c>
      <c r="T149" s="10">
        <f t="shared" si="14"/>
        <v>2014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8">
        <f t="shared" si="10"/>
        <v>20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8264</v>
      </c>
      <c r="P150" t="s">
        <v>8267</v>
      </c>
      <c r="Q150" s="12">
        <f t="shared" si="11"/>
        <v>42397.281666666662</v>
      </c>
      <c r="R150" s="12">
        <f t="shared" si="12"/>
        <v>42427.281666666662</v>
      </c>
      <c r="S150">
        <f t="shared" si="13"/>
        <v>30</v>
      </c>
      <c r="T150" s="10">
        <f t="shared" si="14"/>
        <v>2016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8">
        <f t="shared" si="10"/>
        <v>15.333333333333334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8264</v>
      </c>
      <c r="P151" t="s">
        <v>8267</v>
      </c>
      <c r="Q151" s="12">
        <f t="shared" si="11"/>
        <v>41968.172106481477</v>
      </c>
      <c r="R151" s="12">
        <f t="shared" si="12"/>
        <v>41998.333333333328</v>
      </c>
      <c r="S151">
        <f t="shared" si="13"/>
        <v>30</v>
      </c>
      <c r="T151" s="10">
        <f t="shared" si="14"/>
        <v>2014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8">
        <f t="shared" si="10"/>
        <v>449.43283582089555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8264</v>
      </c>
      <c r="P152" t="s">
        <v>8267</v>
      </c>
      <c r="Q152" s="12">
        <f t="shared" si="11"/>
        <v>42090.161828703705</v>
      </c>
      <c r="R152" s="12">
        <f t="shared" si="12"/>
        <v>42150.161828703705</v>
      </c>
      <c r="S152">
        <f t="shared" si="13"/>
        <v>60</v>
      </c>
      <c r="T152" s="10">
        <f t="shared" si="14"/>
        <v>2015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8">
        <f t="shared" si="10"/>
        <v>28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8264</v>
      </c>
      <c r="P153" t="s">
        <v>8267</v>
      </c>
      <c r="Q153" s="12">
        <f t="shared" si="11"/>
        <v>42113.550821759258</v>
      </c>
      <c r="R153" s="12">
        <f t="shared" si="12"/>
        <v>42173.550821759258</v>
      </c>
      <c r="S153">
        <f t="shared" si="13"/>
        <v>60</v>
      </c>
      <c r="T153" s="10">
        <f t="shared" si="14"/>
        <v>2015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8">
        <f t="shared" si="10"/>
        <v>15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8264</v>
      </c>
      <c r="P154" t="s">
        <v>8267</v>
      </c>
      <c r="Q154" s="12">
        <f t="shared" si="11"/>
        <v>41875.077546296299</v>
      </c>
      <c r="R154" s="12">
        <f t="shared" si="12"/>
        <v>41905.077546296299</v>
      </c>
      <c r="S154">
        <f t="shared" si="13"/>
        <v>30</v>
      </c>
      <c r="T154" s="10">
        <f t="shared" si="14"/>
        <v>2014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8">
        <f t="shared" si="10"/>
        <v>35.9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8264</v>
      </c>
      <c r="P155" t="s">
        <v>8267</v>
      </c>
      <c r="Q155" s="12">
        <f t="shared" si="11"/>
        <v>41933.586157407408</v>
      </c>
      <c r="R155" s="12">
        <f t="shared" si="12"/>
        <v>41975.627824074079</v>
      </c>
      <c r="S155">
        <f t="shared" si="13"/>
        <v>42</v>
      </c>
      <c r="T155" s="10">
        <f t="shared" si="14"/>
        <v>2014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8">
        <f t="shared" si="10"/>
        <v>13.333333333333334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8264</v>
      </c>
      <c r="P156" t="s">
        <v>8267</v>
      </c>
      <c r="Q156" s="12">
        <f t="shared" si="11"/>
        <v>42115.547395833331</v>
      </c>
      <c r="R156" s="12">
        <f t="shared" si="12"/>
        <v>42158.547395833331</v>
      </c>
      <c r="S156">
        <f t="shared" si="13"/>
        <v>43</v>
      </c>
      <c r="T156" s="10">
        <f t="shared" si="14"/>
        <v>2015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8">
        <f t="shared" si="10"/>
        <v>20.25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8264</v>
      </c>
      <c r="P157" t="s">
        <v>8267</v>
      </c>
      <c r="Q157" s="12">
        <f t="shared" si="11"/>
        <v>42168.559432870374</v>
      </c>
      <c r="R157" s="12">
        <f t="shared" si="12"/>
        <v>42208.559432870374</v>
      </c>
      <c r="S157">
        <f t="shared" si="13"/>
        <v>40</v>
      </c>
      <c r="T157" s="10">
        <f t="shared" si="14"/>
        <v>2015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8">
        <f t="shared" si="10"/>
        <v>119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8264</v>
      </c>
      <c r="P158" t="s">
        <v>8267</v>
      </c>
      <c r="Q158" s="12">
        <f t="shared" si="11"/>
        <v>41794.124953703707</v>
      </c>
      <c r="R158" s="12">
        <f t="shared" si="12"/>
        <v>41854.124953703707</v>
      </c>
      <c r="S158">
        <f t="shared" si="13"/>
        <v>60</v>
      </c>
      <c r="T158" s="10">
        <f t="shared" si="14"/>
        <v>2014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8">
        <f t="shared" si="10"/>
        <v>4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8264</v>
      </c>
      <c r="P159" t="s">
        <v>8267</v>
      </c>
      <c r="Q159" s="12">
        <f t="shared" si="11"/>
        <v>42396.911712962959</v>
      </c>
      <c r="R159" s="12">
        <f t="shared" si="12"/>
        <v>42426.911712962959</v>
      </c>
      <c r="S159">
        <f t="shared" si="13"/>
        <v>30</v>
      </c>
      <c r="T159" s="10">
        <f t="shared" si="14"/>
        <v>2016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8" t="e">
        <f t="shared" si="10"/>
        <v>#DIV/0!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8264</v>
      </c>
      <c r="P160" t="s">
        <v>8267</v>
      </c>
      <c r="Q160" s="12">
        <f t="shared" si="11"/>
        <v>41904.07671296296</v>
      </c>
      <c r="R160" s="12">
        <f t="shared" si="12"/>
        <v>41934.07671296296</v>
      </c>
      <c r="S160">
        <f t="shared" si="13"/>
        <v>30</v>
      </c>
      <c r="T160" s="10">
        <f t="shared" si="14"/>
        <v>2014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8">
        <f t="shared" si="10"/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8264</v>
      </c>
      <c r="P161" t="s">
        <v>8267</v>
      </c>
      <c r="Q161" s="12">
        <f t="shared" si="11"/>
        <v>42514.434548611112</v>
      </c>
      <c r="R161" s="12">
        <f t="shared" si="12"/>
        <v>42554.434548611112</v>
      </c>
      <c r="S161">
        <f t="shared" si="13"/>
        <v>40</v>
      </c>
      <c r="T161" s="10">
        <f t="shared" si="14"/>
        <v>2016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8" t="e">
        <f t="shared" si="10"/>
        <v>#DIV/0!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8264</v>
      </c>
      <c r="P162" t="s">
        <v>8268</v>
      </c>
      <c r="Q162" s="12">
        <f t="shared" si="11"/>
        <v>42171.913090277783</v>
      </c>
      <c r="R162" s="12">
        <f t="shared" si="12"/>
        <v>42231.913090277783</v>
      </c>
      <c r="S162">
        <f t="shared" si="13"/>
        <v>60</v>
      </c>
      <c r="T162" s="10">
        <f t="shared" si="14"/>
        <v>2015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8">
        <f t="shared" si="10"/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8264</v>
      </c>
      <c r="P163" t="s">
        <v>8268</v>
      </c>
      <c r="Q163" s="12">
        <f t="shared" si="11"/>
        <v>41792.687442129631</v>
      </c>
      <c r="R163" s="12">
        <f t="shared" si="12"/>
        <v>41822.687442129631</v>
      </c>
      <c r="S163">
        <f t="shared" si="13"/>
        <v>30</v>
      </c>
      <c r="T163" s="10">
        <f t="shared" si="14"/>
        <v>2014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8">
        <f t="shared" si="10"/>
        <v>43.5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8264</v>
      </c>
      <c r="P164" t="s">
        <v>8268</v>
      </c>
      <c r="Q164" s="12">
        <f t="shared" si="11"/>
        <v>41835.126805555556</v>
      </c>
      <c r="R164" s="12">
        <f t="shared" si="12"/>
        <v>41867.987500000003</v>
      </c>
      <c r="S164">
        <f t="shared" si="13"/>
        <v>33</v>
      </c>
      <c r="T164" s="10">
        <f t="shared" si="14"/>
        <v>2014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8" t="e">
        <f t="shared" si="10"/>
        <v>#DIV/0!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8264</v>
      </c>
      <c r="P165" t="s">
        <v>8268</v>
      </c>
      <c r="Q165" s="12">
        <f t="shared" si="11"/>
        <v>42243.961273148147</v>
      </c>
      <c r="R165" s="12">
        <f t="shared" si="12"/>
        <v>42278</v>
      </c>
      <c r="S165">
        <f t="shared" si="13"/>
        <v>34</v>
      </c>
      <c r="T165" s="10">
        <f t="shared" si="14"/>
        <v>2015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8">
        <f t="shared" si="10"/>
        <v>91.428571428571431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8264</v>
      </c>
      <c r="P166" t="s">
        <v>8268</v>
      </c>
      <c r="Q166" s="12">
        <f t="shared" si="11"/>
        <v>41841.762743055559</v>
      </c>
      <c r="R166" s="12">
        <f t="shared" si="12"/>
        <v>41901.762743055559</v>
      </c>
      <c r="S166">
        <f t="shared" si="13"/>
        <v>60</v>
      </c>
      <c r="T166" s="10">
        <f t="shared" si="14"/>
        <v>2014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8" t="e">
        <f t="shared" si="10"/>
        <v>#DIV/0!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8264</v>
      </c>
      <c r="P167" t="s">
        <v>8268</v>
      </c>
      <c r="Q167" s="12">
        <f t="shared" si="11"/>
        <v>42351.658842592587</v>
      </c>
      <c r="R167" s="12">
        <f t="shared" si="12"/>
        <v>42381.658842592587</v>
      </c>
      <c r="S167">
        <f t="shared" si="13"/>
        <v>30</v>
      </c>
      <c r="T167" s="10">
        <f t="shared" si="14"/>
        <v>2015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8">
        <f t="shared" si="10"/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8264</v>
      </c>
      <c r="P168" t="s">
        <v>8268</v>
      </c>
      <c r="Q168" s="12">
        <f t="shared" si="11"/>
        <v>42721.075949074075</v>
      </c>
      <c r="R168" s="12">
        <f t="shared" si="12"/>
        <v>42751.075949074075</v>
      </c>
      <c r="S168">
        <f t="shared" si="13"/>
        <v>30</v>
      </c>
      <c r="T168" s="10">
        <f t="shared" si="14"/>
        <v>2016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8">
        <f t="shared" si="10"/>
        <v>5.5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8264</v>
      </c>
      <c r="P169" t="s">
        <v>8268</v>
      </c>
      <c r="Q169" s="12">
        <f t="shared" si="11"/>
        <v>42160.927488425921</v>
      </c>
      <c r="R169" s="12">
        <f t="shared" si="12"/>
        <v>42220.927488425921</v>
      </c>
      <c r="S169">
        <f t="shared" si="13"/>
        <v>60</v>
      </c>
      <c r="T169" s="10">
        <f t="shared" si="14"/>
        <v>2015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8">
        <f t="shared" si="10"/>
        <v>108.33333333333333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8264</v>
      </c>
      <c r="P170" t="s">
        <v>8268</v>
      </c>
      <c r="Q170" s="12">
        <f t="shared" si="11"/>
        <v>42052.83530092593</v>
      </c>
      <c r="R170" s="12">
        <f t="shared" si="12"/>
        <v>42082.793634259258</v>
      </c>
      <c r="S170">
        <f t="shared" si="13"/>
        <v>30</v>
      </c>
      <c r="T170" s="10">
        <f t="shared" si="14"/>
        <v>2015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8">
        <f t="shared" si="10"/>
        <v>56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8264</v>
      </c>
      <c r="P171" t="s">
        <v>8268</v>
      </c>
      <c r="Q171" s="12">
        <f t="shared" si="11"/>
        <v>41900.505312499998</v>
      </c>
      <c r="R171" s="12">
        <f t="shared" si="12"/>
        <v>41930.505312499998</v>
      </c>
      <c r="S171">
        <f t="shared" si="13"/>
        <v>30</v>
      </c>
      <c r="T171" s="10">
        <f t="shared" si="14"/>
        <v>2014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8">
        <f t="shared" si="10"/>
        <v>32.5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8264</v>
      </c>
      <c r="P172" t="s">
        <v>8268</v>
      </c>
      <c r="Q172" s="12">
        <f t="shared" si="11"/>
        <v>42216.977812500001</v>
      </c>
      <c r="R172" s="12">
        <f t="shared" si="12"/>
        <v>42246.227777777778</v>
      </c>
      <c r="S172">
        <f t="shared" si="13"/>
        <v>29</v>
      </c>
      <c r="T172" s="10">
        <f t="shared" si="14"/>
        <v>2015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8">
        <f t="shared" si="10"/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8264</v>
      </c>
      <c r="P173" t="s">
        <v>8268</v>
      </c>
      <c r="Q173" s="12">
        <f t="shared" si="11"/>
        <v>42534.180717592593</v>
      </c>
      <c r="R173" s="12">
        <f t="shared" si="12"/>
        <v>42594.180717592593</v>
      </c>
      <c r="S173">
        <f t="shared" si="13"/>
        <v>60</v>
      </c>
      <c r="T173" s="10">
        <f t="shared" si="14"/>
        <v>2016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8" t="e">
        <f t="shared" si="10"/>
        <v>#DIV/0!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8264</v>
      </c>
      <c r="P174" t="s">
        <v>8268</v>
      </c>
      <c r="Q174" s="12">
        <f t="shared" si="11"/>
        <v>42047.394942129627</v>
      </c>
      <c r="R174" s="12">
        <f t="shared" si="12"/>
        <v>42082.353275462956</v>
      </c>
      <c r="S174">
        <f t="shared" si="13"/>
        <v>35</v>
      </c>
      <c r="T174" s="10">
        <f t="shared" si="14"/>
        <v>2015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8" t="e">
        <f t="shared" si="10"/>
        <v>#DIV/0!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8264</v>
      </c>
      <c r="P175" t="s">
        <v>8268</v>
      </c>
      <c r="Q175" s="12">
        <f t="shared" si="11"/>
        <v>42033.573009259257</v>
      </c>
      <c r="R175" s="12">
        <f t="shared" si="12"/>
        <v>42063.573009259257</v>
      </c>
      <c r="S175">
        <f t="shared" si="13"/>
        <v>30</v>
      </c>
      <c r="T175" s="10">
        <f t="shared" si="14"/>
        <v>2015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8" t="e">
        <f t="shared" si="10"/>
        <v>#DIV/0!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8264</v>
      </c>
      <c r="P176" t="s">
        <v>8268</v>
      </c>
      <c r="Q176" s="12">
        <f t="shared" si="11"/>
        <v>42072.758981481486</v>
      </c>
      <c r="R176" s="12">
        <f t="shared" si="12"/>
        <v>42132.758981481486</v>
      </c>
      <c r="S176">
        <f t="shared" si="13"/>
        <v>60</v>
      </c>
      <c r="T176" s="10">
        <f t="shared" si="14"/>
        <v>2015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8">
        <f t="shared" si="10"/>
        <v>49.884615384615387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8264</v>
      </c>
      <c r="P177" t="s">
        <v>8268</v>
      </c>
      <c r="Q177" s="12">
        <f t="shared" si="11"/>
        <v>41855.777905092589</v>
      </c>
      <c r="R177" s="12">
        <f t="shared" si="12"/>
        <v>41880.777905092589</v>
      </c>
      <c r="S177">
        <f t="shared" si="13"/>
        <v>25</v>
      </c>
      <c r="T177" s="10">
        <f t="shared" si="14"/>
        <v>2014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8" t="e">
        <f t="shared" si="10"/>
        <v>#DIV/0!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8264</v>
      </c>
      <c r="P178" t="s">
        <v>8268</v>
      </c>
      <c r="Q178" s="12">
        <f t="shared" si="11"/>
        <v>42191.824062500003</v>
      </c>
      <c r="R178" s="12">
        <f t="shared" si="12"/>
        <v>42221.824062500003</v>
      </c>
      <c r="S178">
        <f t="shared" si="13"/>
        <v>30</v>
      </c>
      <c r="T178" s="10">
        <f t="shared" si="14"/>
        <v>2015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8">
        <f t="shared" si="10"/>
        <v>25.714285714285715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8264</v>
      </c>
      <c r="P179" t="s">
        <v>8268</v>
      </c>
      <c r="Q179" s="12">
        <f t="shared" si="11"/>
        <v>42070.047754629632</v>
      </c>
      <c r="R179" s="12">
        <f t="shared" si="12"/>
        <v>42087.00608796296</v>
      </c>
      <c r="S179">
        <f t="shared" si="13"/>
        <v>17</v>
      </c>
      <c r="T179" s="10">
        <f t="shared" si="14"/>
        <v>2015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8" t="e">
        <f t="shared" si="10"/>
        <v>#DIV/0!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8264</v>
      </c>
      <c r="P180" t="s">
        <v>8268</v>
      </c>
      <c r="Q180" s="12">
        <f t="shared" si="11"/>
        <v>42304.955381944441</v>
      </c>
      <c r="R180" s="12">
        <f t="shared" si="12"/>
        <v>42334.997048611112</v>
      </c>
      <c r="S180">
        <f t="shared" si="13"/>
        <v>30</v>
      </c>
      <c r="T180" s="10">
        <f t="shared" si="14"/>
        <v>2015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8">
        <f t="shared" si="10"/>
        <v>100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8264</v>
      </c>
      <c r="P181" t="s">
        <v>8268</v>
      </c>
      <c r="Q181" s="12">
        <f t="shared" si="11"/>
        <v>42403.080497685187</v>
      </c>
      <c r="R181" s="12">
        <f t="shared" si="12"/>
        <v>42433.080497685187</v>
      </c>
      <c r="S181">
        <f t="shared" si="13"/>
        <v>30</v>
      </c>
      <c r="T181" s="10">
        <f t="shared" si="14"/>
        <v>2016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8">
        <f t="shared" si="10"/>
        <v>30.846153846153847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8264</v>
      </c>
      <c r="P182" t="s">
        <v>8268</v>
      </c>
      <c r="Q182" s="12">
        <f t="shared" si="11"/>
        <v>42067.991238425922</v>
      </c>
      <c r="R182" s="12">
        <f t="shared" si="12"/>
        <v>42107.791666666672</v>
      </c>
      <c r="S182">
        <f t="shared" si="13"/>
        <v>40</v>
      </c>
      <c r="T182" s="10">
        <f t="shared" si="14"/>
        <v>2015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8">
        <f t="shared" si="10"/>
        <v>180.5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8264</v>
      </c>
      <c r="P183" t="s">
        <v>8268</v>
      </c>
      <c r="Q183" s="12">
        <f t="shared" si="11"/>
        <v>42147.741840277777</v>
      </c>
      <c r="R183" s="12">
        <f t="shared" si="12"/>
        <v>42177.741840277777</v>
      </c>
      <c r="S183">
        <f t="shared" si="13"/>
        <v>30</v>
      </c>
      <c r="T183" s="10">
        <f t="shared" si="14"/>
        <v>2015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8" t="e">
        <f t="shared" si="10"/>
        <v>#DIV/0!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8264</v>
      </c>
      <c r="P184" t="s">
        <v>8268</v>
      </c>
      <c r="Q184" s="12">
        <f t="shared" si="11"/>
        <v>42712.011944444443</v>
      </c>
      <c r="R184" s="12">
        <f t="shared" si="12"/>
        <v>42742.011944444443</v>
      </c>
      <c r="S184">
        <f t="shared" si="13"/>
        <v>30</v>
      </c>
      <c r="T184" s="10">
        <f t="shared" si="14"/>
        <v>2016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8">
        <f t="shared" si="10"/>
        <v>373.5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8264</v>
      </c>
      <c r="P185" t="s">
        <v>8268</v>
      </c>
      <c r="Q185" s="12">
        <f t="shared" si="11"/>
        <v>41939.810300925928</v>
      </c>
      <c r="R185" s="12">
        <f t="shared" si="12"/>
        <v>41969.851967592593</v>
      </c>
      <c r="S185">
        <f t="shared" si="13"/>
        <v>30</v>
      </c>
      <c r="T185" s="10">
        <f t="shared" si="14"/>
        <v>2014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8">
        <f t="shared" si="10"/>
        <v>25.5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8264</v>
      </c>
      <c r="P186" t="s">
        <v>8268</v>
      </c>
      <c r="Q186" s="12">
        <f t="shared" si="11"/>
        <v>41825.791226851856</v>
      </c>
      <c r="R186" s="12">
        <f t="shared" si="12"/>
        <v>41883.165972222225</v>
      </c>
      <c r="S186">
        <f t="shared" si="13"/>
        <v>57</v>
      </c>
      <c r="T186" s="10">
        <f t="shared" si="14"/>
        <v>2014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8">
        <f t="shared" si="10"/>
        <v>220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8264</v>
      </c>
      <c r="P187" t="s">
        <v>8268</v>
      </c>
      <c r="Q187" s="12">
        <f t="shared" si="11"/>
        <v>42570.91133101852</v>
      </c>
      <c r="R187" s="12">
        <f t="shared" si="12"/>
        <v>42600.91133101852</v>
      </c>
      <c r="S187">
        <f t="shared" si="13"/>
        <v>30</v>
      </c>
      <c r="T187" s="10">
        <f t="shared" si="14"/>
        <v>2016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8" t="e">
        <f t="shared" si="10"/>
        <v>#DIV/0!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8264</v>
      </c>
      <c r="P188" t="s">
        <v>8268</v>
      </c>
      <c r="Q188" s="12">
        <f t="shared" si="11"/>
        <v>42767.812893518523</v>
      </c>
      <c r="R188" s="12">
        <f t="shared" si="12"/>
        <v>42797.833333333328</v>
      </c>
      <c r="S188">
        <f t="shared" si="13"/>
        <v>30</v>
      </c>
      <c r="T188" s="10">
        <f t="shared" si="14"/>
        <v>2017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8">
        <f t="shared" si="10"/>
        <v>160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8264</v>
      </c>
      <c r="P189" t="s">
        <v>8268</v>
      </c>
      <c r="Q189" s="12">
        <f t="shared" si="11"/>
        <v>42182.234456018516</v>
      </c>
      <c r="R189" s="12">
        <f t="shared" si="12"/>
        <v>42206.290972222225</v>
      </c>
      <c r="S189">
        <f t="shared" si="13"/>
        <v>24</v>
      </c>
      <c r="T189" s="10">
        <f t="shared" si="14"/>
        <v>2015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8" t="e">
        <f t="shared" si="10"/>
        <v>#DIV/0!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8264</v>
      </c>
      <c r="P190" t="s">
        <v>8268</v>
      </c>
      <c r="Q190" s="12">
        <f t="shared" si="11"/>
        <v>41857.18304398148</v>
      </c>
      <c r="R190" s="12">
        <f t="shared" si="12"/>
        <v>41887.18304398148</v>
      </c>
      <c r="S190">
        <f t="shared" si="13"/>
        <v>30</v>
      </c>
      <c r="T190" s="10">
        <f t="shared" si="14"/>
        <v>2014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8">
        <f t="shared" si="10"/>
        <v>69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8264</v>
      </c>
      <c r="P191" t="s">
        <v>8268</v>
      </c>
      <c r="Q191" s="12">
        <f t="shared" si="11"/>
        <v>42556.690706018519</v>
      </c>
      <c r="R191" s="12">
        <f t="shared" si="12"/>
        <v>42616.690706018519</v>
      </c>
      <c r="S191">
        <f t="shared" si="13"/>
        <v>60</v>
      </c>
      <c r="T191" s="10">
        <f t="shared" si="14"/>
        <v>2016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8">
        <f t="shared" si="10"/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8264</v>
      </c>
      <c r="P192" t="s">
        <v>8268</v>
      </c>
      <c r="Q192" s="12">
        <f t="shared" si="11"/>
        <v>42527.650995370372</v>
      </c>
      <c r="R192" s="12">
        <f t="shared" si="12"/>
        <v>42537.650995370372</v>
      </c>
      <c r="S192">
        <f t="shared" si="13"/>
        <v>10</v>
      </c>
      <c r="T192" s="10">
        <f t="shared" si="14"/>
        <v>2016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8">
        <f t="shared" si="10"/>
        <v>83.333333333333329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8264</v>
      </c>
      <c r="P193" t="s">
        <v>8268</v>
      </c>
      <c r="Q193" s="12">
        <f t="shared" si="11"/>
        <v>42239.441412037035</v>
      </c>
      <c r="R193" s="12">
        <f t="shared" si="12"/>
        <v>42279.441412037035</v>
      </c>
      <c r="S193">
        <f t="shared" si="13"/>
        <v>40</v>
      </c>
      <c r="T193" s="10">
        <f t="shared" si="14"/>
        <v>2015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8">
        <f t="shared" ref="F194:F257" si="15">E194/M194</f>
        <v>5.666666666666667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8264</v>
      </c>
      <c r="P194" t="s">
        <v>8268</v>
      </c>
      <c r="Q194" s="12">
        <f t="shared" si="11"/>
        <v>41899.792037037041</v>
      </c>
      <c r="R194" s="12">
        <f t="shared" si="12"/>
        <v>41929.792037037041</v>
      </c>
      <c r="S194">
        <f t="shared" si="13"/>
        <v>30</v>
      </c>
      <c r="T194" s="10">
        <f t="shared" si="14"/>
        <v>2014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8" t="e">
        <f t="shared" si="15"/>
        <v>#DIV/0!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8264</v>
      </c>
      <c r="P195" t="s">
        <v>8268</v>
      </c>
      <c r="Q195" s="12">
        <f t="shared" ref="Q195:Q258" si="16">((($K195/60)/60)/24)+DATE(1970,1,1)</f>
        <v>41911.934791666667</v>
      </c>
      <c r="R195" s="12">
        <f t="shared" ref="R195:R258" si="17">((($J195/60)/60)/24)+DATE(1970,1,1)</f>
        <v>41971.976458333331</v>
      </c>
      <c r="S195">
        <f t="shared" ref="S195:S258" si="18">ROUND(R195-Q195,0)</f>
        <v>60</v>
      </c>
      <c r="T195" s="10">
        <f t="shared" ref="T195:T258" si="19">YEAR(Q195)</f>
        <v>2014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8">
        <f t="shared" si="15"/>
        <v>1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8264</v>
      </c>
      <c r="P196" t="s">
        <v>8268</v>
      </c>
      <c r="Q196" s="12">
        <f t="shared" si="16"/>
        <v>42375.996886574074</v>
      </c>
      <c r="R196" s="12">
        <f t="shared" si="17"/>
        <v>42435.996886574074</v>
      </c>
      <c r="S196">
        <f t="shared" si="18"/>
        <v>60</v>
      </c>
      <c r="T196" s="10">
        <f t="shared" si="19"/>
        <v>2016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8" t="e">
        <f t="shared" si="15"/>
        <v>#DIV/0!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8264</v>
      </c>
      <c r="P197" t="s">
        <v>8268</v>
      </c>
      <c r="Q197" s="12">
        <f t="shared" si="16"/>
        <v>42135.67050925926</v>
      </c>
      <c r="R197" s="12">
        <f t="shared" si="17"/>
        <v>42195.67050925926</v>
      </c>
      <c r="S197">
        <f t="shared" si="18"/>
        <v>60</v>
      </c>
      <c r="T197" s="10">
        <f t="shared" si="19"/>
        <v>2015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8">
        <f t="shared" si="15"/>
        <v>77.10526315789474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8264</v>
      </c>
      <c r="P198" t="s">
        <v>8268</v>
      </c>
      <c r="Q198" s="12">
        <f t="shared" si="16"/>
        <v>42259.542800925927</v>
      </c>
      <c r="R198" s="12">
        <f t="shared" si="17"/>
        <v>42287.875</v>
      </c>
      <c r="S198">
        <f t="shared" si="18"/>
        <v>28</v>
      </c>
      <c r="T198" s="10">
        <f t="shared" si="19"/>
        <v>2015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8">
        <f t="shared" si="15"/>
        <v>32.75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8264</v>
      </c>
      <c r="P199" t="s">
        <v>8268</v>
      </c>
      <c r="Q199" s="12">
        <f t="shared" si="16"/>
        <v>42741.848379629635</v>
      </c>
      <c r="R199" s="12">
        <f t="shared" si="17"/>
        <v>42783.875</v>
      </c>
      <c r="S199">
        <f t="shared" si="18"/>
        <v>42</v>
      </c>
      <c r="T199" s="10">
        <f t="shared" si="19"/>
        <v>2017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8">
        <f t="shared" si="15"/>
        <v>46.5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8264</v>
      </c>
      <c r="P200" t="s">
        <v>8268</v>
      </c>
      <c r="Q200" s="12">
        <f t="shared" si="16"/>
        <v>41887.383356481485</v>
      </c>
      <c r="R200" s="12">
        <f t="shared" si="17"/>
        <v>41917.383356481485</v>
      </c>
      <c r="S200">
        <f t="shared" si="18"/>
        <v>30</v>
      </c>
      <c r="T200" s="10">
        <f t="shared" si="19"/>
        <v>2014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8" t="e">
        <f t="shared" si="15"/>
        <v>#DIV/0!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8264</v>
      </c>
      <c r="P201" t="s">
        <v>8268</v>
      </c>
      <c r="Q201" s="12">
        <f t="shared" si="16"/>
        <v>42584.123865740738</v>
      </c>
      <c r="R201" s="12">
        <f t="shared" si="17"/>
        <v>42614.123865740738</v>
      </c>
      <c r="S201">
        <f t="shared" si="18"/>
        <v>30</v>
      </c>
      <c r="T201" s="10">
        <f t="shared" si="19"/>
        <v>2016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8">
        <f t="shared" si="15"/>
        <v>87.308333333333337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8264</v>
      </c>
      <c r="P202" t="s">
        <v>8268</v>
      </c>
      <c r="Q202" s="12">
        <f t="shared" si="16"/>
        <v>41867.083368055559</v>
      </c>
      <c r="R202" s="12">
        <f t="shared" si="17"/>
        <v>41897.083368055559</v>
      </c>
      <c r="S202">
        <f t="shared" si="18"/>
        <v>30</v>
      </c>
      <c r="T202" s="10">
        <f t="shared" si="19"/>
        <v>2014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8">
        <f t="shared" si="15"/>
        <v>54.285714285714285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8264</v>
      </c>
      <c r="P203" t="s">
        <v>8268</v>
      </c>
      <c r="Q203" s="12">
        <f t="shared" si="16"/>
        <v>42023.818622685183</v>
      </c>
      <c r="R203" s="12">
        <f t="shared" si="17"/>
        <v>42043.818622685183</v>
      </c>
      <c r="S203">
        <f t="shared" si="18"/>
        <v>20</v>
      </c>
      <c r="T203" s="10">
        <f t="shared" si="19"/>
        <v>2015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8" t="e">
        <f t="shared" si="15"/>
        <v>#DIV/0!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8264</v>
      </c>
      <c r="P204" t="s">
        <v>8268</v>
      </c>
      <c r="Q204" s="12">
        <f t="shared" si="16"/>
        <v>42255.927824074075</v>
      </c>
      <c r="R204" s="12">
        <f t="shared" si="17"/>
        <v>42285.874305555553</v>
      </c>
      <c r="S204">
        <f t="shared" si="18"/>
        <v>30</v>
      </c>
      <c r="T204" s="10">
        <f t="shared" si="19"/>
        <v>2015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8">
        <f t="shared" si="15"/>
        <v>93.25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8264</v>
      </c>
      <c r="P205" t="s">
        <v>8268</v>
      </c>
      <c r="Q205" s="12">
        <f t="shared" si="16"/>
        <v>41973.847962962958</v>
      </c>
      <c r="R205" s="12">
        <f t="shared" si="17"/>
        <v>42033.847962962958</v>
      </c>
      <c r="S205">
        <f t="shared" si="18"/>
        <v>60</v>
      </c>
      <c r="T205" s="10">
        <f t="shared" si="19"/>
        <v>2014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8">
        <f t="shared" si="15"/>
        <v>117.68368136117556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8264</v>
      </c>
      <c r="P206" t="s">
        <v>8268</v>
      </c>
      <c r="Q206" s="12">
        <f t="shared" si="16"/>
        <v>42556.583368055552</v>
      </c>
      <c r="R206" s="12">
        <f t="shared" si="17"/>
        <v>42586.583368055552</v>
      </c>
      <c r="S206">
        <f t="shared" si="18"/>
        <v>30</v>
      </c>
      <c r="T206" s="10">
        <f t="shared" si="19"/>
        <v>2016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8">
        <f t="shared" si="15"/>
        <v>76.470588235294116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8264</v>
      </c>
      <c r="P207" t="s">
        <v>8268</v>
      </c>
      <c r="Q207" s="12">
        <f t="shared" si="16"/>
        <v>42248.632199074069</v>
      </c>
      <c r="R207" s="12">
        <f t="shared" si="17"/>
        <v>42283.632199074069</v>
      </c>
      <c r="S207">
        <f t="shared" si="18"/>
        <v>35</v>
      </c>
      <c r="T207" s="10">
        <f t="shared" si="19"/>
        <v>2015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8" t="e">
        <f t="shared" si="15"/>
        <v>#DIV/0!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8264</v>
      </c>
      <c r="P208" t="s">
        <v>8268</v>
      </c>
      <c r="Q208" s="12">
        <f t="shared" si="16"/>
        <v>42567.004432870366</v>
      </c>
      <c r="R208" s="12">
        <f t="shared" si="17"/>
        <v>42588.004432870366</v>
      </c>
      <c r="S208">
        <f t="shared" si="18"/>
        <v>21</v>
      </c>
      <c r="T208" s="10">
        <f t="shared" si="19"/>
        <v>2016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8">
        <f t="shared" si="15"/>
        <v>163.84615384615384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8264</v>
      </c>
      <c r="P209" t="s">
        <v>8268</v>
      </c>
      <c r="Q209" s="12">
        <f t="shared" si="16"/>
        <v>41978.197199074071</v>
      </c>
      <c r="R209" s="12">
        <f t="shared" si="17"/>
        <v>42008.197199074071</v>
      </c>
      <c r="S209">
        <f t="shared" si="18"/>
        <v>30</v>
      </c>
      <c r="T209" s="10">
        <f t="shared" si="19"/>
        <v>2014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8" t="e">
        <f t="shared" si="15"/>
        <v>#DIV/0!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8264</v>
      </c>
      <c r="P210" t="s">
        <v>8268</v>
      </c>
      <c r="Q210" s="12">
        <f t="shared" si="16"/>
        <v>41959.369988425926</v>
      </c>
      <c r="R210" s="12">
        <f t="shared" si="17"/>
        <v>41989.369988425926</v>
      </c>
      <c r="S210">
        <f t="shared" si="18"/>
        <v>30</v>
      </c>
      <c r="T210" s="10">
        <f t="shared" si="19"/>
        <v>2014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8" t="e">
        <f t="shared" si="15"/>
        <v>#DIV/0!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8264</v>
      </c>
      <c r="P211" t="s">
        <v>8268</v>
      </c>
      <c r="Q211" s="12">
        <f t="shared" si="16"/>
        <v>42165.922858796301</v>
      </c>
      <c r="R211" s="12">
        <f t="shared" si="17"/>
        <v>42195.922858796301</v>
      </c>
      <c r="S211">
        <f t="shared" si="18"/>
        <v>30</v>
      </c>
      <c r="T211" s="10">
        <f t="shared" si="19"/>
        <v>2015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8">
        <f t="shared" si="15"/>
        <v>91.818181818181813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8264</v>
      </c>
      <c r="P212" t="s">
        <v>8268</v>
      </c>
      <c r="Q212" s="12">
        <f t="shared" si="16"/>
        <v>42249.064722222218</v>
      </c>
      <c r="R212" s="12">
        <f t="shared" si="17"/>
        <v>42278.208333333328</v>
      </c>
      <c r="S212">
        <f t="shared" si="18"/>
        <v>29</v>
      </c>
      <c r="T212" s="10">
        <f t="shared" si="19"/>
        <v>2015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8">
        <f t="shared" si="15"/>
        <v>185.83333333333334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8264</v>
      </c>
      <c r="P213" t="s">
        <v>8268</v>
      </c>
      <c r="Q213" s="12">
        <f t="shared" si="16"/>
        <v>42236.159918981488</v>
      </c>
      <c r="R213" s="12">
        <f t="shared" si="17"/>
        <v>42266.159918981488</v>
      </c>
      <c r="S213">
        <f t="shared" si="18"/>
        <v>30</v>
      </c>
      <c r="T213" s="10">
        <f t="shared" si="19"/>
        <v>2015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8">
        <f t="shared" si="15"/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8264</v>
      </c>
      <c r="P214" t="s">
        <v>8268</v>
      </c>
      <c r="Q214" s="12">
        <f t="shared" si="16"/>
        <v>42416.881018518514</v>
      </c>
      <c r="R214" s="12">
        <f t="shared" si="17"/>
        <v>42476.839351851857</v>
      </c>
      <c r="S214">
        <f t="shared" si="18"/>
        <v>60</v>
      </c>
      <c r="T214" s="10">
        <f t="shared" si="19"/>
        <v>2016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8">
        <f t="shared" si="15"/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8264</v>
      </c>
      <c r="P215" t="s">
        <v>8268</v>
      </c>
      <c r="Q215" s="12">
        <f t="shared" si="16"/>
        <v>42202.594293981485</v>
      </c>
      <c r="R215" s="12">
        <f t="shared" si="17"/>
        <v>42232.587974537033</v>
      </c>
      <c r="S215">
        <f t="shared" si="18"/>
        <v>30</v>
      </c>
      <c r="T215" s="10">
        <f t="shared" si="19"/>
        <v>2015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8">
        <f t="shared" si="15"/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8264</v>
      </c>
      <c r="P216" t="s">
        <v>8268</v>
      </c>
      <c r="Q216" s="12">
        <f t="shared" si="16"/>
        <v>42009.64061342593</v>
      </c>
      <c r="R216" s="12">
        <f t="shared" si="17"/>
        <v>42069.64061342593</v>
      </c>
      <c r="S216">
        <f t="shared" si="18"/>
        <v>60</v>
      </c>
      <c r="T216" s="10">
        <f t="shared" si="19"/>
        <v>2015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8">
        <f t="shared" si="15"/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8264</v>
      </c>
      <c r="P217" t="s">
        <v>8268</v>
      </c>
      <c r="Q217" s="12">
        <f t="shared" si="16"/>
        <v>42375.230115740742</v>
      </c>
      <c r="R217" s="12">
        <f t="shared" si="17"/>
        <v>42417.999305555553</v>
      </c>
      <c r="S217">
        <f t="shared" si="18"/>
        <v>43</v>
      </c>
      <c r="T217" s="10">
        <f t="shared" si="19"/>
        <v>2016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8">
        <f t="shared" si="15"/>
        <v>331.53833333333336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8264</v>
      </c>
      <c r="P218" t="s">
        <v>8268</v>
      </c>
      <c r="Q218" s="12">
        <f t="shared" si="16"/>
        <v>42066.958761574075</v>
      </c>
      <c r="R218" s="12">
        <f t="shared" si="17"/>
        <v>42116.917094907403</v>
      </c>
      <c r="S218">
        <f t="shared" si="18"/>
        <v>50</v>
      </c>
      <c r="T218" s="10">
        <f t="shared" si="19"/>
        <v>2015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8">
        <f t="shared" si="15"/>
        <v>314.28947368421052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8264</v>
      </c>
      <c r="P219" t="s">
        <v>8268</v>
      </c>
      <c r="Q219" s="12">
        <f t="shared" si="16"/>
        <v>41970.64061342593</v>
      </c>
      <c r="R219" s="12">
        <f t="shared" si="17"/>
        <v>42001.64061342593</v>
      </c>
      <c r="S219">
        <f t="shared" si="18"/>
        <v>31</v>
      </c>
      <c r="T219" s="10">
        <f t="shared" si="19"/>
        <v>2014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8">
        <f t="shared" si="15"/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8264</v>
      </c>
      <c r="P220" t="s">
        <v>8268</v>
      </c>
      <c r="Q220" s="12">
        <f t="shared" si="16"/>
        <v>42079.628344907411</v>
      </c>
      <c r="R220" s="12">
        <f t="shared" si="17"/>
        <v>42139.628344907411</v>
      </c>
      <c r="S220">
        <f t="shared" si="18"/>
        <v>60</v>
      </c>
      <c r="T220" s="10">
        <f t="shared" si="19"/>
        <v>2015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8">
        <f t="shared" si="15"/>
        <v>115.98684210526316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8264</v>
      </c>
      <c r="P221" t="s">
        <v>8268</v>
      </c>
      <c r="Q221" s="12">
        <f t="shared" si="16"/>
        <v>42429.326678240745</v>
      </c>
      <c r="R221" s="12">
        <f t="shared" si="17"/>
        <v>42461.290972222225</v>
      </c>
      <c r="S221">
        <f t="shared" si="18"/>
        <v>32</v>
      </c>
      <c r="T221" s="10">
        <f t="shared" si="19"/>
        <v>2016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8">
        <f t="shared" si="15"/>
        <v>120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8264</v>
      </c>
      <c r="P222" t="s">
        <v>8268</v>
      </c>
      <c r="Q222" s="12">
        <f t="shared" si="16"/>
        <v>42195.643865740742</v>
      </c>
      <c r="R222" s="12">
        <f t="shared" si="17"/>
        <v>42236.837499999994</v>
      </c>
      <c r="S222">
        <f t="shared" si="18"/>
        <v>41</v>
      </c>
      <c r="T222" s="10">
        <f t="shared" si="19"/>
        <v>2015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8" t="e">
        <f t="shared" si="15"/>
        <v>#DIV/0!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8264</v>
      </c>
      <c r="P223" t="s">
        <v>8268</v>
      </c>
      <c r="Q223" s="12">
        <f t="shared" si="16"/>
        <v>42031.837546296301</v>
      </c>
      <c r="R223" s="12">
        <f t="shared" si="17"/>
        <v>42091.79587962963</v>
      </c>
      <c r="S223">
        <f t="shared" si="18"/>
        <v>60</v>
      </c>
      <c r="T223" s="10">
        <f t="shared" si="19"/>
        <v>2015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8">
        <f t="shared" si="15"/>
        <v>65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8264</v>
      </c>
      <c r="P224" t="s">
        <v>8268</v>
      </c>
      <c r="Q224" s="12">
        <f t="shared" si="16"/>
        <v>42031.769884259258</v>
      </c>
      <c r="R224" s="12">
        <f t="shared" si="17"/>
        <v>42090.110416666663</v>
      </c>
      <c r="S224">
        <f t="shared" si="18"/>
        <v>58</v>
      </c>
      <c r="T224" s="10">
        <f t="shared" si="19"/>
        <v>2015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8" t="e">
        <f t="shared" si="15"/>
        <v>#DIV/0!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8264</v>
      </c>
      <c r="P225" t="s">
        <v>8268</v>
      </c>
      <c r="Q225" s="12">
        <f t="shared" si="16"/>
        <v>42482.048032407409</v>
      </c>
      <c r="R225" s="12">
        <f t="shared" si="17"/>
        <v>42512.045138888891</v>
      </c>
      <c r="S225">
        <f t="shared" si="18"/>
        <v>30</v>
      </c>
      <c r="T225" s="10">
        <f t="shared" si="19"/>
        <v>2016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8" t="e">
        <f t="shared" si="15"/>
        <v>#DIV/0!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8264</v>
      </c>
      <c r="P226" t="s">
        <v>8268</v>
      </c>
      <c r="Q226" s="12">
        <f t="shared" si="16"/>
        <v>42135.235254629632</v>
      </c>
      <c r="R226" s="12">
        <f t="shared" si="17"/>
        <v>42195.235254629632</v>
      </c>
      <c r="S226">
        <f t="shared" si="18"/>
        <v>60</v>
      </c>
      <c r="T226" s="10">
        <f t="shared" si="19"/>
        <v>2015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8" t="e">
        <f t="shared" si="15"/>
        <v>#DIV/0!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8264</v>
      </c>
      <c r="P227" t="s">
        <v>8268</v>
      </c>
      <c r="Q227" s="12">
        <f t="shared" si="16"/>
        <v>42438.961273148147</v>
      </c>
      <c r="R227" s="12">
        <f t="shared" si="17"/>
        <v>42468.919606481482</v>
      </c>
      <c r="S227">
        <f t="shared" si="18"/>
        <v>30</v>
      </c>
      <c r="T227" s="10">
        <f t="shared" si="19"/>
        <v>2016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8">
        <f t="shared" si="15"/>
        <v>125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8264</v>
      </c>
      <c r="P228" t="s">
        <v>8268</v>
      </c>
      <c r="Q228" s="12">
        <f t="shared" si="16"/>
        <v>42106.666018518517</v>
      </c>
      <c r="R228" s="12">
        <f t="shared" si="17"/>
        <v>42155.395138888889</v>
      </c>
      <c r="S228">
        <f t="shared" si="18"/>
        <v>49</v>
      </c>
      <c r="T228" s="10">
        <f t="shared" si="19"/>
        <v>2015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8" t="e">
        <f t="shared" si="15"/>
        <v>#DIV/0!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8264</v>
      </c>
      <c r="P229" t="s">
        <v>8268</v>
      </c>
      <c r="Q229" s="12">
        <f t="shared" si="16"/>
        <v>42164.893993055557</v>
      </c>
      <c r="R229" s="12">
        <f t="shared" si="17"/>
        <v>42194.893993055557</v>
      </c>
      <c r="S229">
        <f t="shared" si="18"/>
        <v>30</v>
      </c>
      <c r="T229" s="10">
        <f t="shared" si="19"/>
        <v>2015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8" t="e">
        <f t="shared" si="15"/>
        <v>#DIV/0!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8264</v>
      </c>
      <c r="P230" t="s">
        <v>8268</v>
      </c>
      <c r="Q230" s="12">
        <f t="shared" si="16"/>
        <v>42096.686400462961</v>
      </c>
      <c r="R230" s="12">
        <f t="shared" si="17"/>
        <v>42156.686400462961</v>
      </c>
      <c r="S230">
        <f t="shared" si="18"/>
        <v>60</v>
      </c>
      <c r="T230" s="10">
        <f t="shared" si="19"/>
        <v>2015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8" t="e">
        <f t="shared" si="15"/>
        <v>#DIV/0!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8264</v>
      </c>
      <c r="P231" t="s">
        <v>8268</v>
      </c>
      <c r="Q231" s="12">
        <f t="shared" si="16"/>
        <v>42383.933993055558</v>
      </c>
      <c r="R231" s="12">
        <f t="shared" si="17"/>
        <v>42413.933993055558</v>
      </c>
      <c r="S231">
        <f t="shared" si="18"/>
        <v>30</v>
      </c>
      <c r="T231" s="10">
        <f t="shared" si="19"/>
        <v>2016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8">
        <f t="shared" si="15"/>
        <v>30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8264</v>
      </c>
      <c r="P232" t="s">
        <v>8268</v>
      </c>
      <c r="Q232" s="12">
        <f t="shared" si="16"/>
        <v>42129.777210648142</v>
      </c>
      <c r="R232" s="12">
        <f t="shared" si="17"/>
        <v>42159.777210648142</v>
      </c>
      <c r="S232">
        <f t="shared" si="18"/>
        <v>30</v>
      </c>
      <c r="T232" s="10">
        <f t="shared" si="19"/>
        <v>2015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8" t="e">
        <f t="shared" si="15"/>
        <v>#DIV/0!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8264</v>
      </c>
      <c r="P233" t="s">
        <v>8268</v>
      </c>
      <c r="Q233" s="12">
        <f t="shared" si="16"/>
        <v>42341.958923611113</v>
      </c>
      <c r="R233" s="12">
        <f t="shared" si="17"/>
        <v>42371.958923611113</v>
      </c>
      <c r="S233">
        <f t="shared" si="18"/>
        <v>30</v>
      </c>
      <c r="T233" s="10">
        <f t="shared" si="19"/>
        <v>2015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8">
        <f t="shared" si="15"/>
        <v>15.714285714285714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8264</v>
      </c>
      <c r="P234" t="s">
        <v>8268</v>
      </c>
      <c r="Q234" s="12">
        <f t="shared" si="16"/>
        <v>42032.82576388889</v>
      </c>
      <c r="R234" s="12">
        <f t="shared" si="17"/>
        <v>42062.82576388889</v>
      </c>
      <c r="S234">
        <f t="shared" si="18"/>
        <v>30</v>
      </c>
      <c r="T234" s="10">
        <f t="shared" si="19"/>
        <v>2015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8" t="e">
        <f t="shared" si="15"/>
        <v>#DIV/0!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8264</v>
      </c>
      <c r="P235" t="s">
        <v>8268</v>
      </c>
      <c r="Q235" s="12">
        <f t="shared" si="16"/>
        <v>42612.911712962959</v>
      </c>
      <c r="R235" s="12">
        <f t="shared" si="17"/>
        <v>42642.911712962959</v>
      </c>
      <c r="S235">
        <f t="shared" si="18"/>
        <v>30</v>
      </c>
      <c r="T235" s="10">
        <f t="shared" si="19"/>
        <v>2016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8">
        <f t="shared" si="15"/>
        <v>80.2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8264</v>
      </c>
      <c r="P236" t="s">
        <v>8268</v>
      </c>
      <c r="Q236" s="12">
        <f t="shared" si="16"/>
        <v>42136.035405092596</v>
      </c>
      <c r="R236" s="12">
        <f t="shared" si="17"/>
        <v>42176.035405092596</v>
      </c>
      <c r="S236">
        <f t="shared" si="18"/>
        <v>40</v>
      </c>
      <c r="T236" s="10">
        <f t="shared" si="19"/>
        <v>2015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8" t="e">
        <f t="shared" si="15"/>
        <v>#DIV/0!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8264</v>
      </c>
      <c r="P237" t="s">
        <v>8268</v>
      </c>
      <c r="Q237" s="12">
        <f t="shared" si="16"/>
        <v>42164.908530092594</v>
      </c>
      <c r="R237" s="12">
        <f t="shared" si="17"/>
        <v>42194.908530092594</v>
      </c>
      <c r="S237">
        <f t="shared" si="18"/>
        <v>30</v>
      </c>
      <c r="T237" s="10">
        <f t="shared" si="19"/>
        <v>2015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8" t="e">
        <f t="shared" si="15"/>
        <v>#DIV/0!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8264</v>
      </c>
      <c r="P238" t="s">
        <v>8268</v>
      </c>
      <c r="Q238" s="12">
        <f t="shared" si="16"/>
        <v>42321.08447916666</v>
      </c>
      <c r="R238" s="12">
        <f t="shared" si="17"/>
        <v>42374</v>
      </c>
      <c r="S238">
        <f t="shared" si="18"/>
        <v>53</v>
      </c>
      <c r="T238" s="10">
        <f t="shared" si="19"/>
        <v>2015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8">
        <f t="shared" si="15"/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8264</v>
      </c>
      <c r="P239" t="s">
        <v>8268</v>
      </c>
      <c r="Q239" s="12">
        <f t="shared" si="16"/>
        <v>42377.577187499999</v>
      </c>
      <c r="R239" s="12">
        <f t="shared" si="17"/>
        <v>42437.577187499999</v>
      </c>
      <c r="S239">
        <f t="shared" si="18"/>
        <v>60</v>
      </c>
      <c r="T239" s="10">
        <f t="shared" si="19"/>
        <v>2016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8" t="e">
        <f t="shared" si="15"/>
        <v>#DIV/0!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8264</v>
      </c>
      <c r="P240" t="s">
        <v>8268</v>
      </c>
      <c r="Q240" s="12">
        <f t="shared" si="16"/>
        <v>42713.962499999994</v>
      </c>
      <c r="R240" s="12">
        <f t="shared" si="17"/>
        <v>42734.375</v>
      </c>
      <c r="S240">
        <f t="shared" si="18"/>
        <v>20</v>
      </c>
      <c r="T240" s="10">
        <f t="shared" si="19"/>
        <v>2016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8">
        <f t="shared" si="15"/>
        <v>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8264</v>
      </c>
      <c r="P241" t="s">
        <v>8268</v>
      </c>
      <c r="Q241" s="12">
        <f t="shared" si="16"/>
        <v>42297.110300925924</v>
      </c>
      <c r="R241" s="12">
        <f t="shared" si="17"/>
        <v>42316.5</v>
      </c>
      <c r="S241">
        <f t="shared" si="18"/>
        <v>19</v>
      </c>
      <c r="T241" s="10">
        <f t="shared" si="19"/>
        <v>2015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8">
        <f t="shared" si="15"/>
        <v>117.84759124087591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8264</v>
      </c>
      <c r="P242" t="s">
        <v>8269</v>
      </c>
      <c r="Q242" s="12">
        <f t="shared" si="16"/>
        <v>41354.708460648151</v>
      </c>
      <c r="R242" s="12">
        <f t="shared" si="17"/>
        <v>41399.708460648151</v>
      </c>
      <c r="S242">
        <f t="shared" si="18"/>
        <v>45</v>
      </c>
      <c r="T242" s="10">
        <f t="shared" si="19"/>
        <v>2013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8">
        <f t="shared" si="15"/>
        <v>109.04255319148936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8264</v>
      </c>
      <c r="P243" t="s">
        <v>8269</v>
      </c>
      <c r="Q243" s="12">
        <f t="shared" si="16"/>
        <v>41949.697962962964</v>
      </c>
      <c r="R243" s="12">
        <f t="shared" si="17"/>
        <v>41994.697962962964</v>
      </c>
      <c r="S243">
        <f t="shared" si="18"/>
        <v>45</v>
      </c>
      <c r="T243" s="10">
        <f t="shared" si="19"/>
        <v>2014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8">
        <f t="shared" si="15"/>
        <v>73.019801980198025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8264</v>
      </c>
      <c r="P244" t="s">
        <v>8269</v>
      </c>
      <c r="Q244" s="12">
        <f t="shared" si="16"/>
        <v>40862.492939814816</v>
      </c>
      <c r="R244" s="12">
        <f t="shared" si="17"/>
        <v>40897.492939814816</v>
      </c>
      <c r="S244">
        <f t="shared" si="18"/>
        <v>35</v>
      </c>
      <c r="T244" s="10">
        <f t="shared" si="19"/>
        <v>2011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8">
        <f t="shared" si="15"/>
        <v>78.195121951219505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8264</v>
      </c>
      <c r="P245" t="s">
        <v>8269</v>
      </c>
      <c r="Q245" s="12">
        <f t="shared" si="16"/>
        <v>41662.047500000001</v>
      </c>
      <c r="R245" s="12">
        <f t="shared" si="17"/>
        <v>41692.047500000001</v>
      </c>
      <c r="S245">
        <f t="shared" si="18"/>
        <v>30</v>
      </c>
      <c r="T245" s="10">
        <f t="shared" si="19"/>
        <v>2014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8">
        <f t="shared" si="15"/>
        <v>47.398809523809526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8264</v>
      </c>
      <c r="P246" t="s">
        <v>8269</v>
      </c>
      <c r="Q246" s="12">
        <f t="shared" si="16"/>
        <v>40213.323599537034</v>
      </c>
      <c r="R246" s="12">
        <f t="shared" si="17"/>
        <v>40253.29583333333</v>
      </c>
      <c r="S246">
        <f t="shared" si="18"/>
        <v>40</v>
      </c>
      <c r="T246" s="10">
        <f t="shared" si="19"/>
        <v>2010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8">
        <f t="shared" si="15"/>
        <v>54.020833333333336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8264</v>
      </c>
      <c r="P247" t="s">
        <v>8269</v>
      </c>
      <c r="Q247" s="12">
        <f t="shared" si="16"/>
        <v>41107.053067129629</v>
      </c>
      <c r="R247" s="12">
        <f t="shared" si="17"/>
        <v>41137.053067129629</v>
      </c>
      <c r="S247">
        <f t="shared" si="18"/>
        <v>30</v>
      </c>
      <c r="T247" s="10">
        <f t="shared" si="19"/>
        <v>2012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8">
        <f t="shared" si="15"/>
        <v>68.488789237668158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8264</v>
      </c>
      <c r="P248" t="s">
        <v>8269</v>
      </c>
      <c r="Q248" s="12">
        <f t="shared" si="16"/>
        <v>40480.363483796296</v>
      </c>
      <c r="R248" s="12">
        <f t="shared" si="17"/>
        <v>40530.405150462961</v>
      </c>
      <c r="S248">
        <f t="shared" si="18"/>
        <v>50</v>
      </c>
      <c r="T248" s="10">
        <f t="shared" si="19"/>
        <v>2010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8">
        <f t="shared" si="15"/>
        <v>108.14516129032258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8264</v>
      </c>
      <c r="P249" t="s">
        <v>8269</v>
      </c>
      <c r="Q249" s="12">
        <f t="shared" si="16"/>
        <v>40430.604328703703</v>
      </c>
      <c r="R249" s="12">
        <f t="shared" si="17"/>
        <v>40467.152083333334</v>
      </c>
      <c r="S249">
        <f t="shared" si="18"/>
        <v>37</v>
      </c>
      <c r="T249" s="10">
        <f t="shared" si="19"/>
        <v>2010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8">
        <f t="shared" si="15"/>
        <v>589.95205479452056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8264</v>
      </c>
      <c r="P250" t="s">
        <v>8269</v>
      </c>
      <c r="Q250" s="12">
        <f t="shared" si="16"/>
        <v>40870.774409722224</v>
      </c>
      <c r="R250" s="12">
        <f t="shared" si="17"/>
        <v>40915.774409722224</v>
      </c>
      <c r="S250">
        <f t="shared" si="18"/>
        <v>45</v>
      </c>
      <c r="T250" s="10">
        <f t="shared" si="19"/>
        <v>2011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8">
        <f t="shared" si="15"/>
        <v>48.051063829787232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8264</v>
      </c>
      <c r="P251" t="s">
        <v>8269</v>
      </c>
      <c r="Q251" s="12">
        <f t="shared" si="16"/>
        <v>40332.923842592594</v>
      </c>
      <c r="R251" s="12">
        <f t="shared" si="17"/>
        <v>40412.736111111109</v>
      </c>
      <c r="S251">
        <f t="shared" si="18"/>
        <v>80</v>
      </c>
      <c r="T251" s="10">
        <f t="shared" si="19"/>
        <v>2010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8">
        <f t="shared" si="15"/>
        <v>72.482837528604122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8264</v>
      </c>
      <c r="P252" t="s">
        <v>8269</v>
      </c>
      <c r="Q252" s="12">
        <f t="shared" si="16"/>
        <v>41401.565868055557</v>
      </c>
      <c r="R252" s="12">
        <f t="shared" si="17"/>
        <v>41431.565868055557</v>
      </c>
      <c r="S252">
        <f t="shared" si="18"/>
        <v>30</v>
      </c>
      <c r="T252" s="10">
        <f t="shared" si="19"/>
        <v>2013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8">
        <f t="shared" si="15"/>
        <v>57.077922077922075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8264</v>
      </c>
      <c r="P253" t="s">
        <v>8269</v>
      </c>
      <c r="Q253" s="12">
        <f t="shared" si="16"/>
        <v>41013.787569444445</v>
      </c>
      <c r="R253" s="12">
        <f t="shared" si="17"/>
        <v>41045.791666666664</v>
      </c>
      <c r="S253">
        <f t="shared" si="18"/>
        <v>32</v>
      </c>
      <c r="T253" s="10">
        <f t="shared" si="19"/>
        <v>2012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8">
        <f t="shared" si="15"/>
        <v>85.444444444444443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8264</v>
      </c>
      <c r="P254" t="s">
        <v>8269</v>
      </c>
      <c r="Q254" s="12">
        <f t="shared" si="16"/>
        <v>40266.662708333337</v>
      </c>
      <c r="R254" s="12">
        <f t="shared" si="17"/>
        <v>40330.165972222225</v>
      </c>
      <c r="S254">
        <f t="shared" si="18"/>
        <v>64</v>
      </c>
      <c r="T254" s="10">
        <f t="shared" si="19"/>
        <v>2010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8">
        <f t="shared" si="15"/>
        <v>215.85714285714286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8264</v>
      </c>
      <c r="P255" t="s">
        <v>8269</v>
      </c>
      <c r="Q255" s="12">
        <f t="shared" si="16"/>
        <v>40924.650868055556</v>
      </c>
      <c r="R255" s="12">
        <f t="shared" si="17"/>
        <v>40954.650868055556</v>
      </c>
      <c r="S255">
        <f t="shared" si="18"/>
        <v>30</v>
      </c>
      <c r="T255" s="10">
        <f t="shared" si="19"/>
        <v>2012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8">
        <f t="shared" si="15"/>
        <v>89.38643312101911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8264</v>
      </c>
      <c r="P256" t="s">
        <v>8269</v>
      </c>
      <c r="Q256" s="12">
        <f t="shared" si="16"/>
        <v>42263.952662037031</v>
      </c>
      <c r="R256" s="12">
        <f t="shared" si="17"/>
        <v>42294.083333333328</v>
      </c>
      <c r="S256">
        <f t="shared" si="18"/>
        <v>30</v>
      </c>
      <c r="T256" s="10">
        <f t="shared" si="19"/>
        <v>2015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8">
        <f t="shared" si="15"/>
        <v>45.418404255319146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8264</v>
      </c>
      <c r="P257" t="s">
        <v>8269</v>
      </c>
      <c r="Q257" s="12">
        <f t="shared" si="16"/>
        <v>40588.526412037041</v>
      </c>
      <c r="R257" s="12">
        <f t="shared" si="17"/>
        <v>40618.48474537037</v>
      </c>
      <c r="S257">
        <f t="shared" si="18"/>
        <v>30</v>
      </c>
      <c r="T257" s="10">
        <f t="shared" si="19"/>
        <v>2011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8">
        <f t="shared" ref="F258:F321" si="20">E258/M258</f>
        <v>65.756363636363631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8264</v>
      </c>
      <c r="P258" t="s">
        <v>8269</v>
      </c>
      <c r="Q258" s="12">
        <f t="shared" si="16"/>
        <v>41319.769293981481</v>
      </c>
      <c r="R258" s="12">
        <f t="shared" si="17"/>
        <v>41349.769293981481</v>
      </c>
      <c r="S258">
        <f t="shared" si="18"/>
        <v>30</v>
      </c>
      <c r="T258" s="10">
        <f t="shared" si="19"/>
        <v>2013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8">
        <f t="shared" si="20"/>
        <v>66.70405357142856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8264</v>
      </c>
      <c r="P259" t="s">
        <v>8269</v>
      </c>
      <c r="Q259" s="12">
        <f t="shared" ref="Q259:Q322" si="21">((($K259/60)/60)/24)+DATE(1970,1,1)</f>
        <v>42479.626875000002</v>
      </c>
      <c r="R259" s="12">
        <f t="shared" ref="R259:R322" si="22">((($J259/60)/60)/24)+DATE(1970,1,1)</f>
        <v>42509.626875000002</v>
      </c>
      <c r="S259">
        <f t="shared" ref="S259:S322" si="23">ROUND(R259-Q259,0)</f>
        <v>30</v>
      </c>
      <c r="T259" s="10">
        <f t="shared" ref="T259:T322" si="24">YEAR(Q259)</f>
        <v>2016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8">
        <f t="shared" si="20"/>
        <v>83.345930232558146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8264</v>
      </c>
      <c r="P260" t="s">
        <v>8269</v>
      </c>
      <c r="Q260" s="12">
        <f t="shared" si="21"/>
        <v>40682.051689814813</v>
      </c>
      <c r="R260" s="12">
        <f t="shared" si="22"/>
        <v>40712.051689814813</v>
      </c>
      <c r="S260">
        <f t="shared" si="23"/>
        <v>30</v>
      </c>
      <c r="T260" s="10">
        <f t="shared" si="24"/>
        <v>2011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8">
        <f t="shared" si="20"/>
        <v>105.04609341825902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8264</v>
      </c>
      <c r="P261" t="s">
        <v>8269</v>
      </c>
      <c r="Q261" s="12">
        <f t="shared" si="21"/>
        <v>42072.738067129627</v>
      </c>
      <c r="R261" s="12">
        <f t="shared" si="22"/>
        <v>42102.738067129627</v>
      </c>
      <c r="S261">
        <f t="shared" si="23"/>
        <v>30</v>
      </c>
      <c r="T261" s="10">
        <f t="shared" si="24"/>
        <v>2015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8">
        <f t="shared" si="20"/>
        <v>120.90909090909091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8264</v>
      </c>
      <c r="P262" t="s">
        <v>8269</v>
      </c>
      <c r="Q262" s="12">
        <f t="shared" si="21"/>
        <v>40330.755543981482</v>
      </c>
      <c r="R262" s="12">
        <f t="shared" si="22"/>
        <v>40376.415972222225</v>
      </c>
      <c r="S262">
        <f t="shared" si="23"/>
        <v>46</v>
      </c>
      <c r="T262" s="10">
        <f t="shared" si="24"/>
        <v>2010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8">
        <f t="shared" si="20"/>
        <v>97.63636363636364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8264</v>
      </c>
      <c r="P263" t="s">
        <v>8269</v>
      </c>
      <c r="Q263" s="12">
        <f t="shared" si="21"/>
        <v>41017.885462962964</v>
      </c>
      <c r="R263" s="12">
        <f t="shared" si="22"/>
        <v>41067.621527777781</v>
      </c>
      <c r="S263">
        <f t="shared" si="23"/>
        <v>50</v>
      </c>
      <c r="T263" s="10">
        <f t="shared" si="24"/>
        <v>2012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8">
        <f t="shared" si="20"/>
        <v>41.379310344827587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8264</v>
      </c>
      <c r="P264" t="s">
        <v>8269</v>
      </c>
      <c r="Q264" s="12">
        <f t="shared" si="21"/>
        <v>40555.24800925926</v>
      </c>
      <c r="R264" s="12">
        <f t="shared" si="22"/>
        <v>40600.24800925926</v>
      </c>
      <c r="S264">
        <f t="shared" si="23"/>
        <v>45</v>
      </c>
      <c r="T264" s="10">
        <f t="shared" si="24"/>
        <v>2011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8">
        <f t="shared" si="20"/>
        <v>30.654485981308412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8264</v>
      </c>
      <c r="P265" t="s">
        <v>8269</v>
      </c>
      <c r="Q265" s="12">
        <f t="shared" si="21"/>
        <v>41149.954791666663</v>
      </c>
      <c r="R265" s="12">
        <f t="shared" si="22"/>
        <v>41179.954791666663</v>
      </c>
      <c r="S265">
        <f t="shared" si="23"/>
        <v>30</v>
      </c>
      <c r="T265" s="10">
        <f t="shared" si="24"/>
        <v>2012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8">
        <f t="shared" si="20"/>
        <v>64.945054945054949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8264</v>
      </c>
      <c r="P266" t="s">
        <v>8269</v>
      </c>
      <c r="Q266" s="12">
        <f t="shared" si="21"/>
        <v>41010.620312500003</v>
      </c>
      <c r="R266" s="12">
        <f t="shared" si="22"/>
        <v>41040.620312500003</v>
      </c>
      <c r="S266">
        <f t="shared" si="23"/>
        <v>30</v>
      </c>
      <c r="T266" s="10">
        <f t="shared" si="24"/>
        <v>2012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8">
        <f t="shared" si="20"/>
        <v>95.775862068965523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8264</v>
      </c>
      <c r="P267" t="s">
        <v>8269</v>
      </c>
      <c r="Q267" s="12">
        <f t="shared" si="21"/>
        <v>40267.245717592588</v>
      </c>
      <c r="R267" s="12">
        <f t="shared" si="22"/>
        <v>40308.844444444447</v>
      </c>
      <c r="S267">
        <f t="shared" si="23"/>
        <v>42</v>
      </c>
      <c r="T267" s="10">
        <f t="shared" si="24"/>
        <v>2010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8">
        <f t="shared" si="20"/>
        <v>40.416666666666664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8264</v>
      </c>
      <c r="P268" t="s">
        <v>8269</v>
      </c>
      <c r="Q268" s="12">
        <f t="shared" si="21"/>
        <v>40205.174849537041</v>
      </c>
      <c r="R268" s="12">
        <f t="shared" si="22"/>
        <v>40291.160416666666</v>
      </c>
      <c r="S268">
        <f t="shared" si="23"/>
        <v>86</v>
      </c>
      <c r="T268" s="10">
        <f t="shared" si="24"/>
        <v>2010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8">
        <f t="shared" si="20"/>
        <v>78.578424242424248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8264</v>
      </c>
      <c r="P269" t="s">
        <v>8269</v>
      </c>
      <c r="Q269" s="12">
        <f t="shared" si="21"/>
        <v>41785.452534722222</v>
      </c>
      <c r="R269" s="12">
        <f t="shared" si="22"/>
        <v>41815.452534722222</v>
      </c>
      <c r="S269">
        <f t="shared" si="23"/>
        <v>30</v>
      </c>
      <c r="T269" s="10">
        <f t="shared" si="24"/>
        <v>2014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8">
        <f t="shared" si="20"/>
        <v>50.18018018018018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8264</v>
      </c>
      <c r="P270" t="s">
        <v>8269</v>
      </c>
      <c r="Q270" s="12">
        <f t="shared" si="21"/>
        <v>40809.15252314815</v>
      </c>
      <c r="R270" s="12">
        <f t="shared" si="22"/>
        <v>40854.194189814814</v>
      </c>
      <c r="S270">
        <f t="shared" si="23"/>
        <v>45</v>
      </c>
      <c r="T270" s="10">
        <f t="shared" si="24"/>
        <v>2011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8">
        <f t="shared" si="20"/>
        <v>92.251735588972423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8264</v>
      </c>
      <c r="P271" t="s">
        <v>8269</v>
      </c>
      <c r="Q271" s="12">
        <f t="shared" si="21"/>
        <v>42758.197013888886</v>
      </c>
      <c r="R271" s="12">
        <f t="shared" si="22"/>
        <v>42788.197013888886</v>
      </c>
      <c r="S271">
        <f t="shared" si="23"/>
        <v>30</v>
      </c>
      <c r="T271" s="10">
        <f t="shared" si="24"/>
        <v>2017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8">
        <f t="shared" si="20"/>
        <v>57.540983606557376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8264</v>
      </c>
      <c r="P272" t="s">
        <v>8269</v>
      </c>
      <c r="Q272" s="12">
        <f t="shared" si="21"/>
        <v>40637.866550925923</v>
      </c>
      <c r="R272" s="12">
        <f t="shared" si="22"/>
        <v>40688.166666666664</v>
      </c>
      <c r="S272">
        <f t="shared" si="23"/>
        <v>50</v>
      </c>
      <c r="T272" s="10">
        <f t="shared" si="24"/>
        <v>2011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8">
        <f t="shared" si="20"/>
        <v>109.42160278745645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8264</v>
      </c>
      <c r="P273" t="s">
        <v>8269</v>
      </c>
      <c r="Q273" s="12">
        <f t="shared" si="21"/>
        <v>41612.10024305556</v>
      </c>
      <c r="R273" s="12">
        <f t="shared" si="22"/>
        <v>41641.333333333336</v>
      </c>
      <c r="S273">
        <f t="shared" si="23"/>
        <v>29</v>
      </c>
      <c r="T273" s="10">
        <f t="shared" si="24"/>
        <v>2013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8">
        <f t="shared" si="20"/>
        <v>81.892461538461546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8264</v>
      </c>
      <c r="P274" t="s">
        <v>8269</v>
      </c>
      <c r="Q274" s="12">
        <f t="shared" si="21"/>
        <v>40235.900358796294</v>
      </c>
      <c r="R274" s="12">
        <f t="shared" si="22"/>
        <v>40296.78402777778</v>
      </c>
      <c r="S274">
        <f t="shared" si="23"/>
        <v>61</v>
      </c>
      <c r="T274" s="10">
        <f t="shared" si="24"/>
        <v>2010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8">
        <f t="shared" si="20"/>
        <v>45.667711864406776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8264</v>
      </c>
      <c r="P275" t="s">
        <v>8269</v>
      </c>
      <c r="Q275" s="12">
        <f t="shared" si="21"/>
        <v>40697.498449074075</v>
      </c>
      <c r="R275" s="12">
        <f t="shared" si="22"/>
        <v>40727.498449074075</v>
      </c>
      <c r="S275">
        <f t="shared" si="23"/>
        <v>30</v>
      </c>
      <c r="T275" s="10">
        <f t="shared" si="24"/>
        <v>2011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8">
        <f t="shared" si="20"/>
        <v>55.221238938053098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8264</v>
      </c>
      <c r="P276" t="s">
        <v>8269</v>
      </c>
      <c r="Q276" s="12">
        <f t="shared" si="21"/>
        <v>40969.912372685183</v>
      </c>
      <c r="R276" s="12">
        <f t="shared" si="22"/>
        <v>41004.290972222225</v>
      </c>
      <c r="S276">
        <f t="shared" si="23"/>
        <v>34</v>
      </c>
      <c r="T276" s="10">
        <f t="shared" si="24"/>
        <v>2012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8">
        <f t="shared" si="20"/>
        <v>65.298192771084331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8264</v>
      </c>
      <c r="P277" t="s">
        <v>8269</v>
      </c>
      <c r="Q277" s="12">
        <f t="shared" si="21"/>
        <v>41193.032013888893</v>
      </c>
      <c r="R277" s="12">
        <f t="shared" si="22"/>
        <v>41223.073680555557</v>
      </c>
      <c r="S277">
        <f t="shared" si="23"/>
        <v>30</v>
      </c>
      <c r="T277" s="10">
        <f t="shared" si="24"/>
        <v>2012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8">
        <f t="shared" si="20"/>
        <v>95.225806451612897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8264</v>
      </c>
      <c r="P278" t="s">
        <v>8269</v>
      </c>
      <c r="Q278" s="12">
        <f t="shared" si="21"/>
        <v>40967.081874999996</v>
      </c>
      <c r="R278" s="12">
        <f t="shared" si="22"/>
        <v>41027.040208333332</v>
      </c>
      <c r="S278">
        <f t="shared" si="23"/>
        <v>60</v>
      </c>
      <c r="T278" s="10">
        <f t="shared" si="24"/>
        <v>2012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8">
        <f t="shared" si="20"/>
        <v>75.444794952681391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8264</v>
      </c>
      <c r="P279" t="s">
        <v>8269</v>
      </c>
      <c r="Q279" s="12">
        <f t="shared" si="21"/>
        <v>42117.891423611116</v>
      </c>
      <c r="R279" s="12">
        <f t="shared" si="22"/>
        <v>42147.891423611116</v>
      </c>
      <c r="S279">
        <f t="shared" si="23"/>
        <v>30</v>
      </c>
      <c r="T279" s="10">
        <f t="shared" si="24"/>
        <v>2015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8">
        <f t="shared" si="20"/>
        <v>97.816867469879512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8264</v>
      </c>
      <c r="P280" t="s">
        <v>8269</v>
      </c>
      <c r="Q280" s="12">
        <f t="shared" si="21"/>
        <v>41164.040960648148</v>
      </c>
      <c r="R280" s="12">
        <f t="shared" si="22"/>
        <v>41194.040960648148</v>
      </c>
      <c r="S280">
        <f t="shared" si="23"/>
        <v>30</v>
      </c>
      <c r="T280" s="10">
        <f t="shared" si="24"/>
        <v>2012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8">
        <f t="shared" si="20"/>
        <v>87.685606557377056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8264</v>
      </c>
      <c r="P281" t="s">
        <v>8269</v>
      </c>
      <c r="Q281" s="12">
        <f t="shared" si="21"/>
        <v>42759.244166666671</v>
      </c>
      <c r="R281" s="12">
        <f t="shared" si="22"/>
        <v>42793.084027777775</v>
      </c>
      <c r="S281">
        <f t="shared" si="23"/>
        <v>34</v>
      </c>
      <c r="T281" s="10">
        <f t="shared" si="24"/>
        <v>2017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8">
        <f t="shared" si="20"/>
        <v>54.748948106591868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8264</v>
      </c>
      <c r="P282" t="s">
        <v>8269</v>
      </c>
      <c r="Q282" s="12">
        <f t="shared" si="21"/>
        <v>41744.590682870366</v>
      </c>
      <c r="R282" s="12">
        <f t="shared" si="22"/>
        <v>41789.590682870366</v>
      </c>
      <c r="S282">
        <f t="shared" si="23"/>
        <v>45</v>
      </c>
      <c r="T282" s="10">
        <f t="shared" si="24"/>
        <v>2014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8">
        <f t="shared" si="20"/>
        <v>83.953417721518989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8264</v>
      </c>
      <c r="P283" t="s">
        <v>8269</v>
      </c>
      <c r="Q283" s="12">
        <f t="shared" si="21"/>
        <v>39950.163344907407</v>
      </c>
      <c r="R283" s="12">
        <f t="shared" si="22"/>
        <v>40035.80972222222</v>
      </c>
      <c r="S283">
        <f t="shared" si="23"/>
        <v>86</v>
      </c>
      <c r="T283" s="10">
        <f t="shared" si="24"/>
        <v>2009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8">
        <f t="shared" si="20"/>
        <v>254.38547486033519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8264</v>
      </c>
      <c r="P284" t="s">
        <v>8269</v>
      </c>
      <c r="Q284" s="12">
        <f t="shared" si="21"/>
        <v>40194.920046296298</v>
      </c>
      <c r="R284" s="12">
        <f t="shared" si="22"/>
        <v>40231.916666666664</v>
      </c>
      <c r="S284">
        <f t="shared" si="23"/>
        <v>37</v>
      </c>
      <c r="T284" s="10">
        <f t="shared" si="24"/>
        <v>2010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8">
        <f t="shared" si="20"/>
        <v>101.8269801980198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8264</v>
      </c>
      <c r="P285" t="s">
        <v>8269</v>
      </c>
      <c r="Q285" s="12">
        <f t="shared" si="21"/>
        <v>40675.71</v>
      </c>
      <c r="R285" s="12">
        <f t="shared" si="22"/>
        <v>40695.207638888889</v>
      </c>
      <c r="S285">
        <f t="shared" si="23"/>
        <v>19</v>
      </c>
      <c r="T285" s="10">
        <f t="shared" si="24"/>
        <v>2011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8">
        <f t="shared" si="20"/>
        <v>55.066394736842106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8264</v>
      </c>
      <c r="P286" t="s">
        <v>8269</v>
      </c>
      <c r="Q286" s="12">
        <f t="shared" si="21"/>
        <v>40904.738194444442</v>
      </c>
      <c r="R286" s="12">
        <f t="shared" si="22"/>
        <v>40929.738194444442</v>
      </c>
      <c r="S286">
        <f t="shared" si="23"/>
        <v>25</v>
      </c>
      <c r="T286" s="10">
        <f t="shared" si="24"/>
        <v>2011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8">
        <f t="shared" si="20"/>
        <v>56.901438721136763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8264</v>
      </c>
      <c r="P287" t="s">
        <v>8269</v>
      </c>
      <c r="Q287" s="12">
        <f t="shared" si="21"/>
        <v>41506.756111111114</v>
      </c>
      <c r="R287" s="12">
        <f t="shared" si="22"/>
        <v>41536.756111111114</v>
      </c>
      <c r="S287">
        <f t="shared" si="23"/>
        <v>30</v>
      </c>
      <c r="T287" s="10">
        <f t="shared" si="24"/>
        <v>2013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8">
        <f t="shared" si="20"/>
        <v>121.28148148148148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8264</v>
      </c>
      <c r="P288" t="s">
        <v>8269</v>
      </c>
      <c r="Q288" s="12">
        <f t="shared" si="21"/>
        <v>41313.816249999996</v>
      </c>
      <c r="R288" s="12">
        <f t="shared" si="22"/>
        <v>41358.774583333332</v>
      </c>
      <c r="S288">
        <f t="shared" si="23"/>
        <v>45</v>
      </c>
      <c r="T288" s="10">
        <f t="shared" si="24"/>
        <v>2013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8">
        <f t="shared" si="20"/>
        <v>91.189655172413794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8264</v>
      </c>
      <c r="P289" t="s">
        <v>8269</v>
      </c>
      <c r="Q289" s="12">
        <f t="shared" si="21"/>
        <v>41184.277986111112</v>
      </c>
      <c r="R289" s="12">
        <f t="shared" si="22"/>
        <v>41215.166666666664</v>
      </c>
      <c r="S289">
        <f t="shared" si="23"/>
        <v>31</v>
      </c>
      <c r="T289" s="10">
        <f t="shared" si="24"/>
        <v>2012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8">
        <f t="shared" si="20"/>
        <v>115.44812080536913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8264</v>
      </c>
      <c r="P290" t="s">
        <v>8269</v>
      </c>
      <c r="Q290" s="12">
        <f t="shared" si="21"/>
        <v>41051.168900462959</v>
      </c>
      <c r="R290" s="12">
        <f t="shared" si="22"/>
        <v>41086.168900462959</v>
      </c>
      <c r="S290">
        <f t="shared" si="23"/>
        <v>35</v>
      </c>
      <c r="T290" s="10">
        <f t="shared" si="24"/>
        <v>2012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8">
        <f t="shared" si="20"/>
        <v>67.771551724137936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8264</v>
      </c>
      <c r="P291" t="s">
        <v>8269</v>
      </c>
      <c r="Q291" s="12">
        <f t="shared" si="21"/>
        <v>41550.456412037034</v>
      </c>
      <c r="R291" s="12">
        <f t="shared" si="22"/>
        <v>41580.456412037034</v>
      </c>
      <c r="S291">
        <f t="shared" si="23"/>
        <v>30</v>
      </c>
      <c r="T291" s="10">
        <f t="shared" si="24"/>
        <v>2013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8">
        <f t="shared" si="20"/>
        <v>28.576190476190476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8264</v>
      </c>
      <c r="P292" t="s">
        <v>8269</v>
      </c>
      <c r="Q292" s="12">
        <f t="shared" si="21"/>
        <v>40526.36917824074</v>
      </c>
      <c r="R292" s="12">
        <f t="shared" si="22"/>
        <v>40576.332638888889</v>
      </c>
      <c r="S292">
        <f t="shared" si="23"/>
        <v>50</v>
      </c>
      <c r="T292" s="10">
        <f t="shared" si="24"/>
        <v>2010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8">
        <f t="shared" si="20"/>
        <v>46.8828125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8264</v>
      </c>
      <c r="P293" t="s">
        <v>8269</v>
      </c>
      <c r="Q293" s="12">
        <f t="shared" si="21"/>
        <v>41376.769050925926</v>
      </c>
      <c r="R293" s="12">
        <f t="shared" si="22"/>
        <v>41395.000694444447</v>
      </c>
      <c r="S293">
        <f t="shared" si="23"/>
        <v>18</v>
      </c>
      <c r="T293" s="10">
        <f t="shared" si="24"/>
        <v>2013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8">
        <f t="shared" si="20"/>
        <v>154.42231237322514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8264</v>
      </c>
      <c r="P294" t="s">
        <v>8269</v>
      </c>
      <c r="Q294" s="12">
        <f t="shared" si="21"/>
        <v>40812.803229166668</v>
      </c>
      <c r="R294" s="12">
        <f t="shared" si="22"/>
        <v>40845.165972222225</v>
      </c>
      <c r="S294">
        <f t="shared" si="23"/>
        <v>32</v>
      </c>
      <c r="T294" s="10">
        <f t="shared" si="24"/>
        <v>2011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8">
        <f t="shared" si="20"/>
        <v>201.22137404580153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8264</v>
      </c>
      <c r="P295" t="s">
        <v>8269</v>
      </c>
      <c r="Q295" s="12">
        <f t="shared" si="21"/>
        <v>41719.667986111112</v>
      </c>
      <c r="R295" s="12">
        <f t="shared" si="22"/>
        <v>41749.667986111112</v>
      </c>
      <c r="S295">
        <f t="shared" si="23"/>
        <v>30</v>
      </c>
      <c r="T295" s="10">
        <f t="shared" si="24"/>
        <v>2014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8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8264</v>
      </c>
      <c r="P296" t="s">
        <v>8269</v>
      </c>
      <c r="Q296" s="12">
        <f t="shared" si="21"/>
        <v>40343.084421296298</v>
      </c>
      <c r="R296" s="12">
        <f t="shared" si="22"/>
        <v>40378.666666666664</v>
      </c>
      <c r="S296">
        <f t="shared" si="23"/>
        <v>36</v>
      </c>
      <c r="T296" s="10">
        <f t="shared" si="24"/>
        <v>2010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8">
        <f t="shared" si="20"/>
        <v>100.08204511278196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8264</v>
      </c>
      <c r="P297" t="s">
        <v>8269</v>
      </c>
      <c r="Q297" s="12">
        <f t="shared" si="21"/>
        <v>41519.004733796297</v>
      </c>
      <c r="R297" s="12">
        <f t="shared" si="22"/>
        <v>41579</v>
      </c>
      <c r="S297">
        <f t="shared" si="23"/>
        <v>60</v>
      </c>
      <c r="T297" s="10">
        <f t="shared" si="24"/>
        <v>2013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8">
        <f t="shared" si="20"/>
        <v>230.08953488372092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8264</v>
      </c>
      <c r="P298" t="s">
        <v>8269</v>
      </c>
      <c r="Q298" s="12">
        <f t="shared" si="21"/>
        <v>41134.475497685184</v>
      </c>
      <c r="R298" s="12">
        <f t="shared" si="22"/>
        <v>41159.475497685184</v>
      </c>
      <c r="S298">
        <f t="shared" si="23"/>
        <v>25</v>
      </c>
      <c r="T298" s="10">
        <f t="shared" si="24"/>
        <v>2012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8">
        <f t="shared" si="20"/>
        <v>141.74647887323943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8264</v>
      </c>
      <c r="P299" t="s">
        <v>8269</v>
      </c>
      <c r="Q299" s="12">
        <f t="shared" si="21"/>
        <v>42089.72802083334</v>
      </c>
      <c r="R299" s="12">
        <f t="shared" si="22"/>
        <v>42125.165972222225</v>
      </c>
      <c r="S299">
        <f t="shared" si="23"/>
        <v>35</v>
      </c>
      <c r="T299" s="10">
        <f t="shared" si="24"/>
        <v>2015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8">
        <f t="shared" si="20"/>
        <v>56.344351395730705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8264</v>
      </c>
      <c r="P300" t="s">
        <v>8269</v>
      </c>
      <c r="Q300" s="12">
        <f t="shared" si="21"/>
        <v>41709.463518518518</v>
      </c>
      <c r="R300" s="12">
        <f t="shared" si="22"/>
        <v>41768.875</v>
      </c>
      <c r="S300">
        <f t="shared" si="23"/>
        <v>59</v>
      </c>
      <c r="T300" s="10">
        <f t="shared" si="24"/>
        <v>2014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8">
        <f t="shared" si="20"/>
        <v>73.341188524590166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8264</v>
      </c>
      <c r="P301" t="s">
        <v>8269</v>
      </c>
      <c r="Q301" s="12">
        <f t="shared" si="21"/>
        <v>40469.225231481483</v>
      </c>
      <c r="R301" s="12">
        <f t="shared" si="22"/>
        <v>40499.266898148147</v>
      </c>
      <c r="S301">
        <f t="shared" si="23"/>
        <v>30</v>
      </c>
      <c r="T301" s="10">
        <f t="shared" si="24"/>
        <v>2010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8">
        <f t="shared" si="20"/>
        <v>85.337785234899329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8264</v>
      </c>
      <c r="P302" t="s">
        <v>8269</v>
      </c>
      <c r="Q302" s="12">
        <f t="shared" si="21"/>
        <v>40626.959930555553</v>
      </c>
      <c r="R302" s="12">
        <f t="shared" si="22"/>
        <v>40657.959930555553</v>
      </c>
      <c r="S302">
        <f t="shared" si="23"/>
        <v>31</v>
      </c>
      <c r="T302" s="10">
        <f t="shared" si="24"/>
        <v>2011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8">
        <f t="shared" si="20"/>
        <v>61.496215139442228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8264</v>
      </c>
      <c r="P303" t="s">
        <v>8269</v>
      </c>
      <c r="Q303" s="12">
        <f t="shared" si="21"/>
        <v>41312.737673611111</v>
      </c>
      <c r="R303" s="12">
        <f t="shared" si="22"/>
        <v>41352.696006944447</v>
      </c>
      <c r="S303">
        <f t="shared" si="23"/>
        <v>40</v>
      </c>
      <c r="T303" s="10">
        <f t="shared" si="24"/>
        <v>2013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8">
        <f t="shared" si="20"/>
        <v>93.018518518518519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8264</v>
      </c>
      <c r="P304" t="s">
        <v>8269</v>
      </c>
      <c r="Q304" s="12">
        <f t="shared" si="21"/>
        <v>40933.856921296298</v>
      </c>
      <c r="R304" s="12">
        <f t="shared" si="22"/>
        <v>40963.856921296298</v>
      </c>
      <c r="S304">
        <f t="shared" si="23"/>
        <v>30</v>
      </c>
      <c r="T304" s="10">
        <f t="shared" si="24"/>
        <v>2012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8">
        <f t="shared" si="20"/>
        <v>50.292682926829265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8264</v>
      </c>
      <c r="P305" t="s">
        <v>8269</v>
      </c>
      <c r="Q305" s="12">
        <f t="shared" si="21"/>
        <v>41032.071134259262</v>
      </c>
      <c r="R305" s="12">
        <f t="shared" si="22"/>
        <v>41062.071134259262</v>
      </c>
      <c r="S305">
        <f t="shared" si="23"/>
        <v>30</v>
      </c>
      <c r="T305" s="10">
        <f t="shared" si="24"/>
        <v>2012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8">
        <f t="shared" si="20"/>
        <v>106.43243243243244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8264</v>
      </c>
      <c r="P306" t="s">
        <v>8269</v>
      </c>
      <c r="Q306" s="12">
        <f t="shared" si="21"/>
        <v>41114.094872685186</v>
      </c>
      <c r="R306" s="12">
        <f t="shared" si="22"/>
        <v>41153.083333333336</v>
      </c>
      <c r="S306">
        <f t="shared" si="23"/>
        <v>39</v>
      </c>
      <c r="T306" s="10">
        <f t="shared" si="24"/>
        <v>2012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8">
        <f t="shared" si="20"/>
        <v>51.719576719576722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8264</v>
      </c>
      <c r="P307" t="s">
        <v>8269</v>
      </c>
      <c r="Q307" s="12">
        <f t="shared" si="21"/>
        <v>40948.630196759259</v>
      </c>
      <c r="R307" s="12">
        <f t="shared" si="22"/>
        <v>40978.630196759259</v>
      </c>
      <c r="S307">
        <f t="shared" si="23"/>
        <v>30</v>
      </c>
      <c r="T307" s="10">
        <f t="shared" si="24"/>
        <v>2012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8">
        <f t="shared" si="20"/>
        <v>36.612499999999997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8264</v>
      </c>
      <c r="P308" t="s">
        <v>8269</v>
      </c>
      <c r="Q308" s="12">
        <f t="shared" si="21"/>
        <v>41333.837187500001</v>
      </c>
      <c r="R308" s="12">
        <f t="shared" si="22"/>
        <v>41353.795520833337</v>
      </c>
      <c r="S308">
        <f t="shared" si="23"/>
        <v>20</v>
      </c>
      <c r="T308" s="10">
        <f t="shared" si="24"/>
        <v>2013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8">
        <f t="shared" si="20"/>
        <v>42.517361111111114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8264</v>
      </c>
      <c r="P309" t="s">
        <v>8269</v>
      </c>
      <c r="Q309" s="12">
        <f t="shared" si="21"/>
        <v>41282.944456018515</v>
      </c>
      <c r="R309" s="12">
        <f t="shared" si="22"/>
        <v>41312.944456018515</v>
      </c>
      <c r="S309">
        <f t="shared" si="23"/>
        <v>30</v>
      </c>
      <c r="T309" s="10">
        <f t="shared" si="24"/>
        <v>2013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8">
        <f t="shared" si="20"/>
        <v>62.712871287128714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8264</v>
      </c>
      <c r="P310" t="s">
        <v>8269</v>
      </c>
      <c r="Q310" s="12">
        <f t="shared" si="21"/>
        <v>40567.694560185184</v>
      </c>
      <c r="R310" s="12">
        <f t="shared" si="22"/>
        <v>40612.694560185184</v>
      </c>
      <c r="S310">
        <f t="shared" si="23"/>
        <v>45</v>
      </c>
      <c r="T310" s="10">
        <f t="shared" si="24"/>
        <v>2011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8">
        <f t="shared" si="20"/>
        <v>89.957983193277315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8264</v>
      </c>
      <c r="P311" t="s">
        <v>8269</v>
      </c>
      <c r="Q311" s="12">
        <f t="shared" si="21"/>
        <v>41134.751550925925</v>
      </c>
      <c r="R311" s="12">
        <f t="shared" si="22"/>
        <v>41155.751550925925</v>
      </c>
      <c r="S311">
        <f t="shared" si="23"/>
        <v>21</v>
      </c>
      <c r="T311" s="10">
        <f t="shared" si="24"/>
        <v>2012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8">
        <f t="shared" si="20"/>
        <v>28.924722222222222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8264</v>
      </c>
      <c r="P312" t="s">
        <v>8269</v>
      </c>
      <c r="Q312" s="12">
        <f t="shared" si="21"/>
        <v>40821.183136574073</v>
      </c>
      <c r="R312" s="12">
        <f t="shared" si="22"/>
        <v>40836.083333333336</v>
      </c>
      <c r="S312">
        <f t="shared" si="23"/>
        <v>15</v>
      </c>
      <c r="T312" s="10">
        <f t="shared" si="24"/>
        <v>2011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8">
        <f t="shared" si="20"/>
        <v>138.8022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8264</v>
      </c>
      <c r="P313" t="s">
        <v>8269</v>
      </c>
      <c r="Q313" s="12">
        <f t="shared" si="21"/>
        <v>40868.219814814816</v>
      </c>
      <c r="R313" s="12">
        <f t="shared" si="22"/>
        <v>40909.332638888889</v>
      </c>
      <c r="S313">
        <f t="shared" si="23"/>
        <v>41</v>
      </c>
      <c r="T313" s="10">
        <f t="shared" si="24"/>
        <v>2011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8">
        <f t="shared" si="20"/>
        <v>61.301369863013697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8264</v>
      </c>
      <c r="P314" t="s">
        <v>8269</v>
      </c>
      <c r="Q314" s="12">
        <f t="shared" si="21"/>
        <v>41348.877685185187</v>
      </c>
      <c r="R314" s="12">
        <f t="shared" si="22"/>
        <v>41378.877685185187</v>
      </c>
      <c r="S314">
        <f t="shared" si="23"/>
        <v>30</v>
      </c>
      <c r="T314" s="10">
        <f t="shared" si="24"/>
        <v>2013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8">
        <f t="shared" si="20"/>
        <v>80.202702702702709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8264</v>
      </c>
      <c r="P315" t="s">
        <v>8269</v>
      </c>
      <c r="Q315" s="12">
        <f t="shared" si="21"/>
        <v>40357.227939814817</v>
      </c>
      <c r="R315" s="12">
        <f t="shared" si="22"/>
        <v>40401.665972222225</v>
      </c>
      <c r="S315">
        <f t="shared" si="23"/>
        <v>44</v>
      </c>
      <c r="T315" s="10">
        <f t="shared" si="24"/>
        <v>2010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8">
        <f t="shared" si="20"/>
        <v>32.095833333333331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8264</v>
      </c>
      <c r="P316" t="s">
        <v>8269</v>
      </c>
      <c r="Q316" s="12">
        <f t="shared" si="21"/>
        <v>41304.833194444444</v>
      </c>
      <c r="R316" s="12">
        <f t="shared" si="22"/>
        <v>41334.833194444444</v>
      </c>
      <c r="S316">
        <f t="shared" si="23"/>
        <v>30</v>
      </c>
      <c r="T316" s="10">
        <f t="shared" si="24"/>
        <v>2013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8">
        <f t="shared" si="20"/>
        <v>200.88888888888889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8264</v>
      </c>
      <c r="P317" t="s">
        <v>8269</v>
      </c>
      <c r="Q317" s="12">
        <f t="shared" si="21"/>
        <v>41113.77238425926</v>
      </c>
      <c r="R317" s="12">
        <f t="shared" si="22"/>
        <v>41143.77238425926</v>
      </c>
      <c r="S317">
        <f t="shared" si="23"/>
        <v>30</v>
      </c>
      <c r="T317" s="10">
        <f t="shared" si="24"/>
        <v>2012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8">
        <f t="shared" si="20"/>
        <v>108.01265822784811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8264</v>
      </c>
      <c r="P318" t="s">
        <v>8269</v>
      </c>
      <c r="Q318" s="12">
        <f t="shared" si="21"/>
        <v>41950.923576388886</v>
      </c>
      <c r="R318" s="12">
        <f t="shared" si="22"/>
        <v>41984.207638888889</v>
      </c>
      <c r="S318">
        <f t="shared" si="23"/>
        <v>33</v>
      </c>
      <c r="T318" s="10">
        <f t="shared" si="24"/>
        <v>2014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8">
        <f t="shared" si="20"/>
        <v>95.699367088607602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8264</v>
      </c>
      <c r="P319" t="s">
        <v>8269</v>
      </c>
      <c r="Q319" s="12">
        <f t="shared" si="21"/>
        <v>41589.676886574074</v>
      </c>
      <c r="R319" s="12">
        <f t="shared" si="22"/>
        <v>41619.676886574074</v>
      </c>
      <c r="S319">
        <f t="shared" si="23"/>
        <v>30</v>
      </c>
      <c r="T319" s="10">
        <f t="shared" si="24"/>
        <v>2013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8">
        <f t="shared" si="20"/>
        <v>49.880281690140848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8264</v>
      </c>
      <c r="P320" t="s">
        <v>8269</v>
      </c>
      <c r="Q320" s="12">
        <f t="shared" si="21"/>
        <v>41330.038784722223</v>
      </c>
      <c r="R320" s="12">
        <f t="shared" si="22"/>
        <v>41359.997118055559</v>
      </c>
      <c r="S320">
        <f t="shared" si="23"/>
        <v>30</v>
      </c>
      <c r="T320" s="10">
        <f t="shared" si="24"/>
        <v>2013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8">
        <f t="shared" si="20"/>
        <v>110.47058823529412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8264</v>
      </c>
      <c r="P321" t="s">
        <v>8269</v>
      </c>
      <c r="Q321" s="12">
        <f t="shared" si="21"/>
        <v>40123.83829861111</v>
      </c>
      <c r="R321" s="12">
        <f t="shared" si="22"/>
        <v>40211.332638888889</v>
      </c>
      <c r="S321">
        <f t="shared" si="23"/>
        <v>87</v>
      </c>
      <c r="T321" s="10">
        <f t="shared" si="24"/>
        <v>2009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8">
        <f t="shared" ref="F322:F385" si="25">E322/M322</f>
        <v>134.91139240506328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8264</v>
      </c>
      <c r="P322" t="s">
        <v>8269</v>
      </c>
      <c r="Q322" s="12">
        <f t="shared" si="21"/>
        <v>42331.551307870366</v>
      </c>
      <c r="R322" s="12">
        <f t="shared" si="22"/>
        <v>42360.958333333328</v>
      </c>
      <c r="S322">
        <f t="shared" si="23"/>
        <v>29</v>
      </c>
      <c r="T322" s="10">
        <f t="shared" si="24"/>
        <v>2015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8">
        <f t="shared" si="25"/>
        <v>106.62314540059347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8264</v>
      </c>
      <c r="P323" t="s">
        <v>8269</v>
      </c>
      <c r="Q323" s="12">
        <f t="shared" ref="Q323:Q386" si="26">((($K323/60)/60)/24)+DATE(1970,1,1)</f>
        <v>42647.446597222224</v>
      </c>
      <c r="R323" s="12">
        <f t="shared" ref="R323:R386" si="27">((($J323/60)/60)/24)+DATE(1970,1,1)</f>
        <v>42682.488263888896</v>
      </c>
      <c r="S323">
        <f t="shared" ref="S323:S386" si="28">ROUND(R323-Q323,0)</f>
        <v>35</v>
      </c>
      <c r="T323" s="10">
        <f t="shared" ref="T323:T386" si="29">YEAR(Q323)</f>
        <v>2016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8">
        <f t="shared" si="25"/>
        <v>145.04301075268816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8264</v>
      </c>
      <c r="P324" t="s">
        <v>8269</v>
      </c>
      <c r="Q324" s="12">
        <f t="shared" si="26"/>
        <v>42473.57</v>
      </c>
      <c r="R324" s="12">
        <f t="shared" si="27"/>
        <v>42503.57</v>
      </c>
      <c r="S324">
        <f t="shared" si="28"/>
        <v>30</v>
      </c>
      <c r="T324" s="10">
        <f t="shared" si="29"/>
        <v>2016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8">
        <f t="shared" si="25"/>
        <v>114.58620689655173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8264</v>
      </c>
      <c r="P325" t="s">
        <v>8269</v>
      </c>
      <c r="Q325" s="12">
        <f t="shared" si="26"/>
        <v>42697.32136574074</v>
      </c>
      <c r="R325" s="12">
        <f t="shared" si="27"/>
        <v>42725.332638888889</v>
      </c>
      <c r="S325">
        <f t="shared" si="28"/>
        <v>28</v>
      </c>
      <c r="T325" s="10">
        <f t="shared" si="29"/>
        <v>2016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8">
        <f t="shared" si="25"/>
        <v>105.3170731707317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8264</v>
      </c>
      <c r="P326" t="s">
        <v>8269</v>
      </c>
      <c r="Q326" s="12">
        <f t="shared" si="26"/>
        <v>42184.626250000001</v>
      </c>
      <c r="R326" s="12">
        <f t="shared" si="27"/>
        <v>42217.626250000001</v>
      </c>
      <c r="S326">
        <f t="shared" si="28"/>
        <v>33</v>
      </c>
      <c r="T326" s="10">
        <f t="shared" si="29"/>
        <v>2015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8">
        <f t="shared" si="25"/>
        <v>70.921195652173907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8264</v>
      </c>
      <c r="P327" t="s">
        <v>8269</v>
      </c>
      <c r="Q327" s="12">
        <f t="shared" si="26"/>
        <v>42689.187881944439</v>
      </c>
      <c r="R327" s="12">
        <f t="shared" si="27"/>
        <v>42724.187881944439</v>
      </c>
      <c r="S327">
        <f t="shared" si="28"/>
        <v>35</v>
      </c>
      <c r="T327" s="10">
        <f t="shared" si="29"/>
        <v>2016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8">
        <f t="shared" si="25"/>
        <v>147.17167680278018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8264</v>
      </c>
      <c r="P328" t="s">
        <v>8269</v>
      </c>
      <c r="Q328" s="12">
        <f t="shared" si="26"/>
        <v>42775.314884259264</v>
      </c>
      <c r="R328" s="12">
        <f t="shared" si="27"/>
        <v>42808.956250000003</v>
      </c>
      <c r="S328">
        <f t="shared" si="28"/>
        <v>34</v>
      </c>
      <c r="T328" s="10">
        <f t="shared" si="29"/>
        <v>2017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8">
        <f t="shared" si="25"/>
        <v>160.47058823529412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8264</v>
      </c>
      <c r="P329" t="s">
        <v>8269</v>
      </c>
      <c r="Q329" s="12">
        <f t="shared" si="26"/>
        <v>42058.235289351855</v>
      </c>
      <c r="R329" s="12">
        <f t="shared" si="27"/>
        <v>42085.333333333328</v>
      </c>
      <c r="S329">
        <f t="shared" si="28"/>
        <v>27</v>
      </c>
      <c r="T329" s="10">
        <f t="shared" si="29"/>
        <v>2015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8">
        <f t="shared" si="25"/>
        <v>156.04578313253012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8264</v>
      </c>
      <c r="P330" t="s">
        <v>8269</v>
      </c>
      <c r="Q330" s="12">
        <f t="shared" si="26"/>
        <v>42278.946620370371</v>
      </c>
      <c r="R330" s="12">
        <f t="shared" si="27"/>
        <v>42309.166666666672</v>
      </c>
      <c r="S330">
        <f t="shared" si="28"/>
        <v>30</v>
      </c>
      <c r="T330" s="10">
        <f t="shared" si="29"/>
        <v>2015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8">
        <f t="shared" si="25"/>
        <v>63.17365269461078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8264</v>
      </c>
      <c r="P331" t="s">
        <v>8269</v>
      </c>
      <c r="Q331" s="12">
        <f t="shared" si="26"/>
        <v>42291.46674768519</v>
      </c>
      <c r="R331" s="12">
        <f t="shared" si="27"/>
        <v>42315.166666666672</v>
      </c>
      <c r="S331">
        <f t="shared" si="28"/>
        <v>24</v>
      </c>
      <c r="T331" s="10">
        <f t="shared" si="29"/>
        <v>2015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8">
        <f t="shared" si="25"/>
        <v>104.82352941176471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8264</v>
      </c>
      <c r="P332" t="s">
        <v>8269</v>
      </c>
      <c r="Q332" s="12">
        <f t="shared" si="26"/>
        <v>41379.515775462962</v>
      </c>
      <c r="R332" s="12">
        <f t="shared" si="27"/>
        <v>41411.165972222225</v>
      </c>
      <c r="S332">
        <f t="shared" si="28"/>
        <v>32</v>
      </c>
      <c r="T332" s="10">
        <f t="shared" si="29"/>
        <v>2013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8">
        <f t="shared" si="25"/>
        <v>97.356164383561648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8264</v>
      </c>
      <c r="P333" t="s">
        <v>8269</v>
      </c>
      <c r="Q333" s="12">
        <f t="shared" si="26"/>
        <v>42507.581412037034</v>
      </c>
      <c r="R333" s="12">
        <f t="shared" si="27"/>
        <v>42538.581412037034</v>
      </c>
      <c r="S333">
        <f t="shared" si="28"/>
        <v>31</v>
      </c>
      <c r="T333" s="10">
        <f t="shared" si="29"/>
        <v>2016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8">
        <f t="shared" si="25"/>
        <v>203.63063063063063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8264</v>
      </c>
      <c r="P334" t="s">
        <v>8269</v>
      </c>
      <c r="Q334" s="12">
        <f t="shared" si="26"/>
        <v>42263.680289351847</v>
      </c>
      <c r="R334" s="12">
        <f t="shared" si="27"/>
        <v>42305.333333333328</v>
      </c>
      <c r="S334">
        <f t="shared" si="28"/>
        <v>42</v>
      </c>
      <c r="T334" s="10">
        <f t="shared" si="29"/>
        <v>2015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8">
        <f t="shared" si="25"/>
        <v>188.31203007518798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8264</v>
      </c>
      <c r="P335" t="s">
        <v>8269</v>
      </c>
      <c r="Q335" s="12">
        <f t="shared" si="26"/>
        <v>42437.636469907404</v>
      </c>
      <c r="R335" s="12">
        <f t="shared" si="27"/>
        <v>42467.59480324074</v>
      </c>
      <c r="S335">
        <f t="shared" si="28"/>
        <v>30</v>
      </c>
      <c r="T335" s="10">
        <f t="shared" si="29"/>
        <v>2016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8">
        <f t="shared" si="25"/>
        <v>146.65217391304347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8264</v>
      </c>
      <c r="P336" t="s">
        <v>8269</v>
      </c>
      <c r="Q336" s="12">
        <f t="shared" si="26"/>
        <v>42101.682372685187</v>
      </c>
      <c r="R336" s="12">
        <f t="shared" si="27"/>
        <v>42139.791666666672</v>
      </c>
      <c r="S336">
        <f t="shared" si="28"/>
        <v>38</v>
      </c>
      <c r="T336" s="10">
        <f t="shared" si="29"/>
        <v>2015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8">
        <f t="shared" si="25"/>
        <v>109.1875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8264</v>
      </c>
      <c r="P337" t="s">
        <v>8269</v>
      </c>
      <c r="Q337" s="12">
        <f t="shared" si="26"/>
        <v>42101.737442129626</v>
      </c>
      <c r="R337" s="12">
        <f t="shared" si="27"/>
        <v>42132.916666666672</v>
      </c>
      <c r="S337">
        <f t="shared" si="28"/>
        <v>31</v>
      </c>
      <c r="T337" s="10">
        <f t="shared" si="29"/>
        <v>2015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8">
        <f t="shared" si="25"/>
        <v>59.249046653144013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8264</v>
      </c>
      <c r="P338" t="s">
        <v>8269</v>
      </c>
      <c r="Q338" s="12">
        <f t="shared" si="26"/>
        <v>42291.596273148149</v>
      </c>
      <c r="R338" s="12">
        <f t="shared" si="27"/>
        <v>42321.637939814813</v>
      </c>
      <c r="S338">
        <f t="shared" si="28"/>
        <v>30</v>
      </c>
      <c r="T338" s="10">
        <f t="shared" si="29"/>
        <v>2015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8">
        <f t="shared" si="25"/>
        <v>97.904838709677421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8264</v>
      </c>
      <c r="P339" t="s">
        <v>8269</v>
      </c>
      <c r="Q339" s="12">
        <f t="shared" si="26"/>
        <v>42047.128564814819</v>
      </c>
      <c r="R339" s="12">
        <f t="shared" si="27"/>
        <v>42077.086898148147</v>
      </c>
      <c r="S339">
        <f t="shared" si="28"/>
        <v>30</v>
      </c>
      <c r="T339" s="10">
        <f t="shared" si="29"/>
        <v>2015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8">
        <f t="shared" si="25"/>
        <v>70.000169491525426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8264</v>
      </c>
      <c r="P340" t="s">
        <v>8269</v>
      </c>
      <c r="Q340" s="12">
        <f t="shared" si="26"/>
        <v>42559.755671296298</v>
      </c>
      <c r="R340" s="12">
        <f t="shared" si="27"/>
        <v>42616.041666666672</v>
      </c>
      <c r="S340">
        <f t="shared" si="28"/>
        <v>56</v>
      </c>
      <c r="T340" s="10">
        <f t="shared" si="29"/>
        <v>2016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8">
        <f t="shared" si="25"/>
        <v>72.865168539325836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8264</v>
      </c>
      <c r="P341" t="s">
        <v>8269</v>
      </c>
      <c r="Q341" s="12">
        <f t="shared" si="26"/>
        <v>42093.760046296295</v>
      </c>
      <c r="R341" s="12">
        <f t="shared" si="27"/>
        <v>42123.760046296295</v>
      </c>
      <c r="S341">
        <f t="shared" si="28"/>
        <v>30</v>
      </c>
      <c r="T341" s="10">
        <f t="shared" si="29"/>
        <v>2015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8">
        <f t="shared" si="25"/>
        <v>146.34782608695653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8264</v>
      </c>
      <c r="P342" t="s">
        <v>8269</v>
      </c>
      <c r="Q342" s="12">
        <f t="shared" si="26"/>
        <v>42772.669062500005</v>
      </c>
      <c r="R342" s="12">
        <f t="shared" si="27"/>
        <v>42802.875</v>
      </c>
      <c r="S342">
        <f t="shared" si="28"/>
        <v>30</v>
      </c>
      <c r="T342" s="10">
        <f t="shared" si="29"/>
        <v>2017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8">
        <f t="shared" si="25"/>
        <v>67.909090909090907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8264</v>
      </c>
      <c r="P343" t="s">
        <v>8269</v>
      </c>
      <c r="Q343" s="12">
        <f t="shared" si="26"/>
        <v>41894.879606481481</v>
      </c>
      <c r="R343" s="12">
        <f t="shared" si="27"/>
        <v>41913.165972222225</v>
      </c>
      <c r="S343">
        <f t="shared" si="28"/>
        <v>18</v>
      </c>
      <c r="T343" s="10">
        <f t="shared" si="29"/>
        <v>2014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8">
        <f t="shared" si="25"/>
        <v>169.85083076923075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8264</v>
      </c>
      <c r="P344" t="s">
        <v>8269</v>
      </c>
      <c r="Q344" s="12">
        <f t="shared" si="26"/>
        <v>42459.780844907407</v>
      </c>
      <c r="R344" s="12">
        <f t="shared" si="27"/>
        <v>42489.780844907407</v>
      </c>
      <c r="S344">
        <f t="shared" si="28"/>
        <v>30</v>
      </c>
      <c r="T344" s="10">
        <f t="shared" si="29"/>
        <v>2016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8">
        <f t="shared" si="25"/>
        <v>58.413339694656486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8264</v>
      </c>
      <c r="P345" t="s">
        <v>8269</v>
      </c>
      <c r="Q345" s="12">
        <f t="shared" si="26"/>
        <v>41926.73778935185</v>
      </c>
      <c r="R345" s="12">
        <f t="shared" si="27"/>
        <v>41957.125</v>
      </c>
      <c r="S345">
        <f t="shared" si="28"/>
        <v>30</v>
      </c>
      <c r="T345" s="10">
        <f t="shared" si="29"/>
        <v>2014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8">
        <f t="shared" si="25"/>
        <v>119.99298245614035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8264</v>
      </c>
      <c r="P346" t="s">
        <v>8269</v>
      </c>
      <c r="Q346" s="12">
        <f t="shared" si="26"/>
        <v>42111.970995370371</v>
      </c>
      <c r="R346" s="12">
        <f t="shared" si="27"/>
        <v>42156.097222222219</v>
      </c>
      <c r="S346">
        <f t="shared" si="28"/>
        <v>44</v>
      </c>
      <c r="T346" s="10">
        <f t="shared" si="29"/>
        <v>2015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8">
        <f t="shared" si="25"/>
        <v>99.860335195530723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8264</v>
      </c>
      <c r="P347" t="s">
        <v>8269</v>
      </c>
      <c r="Q347" s="12">
        <f t="shared" si="26"/>
        <v>42114.944328703699</v>
      </c>
      <c r="R347" s="12">
        <f t="shared" si="27"/>
        <v>42144.944328703699</v>
      </c>
      <c r="S347">
        <f t="shared" si="28"/>
        <v>30</v>
      </c>
      <c r="T347" s="10">
        <f t="shared" si="29"/>
        <v>2015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8">
        <f t="shared" si="25"/>
        <v>90.579148936170213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8264</v>
      </c>
      <c r="P348" t="s">
        <v>8269</v>
      </c>
      <c r="Q348" s="12">
        <f t="shared" si="26"/>
        <v>42261.500243055561</v>
      </c>
      <c r="R348" s="12">
        <f t="shared" si="27"/>
        <v>42291.500243055561</v>
      </c>
      <c r="S348">
        <f t="shared" si="28"/>
        <v>30</v>
      </c>
      <c r="T348" s="10">
        <f t="shared" si="29"/>
        <v>2015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8">
        <f t="shared" si="25"/>
        <v>117.77361477572559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8264</v>
      </c>
      <c r="P349" t="s">
        <v>8269</v>
      </c>
      <c r="Q349" s="12">
        <f t="shared" si="26"/>
        <v>42292.495474537034</v>
      </c>
      <c r="R349" s="12">
        <f t="shared" si="27"/>
        <v>42322.537141203706</v>
      </c>
      <c r="S349">
        <f t="shared" si="28"/>
        <v>30</v>
      </c>
      <c r="T349" s="10">
        <f t="shared" si="29"/>
        <v>2015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8">
        <f t="shared" si="25"/>
        <v>86.554621848739501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8264</v>
      </c>
      <c r="P350" t="s">
        <v>8269</v>
      </c>
      <c r="Q350" s="12">
        <f t="shared" si="26"/>
        <v>42207.58699074074</v>
      </c>
      <c r="R350" s="12">
        <f t="shared" si="27"/>
        <v>42237.58699074074</v>
      </c>
      <c r="S350">
        <f t="shared" si="28"/>
        <v>30</v>
      </c>
      <c r="T350" s="10">
        <f t="shared" si="29"/>
        <v>2015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8">
        <f t="shared" si="25"/>
        <v>71.899281437125751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8264</v>
      </c>
      <c r="P351" t="s">
        <v>8269</v>
      </c>
      <c r="Q351" s="12">
        <f t="shared" si="26"/>
        <v>42760.498935185184</v>
      </c>
      <c r="R351" s="12">
        <f t="shared" si="27"/>
        <v>42790.498935185184</v>
      </c>
      <c r="S351">
        <f t="shared" si="28"/>
        <v>30</v>
      </c>
      <c r="T351" s="10">
        <f t="shared" si="29"/>
        <v>2017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8">
        <f t="shared" si="25"/>
        <v>129.81900452488688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8264</v>
      </c>
      <c r="P352" t="s">
        <v>8269</v>
      </c>
      <c r="Q352" s="12">
        <f t="shared" si="26"/>
        <v>42586.066076388888</v>
      </c>
      <c r="R352" s="12">
        <f t="shared" si="27"/>
        <v>42624.165972222225</v>
      </c>
      <c r="S352">
        <f t="shared" si="28"/>
        <v>38</v>
      </c>
      <c r="T352" s="10">
        <f t="shared" si="29"/>
        <v>2016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8">
        <f t="shared" si="25"/>
        <v>44.912863070539416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8264</v>
      </c>
      <c r="P353" t="s">
        <v>8269</v>
      </c>
      <c r="Q353" s="12">
        <f t="shared" si="26"/>
        <v>42427.964745370366</v>
      </c>
      <c r="R353" s="12">
        <f t="shared" si="27"/>
        <v>42467.923078703709</v>
      </c>
      <c r="S353">
        <f t="shared" si="28"/>
        <v>40</v>
      </c>
      <c r="T353" s="10">
        <f t="shared" si="29"/>
        <v>2016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8">
        <f t="shared" si="25"/>
        <v>40.755244755244753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8264</v>
      </c>
      <c r="P354" t="s">
        <v>8269</v>
      </c>
      <c r="Q354" s="12">
        <f t="shared" si="26"/>
        <v>41890.167453703703</v>
      </c>
      <c r="R354" s="12">
        <f t="shared" si="27"/>
        <v>41920.167453703703</v>
      </c>
      <c r="S354">
        <f t="shared" si="28"/>
        <v>30</v>
      </c>
      <c r="T354" s="10">
        <f t="shared" si="29"/>
        <v>2014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8">
        <f t="shared" si="25"/>
        <v>103.52394779771615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8264</v>
      </c>
      <c r="P355" t="s">
        <v>8269</v>
      </c>
      <c r="Q355" s="12">
        <f t="shared" si="26"/>
        <v>42297.791886574079</v>
      </c>
      <c r="R355" s="12">
        <f t="shared" si="27"/>
        <v>42327.833553240736</v>
      </c>
      <c r="S355">
        <f t="shared" si="28"/>
        <v>30</v>
      </c>
      <c r="T355" s="10">
        <f t="shared" si="29"/>
        <v>2015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8">
        <f t="shared" si="25"/>
        <v>125.44827586206897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8264</v>
      </c>
      <c r="P356" t="s">
        <v>8269</v>
      </c>
      <c r="Q356" s="12">
        <f t="shared" si="26"/>
        <v>42438.827789351853</v>
      </c>
      <c r="R356" s="12">
        <f t="shared" si="27"/>
        <v>42468.786122685182</v>
      </c>
      <c r="S356">
        <f t="shared" si="28"/>
        <v>30</v>
      </c>
      <c r="T356" s="10">
        <f t="shared" si="29"/>
        <v>2016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8">
        <f t="shared" si="25"/>
        <v>246.60606060606059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8264</v>
      </c>
      <c r="P357" t="s">
        <v>8269</v>
      </c>
      <c r="Q357" s="12">
        <f t="shared" si="26"/>
        <v>41943.293912037036</v>
      </c>
      <c r="R357" s="12">
        <f t="shared" si="27"/>
        <v>41974.3355787037</v>
      </c>
      <c r="S357">
        <f t="shared" si="28"/>
        <v>31</v>
      </c>
      <c r="T357" s="10">
        <f t="shared" si="29"/>
        <v>2014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8">
        <f t="shared" si="25"/>
        <v>79.401340206185566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8264</v>
      </c>
      <c r="P358" t="s">
        <v>8269</v>
      </c>
      <c r="Q358" s="12">
        <f t="shared" si="26"/>
        <v>42415.803159722222</v>
      </c>
      <c r="R358" s="12">
        <f t="shared" si="27"/>
        <v>42445.761493055557</v>
      </c>
      <c r="S358">
        <f t="shared" si="28"/>
        <v>30</v>
      </c>
      <c r="T358" s="10">
        <f t="shared" si="29"/>
        <v>2016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8">
        <f t="shared" si="25"/>
        <v>86.138613861386133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8264</v>
      </c>
      <c r="P359" t="s">
        <v>8269</v>
      </c>
      <c r="Q359" s="12">
        <f t="shared" si="26"/>
        <v>42078.222187499996</v>
      </c>
      <c r="R359" s="12">
        <f t="shared" si="27"/>
        <v>42118.222187499996</v>
      </c>
      <c r="S359">
        <f t="shared" si="28"/>
        <v>40</v>
      </c>
      <c r="T359" s="10">
        <f t="shared" si="29"/>
        <v>2015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8">
        <f t="shared" si="25"/>
        <v>193.04868913857678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8264</v>
      </c>
      <c r="P360" t="s">
        <v>8269</v>
      </c>
      <c r="Q360" s="12">
        <f t="shared" si="26"/>
        <v>42507.860196759255</v>
      </c>
      <c r="R360" s="12">
        <f t="shared" si="27"/>
        <v>42536.625</v>
      </c>
      <c r="S360">
        <f t="shared" si="28"/>
        <v>29</v>
      </c>
      <c r="T360" s="10">
        <f t="shared" si="29"/>
        <v>2016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8">
        <f t="shared" si="25"/>
        <v>84.023178807947019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8264</v>
      </c>
      <c r="P361" t="s">
        <v>8269</v>
      </c>
      <c r="Q361" s="12">
        <f t="shared" si="26"/>
        <v>41935.070486111108</v>
      </c>
      <c r="R361" s="12">
        <f t="shared" si="27"/>
        <v>41957.216666666667</v>
      </c>
      <c r="S361">
        <f t="shared" si="28"/>
        <v>22</v>
      </c>
      <c r="T361" s="10">
        <f t="shared" si="29"/>
        <v>2014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8">
        <f t="shared" si="25"/>
        <v>139.82758620689654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8264</v>
      </c>
      <c r="P362" t="s">
        <v>8269</v>
      </c>
      <c r="Q362" s="12">
        <f t="shared" si="26"/>
        <v>42163.897916666669</v>
      </c>
      <c r="R362" s="12">
        <f t="shared" si="27"/>
        <v>42208.132638888885</v>
      </c>
      <c r="S362">
        <f t="shared" si="28"/>
        <v>44</v>
      </c>
      <c r="T362" s="10">
        <f t="shared" si="29"/>
        <v>2015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8">
        <f t="shared" si="25"/>
        <v>109.82189265536722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8264</v>
      </c>
      <c r="P363" t="s">
        <v>8269</v>
      </c>
      <c r="Q363" s="12">
        <f t="shared" si="26"/>
        <v>41936.001226851848</v>
      </c>
      <c r="R363" s="12">
        <f t="shared" si="27"/>
        <v>41966.042893518519</v>
      </c>
      <c r="S363">
        <f t="shared" si="28"/>
        <v>30</v>
      </c>
      <c r="T363" s="10">
        <f t="shared" si="29"/>
        <v>2014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8">
        <f t="shared" si="25"/>
        <v>139.53488372093022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8264</v>
      </c>
      <c r="P364" t="s">
        <v>8269</v>
      </c>
      <c r="Q364" s="12">
        <f t="shared" si="26"/>
        <v>41837.210543981484</v>
      </c>
      <c r="R364" s="12">
        <f t="shared" si="27"/>
        <v>41859</v>
      </c>
      <c r="S364">
        <f t="shared" si="28"/>
        <v>22</v>
      </c>
      <c r="T364" s="10">
        <f t="shared" si="29"/>
        <v>2014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8">
        <f t="shared" si="25"/>
        <v>347.84615384615387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8264</v>
      </c>
      <c r="P365" t="s">
        <v>8269</v>
      </c>
      <c r="Q365" s="12">
        <f t="shared" si="26"/>
        <v>40255.744629629626</v>
      </c>
      <c r="R365" s="12">
        <f t="shared" si="27"/>
        <v>40300.806944444441</v>
      </c>
      <c r="S365">
        <f t="shared" si="28"/>
        <v>45</v>
      </c>
      <c r="T365" s="10">
        <f t="shared" si="29"/>
        <v>2010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8">
        <f t="shared" si="25"/>
        <v>68.24159292035398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8264</v>
      </c>
      <c r="P366" t="s">
        <v>8269</v>
      </c>
      <c r="Q366" s="12">
        <f t="shared" si="26"/>
        <v>41780.859629629631</v>
      </c>
      <c r="R366" s="12">
        <f t="shared" si="27"/>
        <v>41811.165972222225</v>
      </c>
      <c r="S366">
        <f t="shared" si="28"/>
        <v>30</v>
      </c>
      <c r="T366" s="10">
        <f t="shared" si="29"/>
        <v>2014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8">
        <f t="shared" si="25"/>
        <v>239.93846153846152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8264</v>
      </c>
      <c r="P367" t="s">
        <v>8269</v>
      </c>
      <c r="Q367" s="12">
        <f t="shared" si="26"/>
        <v>41668.606469907405</v>
      </c>
      <c r="R367" s="12">
        <f t="shared" si="27"/>
        <v>41698.606469907405</v>
      </c>
      <c r="S367">
        <f t="shared" si="28"/>
        <v>30</v>
      </c>
      <c r="T367" s="10">
        <f t="shared" si="29"/>
        <v>2014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8">
        <f t="shared" si="25"/>
        <v>287.31343283582089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8264</v>
      </c>
      <c r="P368" t="s">
        <v>8269</v>
      </c>
      <c r="Q368" s="12">
        <f t="shared" si="26"/>
        <v>41019.793032407404</v>
      </c>
      <c r="R368" s="12">
        <f t="shared" si="27"/>
        <v>41049.793032407404</v>
      </c>
      <c r="S368">
        <f t="shared" si="28"/>
        <v>30</v>
      </c>
      <c r="T368" s="10">
        <f t="shared" si="29"/>
        <v>2012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8">
        <f t="shared" si="25"/>
        <v>86.84882352941176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8264</v>
      </c>
      <c r="P369" t="s">
        <v>8269</v>
      </c>
      <c r="Q369" s="12">
        <f t="shared" si="26"/>
        <v>41355.577291666668</v>
      </c>
      <c r="R369" s="12">
        <f t="shared" si="27"/>
        <v>41395.207638888889</v>
      </c>
      <c r="S369">
        <f t="shared" si="28"/>
        <v>40</v>
      </c>
      <c r="T369" s="10">
        <f t="shared" si="29"/>
        <v>2013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8">
        <f t="shared" si="25"/>
        <v>81.84905660377359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8264</v>
      </c>
      <c r="P370" t="s">
        <v>8269</v>
      </c>
      <c r="Q370" s="12">
        <f t="shared" si="26"/>
        <v>42043.605578703704</v>
      </c>
      <c r="R370" s="12">
        <f t="shared" si="27"/>
        <v>42078.563912037032</v>
      </c>
      <c r="S370">
        <f t="shared" si="28"/>
        <v>35</v>
      </c>
      <c r="T370" s="10">
        <f t="shared" si="29"/>
        <v>2015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8">
        <f t="shared" si="25"/>
        <v>42.874970059880241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8264</v>
      </c>
      <c r="P371" t="s">
        <v>8269</v>
      </c>
      <c r="Q371" s="12">
        <f t="shared" si="26"/>
        <v>40893.551724537036</v>
      </c>
      <c r="R371" s="12">
        <f t="shared" si="27"/>
        <v>40923.551724537036</v>
      </c>
      <c r="S371">
        <f t="shared" si="28"/>
        <v>30</v>
      </c>
      <c r="T371" s="10">
        <f t="shared" si="29"/>
        <v>2011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8">
        <f t="shared" si="25"/>
        <v>709.41860465116281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8264</v>
      </c>
      <c r="P372" t="s">
        <v>8269</v>
      </c>
      <c r="Q372" s="12">
        <f t="shared" si="26"/>
        <v>42711.795138888891</v>
      </c>
      <c r="R372" s="12">
        <f t="shared" si="27"/>
        <v>42741.795138888891</v>
      </c>
      <c r="S372">
        <f t="shared" si="28"/>
        <v>30</v>
      </c>
      <c r="T372" s="10">
        <f t="shared" si="29"/>
        <v>2016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8">
        <f t="shared" si="25"/>
        <v>161.25517890772127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8264</v>
      </c>
      <c r="P373" t="s">
        <v>8269</v>
      </c>
      <c r="Q373" s="12">
        <f t="shared" si="26"/>
        <v>41261.767812500002</v>
      </c>
      <c r="R373" s="12">
        <f t="shared" si="27"/>
        <v>41306.767812500002</v>
      </c>
      <c r="S373">
        <f t="shared" si="28"/>
        <v>45</v>
      </c>
      <c r="T373" s="10">
        <f t="shared" si="29"/>
        <v>2012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8">
        <f t="shared" si="25"/>
        <v>41.777777777777779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8264</v>
      </c>
      <c r="P374" t="s">
        <v>8269</v>
      </c>
      <c r="Q374" s="12">
        <f t="shared" si="26"/>
        <v>42425.576898148152</v>
      </c>
      <c r="R374" s="12">
        <f t="shared" si="27"/>
        <v>42465.666666666672</v>
      </c>
      <c r="S374">
        <f t="shared" si="28"/>
        <v>40</v>
      </c>
      <c r="T374" s="10">
        <f t="shared" si="29"/>
        <v>2016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8">
        <f t="shared" si="25"/>
        <v>89.887640449438209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8264</v>
      </c>
      <c r="P375" t="s">
        <v>8269</v>
      </c>
      <c r="Q375" s="12">
        <f t="shared" si="26"/>
        <v>41078.91201388889</v>
      </c>
      <c r="R375" s="12">
        <f t="shared" si="27"/>
        <v>41108.91201388889</v>
      </c>
      <c r="S375">
        <f t="shared" si="28"/>
        <v>30</v>
      </c>
      <c r="T375" s="10">
        <f t="shared" si="29"/>
        <v>2012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8">
        <f t="shared" si="25"/>
        <v>45.051724137931032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8264</v>
      </c>
      <c r="P376" t="s">
        <v>8269</v>
      </c>
      <c r="Q376" s="12">
        <f t="shared" si="26"/>
        <v>40757.889247685183</v>
      </c>
      <c r="R376" s="12">
        <f t="shared" si="27"/>
        <v>40802.889247685183</v>
      </c>
      <c r="S376">
        <f t="shared" si="28"/>
        <v>45</v>
      </c>
      <c r="T376" s="10">
        <f t="shared" si="29"/>
        <v>2011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8">
        <f t="shared" si="25"/>
        <v>42.857142857142854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8264</v>
      </c>
      <c r="P377" t="s">
        <v>8269</v>
      </c>
      <c r="Q377" s="12">
        <f t="shared" si="26"/>
        <v>41657.985081018516</v>
      </c>
      <c r="R377" s="12">
        <f t="shared" si="27"/>
        <v>41699.720833333333</v>
      </c>
      <c r="S377">
        <f t="shared" si="28"/>
        <v>42</v>
      </c>
      <c r="T377" s="10">
        <f t="shared" si="29"/>
        <v>2014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8">
        <f t="shared" si="25"/>
        <v>54.083333333333336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8264</v>
      </c>
      <c r="P378" t="s">
        <v>8269</v>
      </c>
      <c r="Q378" s="12">
        <f t="shared" si="26"/>
        <v>42576.452731481477</v>
      </c>
      <c r="R378" s="12">
        <f t="shared" si="27"/>
        <v>42607.452731481477</v>
      </c>
      <c r="S378">
        <f t="shared" si="28"/>
        <v>31</v>
      </c>
      <c r="T378" s="10">
        <f t="shared" si="29"/>
        <v>2016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8">
        <f t="shared" si="25"/>
        <v>103.21804511278195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8264</v>
      </c>
      <c r="P379" t="s">
        <v>8269</v>
      </c>
      <c r="Q379" s="12">
        <f t="shared" si="26"/>
        <v>42292.250787037032</v>
      </c>
      <c r="R379" s="12">
        <f t="shared" si="27"/>
        <v>42322.292361111111</v>
      </c>
      <c r="S379">
        <f t="shared" si="28"/>
        <v>30</v>
      </c>
      <c r="T379" s="10">
        <f t="shared" si="29"/>
        <v>2015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8">
        <f t="shared" si="25"/>
        <v>40.397590361445786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8264</v>
      </c>
      <c r="P380" t="s">
        <v>8269</v>
      </c>
      <c r="Q380" s="12">
        <f t="shared" si="26"/>
        <v>42370.571851851855</v>
      </c>
      <c r="R380" s="12">
        <f t="shared" si="27"/>
        <v>42394.994444444441</v>
      </c>
      <c r="S380">
        <f t="shared" si="28"/>
        <v>24</v>
      </c>
      <c r="T380" s="10">
        <f t="shared" si="29"/>
        <v>2016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8">
        <f t="shared" si="25"/>
        <v>116.85906040268456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8264</v>
      </c>
      <c r="P381" t="s">
        <v>8269</v>
      </c>
      <c r="Q381" s="12">
        <f t="shared" si="26"/>
        <v>40987.688333333332</v>
      </c>
      <c r="R381" s="12">
        <f t="shared" si="27"/>
        <v>41032.688333333332</v>
      </c>
      <c r="S381">
        <f t="shared" si="28"/>
        <v>45</v>
      </c>
      <c r="T381" s="10">
        <f t="shared" si="29"/>
        <v>2012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8">
        <f t="shared" si="25"/>
        <v>115.51020408163265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8264</v>
      </c>
      <c r="P382" t="s">
        <v>8269</v>
      </c>
      <c r="Q382" s="12">
        <f t="shared" si="26"/>
        <v>42367.719814814816</v>
      </c>
      <c r="R382" s="12">
        <f t="shared" si="27"/>
        <v>42392.719814814816</v>
      </c>
      <c r="S382">
        <f t="shared" si="28"/>
        <v>25</v>
      </c>
      <c r="T382" s="10">
        <f t="shared" si="29"/>
        <v>2015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8">
        <f t="shared" si="25"/>
        <v>104.31274900398407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8264</v>
      </c>
      <c r="P383" t="s">
        <v>8269</v>
      </c>
      <c r="Q383" s="12">
        <f t="shared" si="26"/>
        <v>41085.698113425926</v>
      </c>
      <c r="R383" s="12">
        <f t="shared" si="27"/>
        <v>41120.208333333336</v>
      </c>
      <c r="S383">
        <f t="shared" si="28"/>
        <v>35</v>
      </c>
      <c r="T383" s="10">
        <f t="shared" si="29"/>
        <v>2012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8">
        <f t="shared" si="25"/>
        <v>69.772727272727266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8264</v>
      </c>
      <c r="P384" t="s">
        <v>8269</v>
      </c>
      <c r="Q384" s="12">
        <f t="shared" si="26"/>
        <v>41144.709490740745</v>
      </c>
      <c r="R384" s="12">
        <f t="shared" si="27"/>
        <v>41158.709490740745</v>
      </c>
      <c r="S384">
        <f t="shared" si="28"/>
        <v>14</v>
      </c>
      <c r="T384" s="10">
        <f t="shared" si="29"/>
        <v>2012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8">
        <f t="shared" si="25"/>
        <v>43.020833333333336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8264</v>
      </c>
      <c r="P385" t="s">
        <v>8269</v>
      </c>
      <c r="Q385" s="12">
        <f t="shared" si="26"/>
        <v>41755.117581018516</v>
      </c>
      <c r="R385" s="12">
        <f t="shared" si="27"/>
        <v>41778.117581018516</v>
      </c>
      <c r="S385">
        <f t="shared" si="28"/>
        <v>23</v>
      </c>
      <c r="T385" s="10">
        <f t="shared" si="29"/>
        <v>2014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8">
        <f t="shared" ref="F386:F449" si="30">E386/M386</f>
        <v>58.540469973890339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8264</v>
      </c>
      <c r="P386" t="s">
        <v>8269</v>
      </c>
      <c r="Q386" s="12">
        <f t="shared" si="26"/>
        <v>41980.781793981485</v>
      </c>
      <c r="R386" s="12">
        <f t="shared" si="27"/>
        <v>42010.781793981485</v>
      </c>
      <c r="S386">
        <f t="shared" si="28"/>
        <v>30</v>
      </c>
      <c r="T386" s="10">
        <f t="shared" si="29"/>
        <v>2014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8">
        <f t="shared" si="30"/>
        <v>111.79535864978902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8264</v>
      </c>
      <c r="P387" t="s">
        <v>8269</v>
      </c>
      <c r="Q387" s="12">
        <f t="shared" ref="Q387:Q450" si="31">((($K387/60)/60)/24)+DATE(1970,1,1)</f>
        <v>41934.584502314814</v>
      </c>
      <c r="R387" s="12">
        <f t="shared" ref="R387:R450" si="32">((($J387/60)/60)/24)+DATE(1970,1,1)</f>
        <v>41964.626168981486</v>
      </c>
      <c r="S387">
        <f t="shared" ref="S387:S450" si="33">ROUND(R387-Q387,0)</f>
        <v>30</v>
      </c>
      <c r="T387" s="10">
        <f t="shared" ref="T387:T450" si="34">YEAR(Q387)</f>
        <v>2014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8">
        <f t="shared" si="30"/>
        <v>46.230769230769234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8264</v>
      </c>
      <c r="P388" t="s">
        <v>8269</v>
      </c>
      <c r="Q388" s="12">
        <f t="shared" si="31"/>
        <v>42211.951284722221</v>
      </c>
      <c r="R388" s="12">
        <f t="shared" si="32"/>
        <v>42226.951284722221</v>
      </c>
      <c r="S388">
        <f t="shared" si="33"/>
        <v>15</v>
      </c>
      <c r="T388" s="10">
        <f t="shared" si="34"/>
        <v>2015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8">
        <f t="shared" si="30"/>
        <v>144.69039145907473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8264</v>
      </c>
      <c r="P389" t="s">
        <v>8269</v>
      </c>
      <c r="Q389" s="12">
        <f t="shared" si="31"/>
        <v>42200.67659722222</v>
      </c>
      <c r="R389" s="12">
        <f t="shared" si="32"/>
        <v>42231.25</v>
      </c>
      <c r="S389">
        <f t="shared" si="33"/>
        <v>31</v>
      </c>
      <c r="T389" s="10">
        <f t="shared" si="34"/>
        <v>2015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8">
        <f t="shared" si="30"/>
        <v>88.845070422535215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8264</v>
      </c>
      <c r="P390" t="s">
        <v>8269</v>
      </c>
      <c r="Q390" s="12">
        <f t="shared" si="31"/>
        <v>42549.076157407413</v>
      </c>
      <c r="R390" s="12">
        <f t="shared" si="32"/>
        <v>42579.076157407413</v>
      </c>
      <c r="S390">
        <f t="shared" si="33"/>
        <v>30</v>
      </c>
      <c r="T390" s="10">
        <f t="shared" si="34"/>
        <v>2016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8">
        <f t="shared" si="30"/>
        <v>81.75107284768211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8264</v>
      </c>
      <c r="P391" t="s">
        <v>8269</v>
      </c>
      <c r="Q391" s="12">
        <f t="shared" si="31"/>
        <v>41674.063078703701</v>
      </c>
      <c r="R391" s="12">
        <f t="shared" si="32"/>
        <v>41705.957638888889</v>
      </c>
      <c r="S391">
        <f t="shared" si="33"/>
        <v>32</v>
      </c>
      <c r="T391" s="10">
        <f t="shared" si="34"/>
        <v>2014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8">
        <f t="shared" si="30"/>
        <v>71.428571428571431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8264</v>
      </c>
      <c r="P392" t="s">
        <v>8269</v>
      </c>
      <c r="Q392" s="12">
        <f t="shared" si="31"/>
        <v>42112.036712962959</v>
      </c>
      <c r="R392" s="12">
        <f t="shared" si="32"/>
        <v>42132.036712962959</v>
      </c>
      <c r="S392">
        <f t="shared" si="33"/>
        <v>20</v>
      </c>
      <c r="T392" s="10">
        <f t="shared" si="34"/>
        <v>2015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8">
        <f t="shared" si="30"/>
        <v>104.25906735751295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8264</v>
      </c>
      <c r="P393" t="s">
        <v>8269</v>
      </c>
      <c r="Q393" s="12">
        <f t="shared" si="31"/>
        <v>40865.042256944449</v>
      </c>
      <c r="R393" s="12">
        <f t="shared" si="32"/>
        <v>40895.040972222225</v>
      </c>
      <c r="S393">
        <f t="shared" si="33"/>
        <v>30</v>
      </c>
      <c r="T393" s="10">
        <f t="shared" si="34"/>
        <v>2011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8">
        <f t="shared" si="30"/>
        <v>90.616504854368927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8264</v>
      </c>
      <c r="P394" t="s">
        <v>8269</v>
      </c>
      <c r="Q394" s="12">
        <f t="shared" si="31"/>
        <v>40763.717256944445</v>
      </c>
      <c r="R394" s="12">
        <f t="shared" si="32"/>
        <v>40794.125</v>
      </c>
      <c r="S394">
        <f t="shared" si="33"/>
        <v>30</v>
      </c>
      <c r="T394" s="10">
        <f t="shared" si="34"/>
        <v>2011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8">
        <f t="shared" si="30"/>
        <v>157.33048433048432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8264</v>
      </c>
      <c r="P395" t="s">
        <v>8269</v>
      </c>
      <c r="Q395" s="12">
        <f t="shared" si="31"/>
        <v>41526.708935185183</v>
      </c>
      <c r="R395" s="12">
        <f t="shared" si="32"/>
        <v>41557.708935185183</v>
      </c>
      <c r="S395">
        <f t="shared" si="33"/>
        <v>31</v>
      </c>
      <c r="T395" s="10">
        <f t="shared" si="34"/>
        <v>2013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8">
        <f t="shared" si="30"/>
        <v>105.18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8264</v>
      </c>
      <c r="P396" t="s">
        <v>8269</v>
      </c>
      <c r="Q396" s="12">
        <f t="shared" si="31"/>
        <v>42417.818078703705</v>
      </c>
      <c r="R396" s="12">
        <f t="shared" si="32"/>
        <v>42477.776412037041</v>
      </c>
      <c r="S396">
        <f t="shared" si="33"/>
        <v>60</v>
      </c>
      <c r="T396" s="10">
        <f t="shared" si="34"/>
        <v>2016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8">
        <f t="shared" si="30"/>
        <v>58.719836956521746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8264</v>
      </c>
      <c r="P397" t="s">
        <v>8269</v>
      </c>
      <c r="Q397" s="12">
        <f t="shared" si="31"/>
        <v>40990.909259259257</v>
      </c>
      <c r="R397" s="12">
        <f t="shared" si="32"/>
        <v>41026.897222222222</v>
      </c>
      <c r="S397">
        <f t="shared" si="33"/>
        <v>36</v>
      </c>
      <c r="T397" s="10">
        <f t="shared" si="34"/>
        <v>2012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8">
        <f t="shared" si="30"/>
        <v>81.632653061224488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8264</v>
      </c>
      <c r="P398" t="s">
        <v>8269</v>
      </c>
      <c r="Q398" s="12">
        <f t="shared" si="31"/>
        <v>41082.564884259256</v>
      </c>
      <c r="R398" s="12">
        <f t="shared" si="32"/>
        <v>41097.564884259256</v>
      </c>
      <c r="S398">
        <f t="shared" si="33"/>
        <v>15</v>
      </c>
      <c r="T398" s="10">
        <f t="shared" si="34"/>
        <v>2012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8">
        <f t="shared" si="30"/>
        <v>56.460043668122275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8264</v>
      </c>
      <c r="P399" t="s">
        <v>8269</v>
      </c>
      <c r="Q399" s="12">
        <f t="shared" si="31"/>
        <v>40379.776435185187</v>
      </c>
      <c r="R399" s="12">
        <f t="shared" si="32"/>
        <v>40422.155555555553</v>
      </c>
      <c r="S399">
        <f t="shared" si="33"/>
        <v>42</v>
      </c>
      <c r="T399" s="10">
        <f t="shared" si="34"/>
        <v>2010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8">
        <f t="shared" si="30"/>
        <v>140.1044776119403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8264</v>
      </c>
      <c r="P400" t="s">
        <v>8269</v>
      </c>
      <c r="Q400" s="12">
        <f t="shared" si="31"/>
        <v>42078.793124999997</v>
      </c>
      <c r="R400" s="12">
        <f t="shared" si="32"/>
        <v>42123.793124999997</v>
      </c>
      <c r="S400">
        <f t="shared" si="33"/>
        <v>45</v>
      </c>
      <c r="T400" s="10">
        <f t="shared" si="34"/>
        <v>2015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8">
        <f t="shared" si="30"/>
        <v>224.85263157894738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8264</v>
      </c>
      <c r="P401" t="s">
        <v>8269</v>
      </c>
      <c r="Q401" s="12">
        <f t="shared" si="31"/>
        <v>42687.875775462962</v>
      </c>
      <c r="R401" s="12">
        <f t="shared" si="32"/>
        <v>42718.5</v>
      </c>
      <c r="S401">
        <f t="shared" si="33"/>
        <v>31</v>
      </c>
      <c r="T401" s="10">
        <f t="shared" si="34"/>
        <v>2016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8">
        <f t="shared" si="30"/>
        <v>181.13306451612902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8264</v>
      </c>
      <c r="P402" t="s">
        <v>8269</v>
      </c>
      <c r="Q402" s="12">
        <f t="shared" si="31"/>
        <v>41745.635960648149</v>
      </c>
      <c r="R402" s="12">
        <f t="shared" si="32"/>
        <v>41776.145833333336</v>
      </c>
      <c r="S402">
        <f t="shared" si="33"/>
        <v>31</v>
      </c>
      <c r="T402" s="10">
        <f t="shared" si="34"/>
        <v>2014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8">
        <f t="shared" si="30"/>
        <v>711.04109589041093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8264</v>
      </c>
      <c r="P403" t="s">
        <v>8269</v>
      </c>
      <c r="Q403" s="12">
        <f t="shared" si="31"/>
        <v>40732.842245370368</v>
      </c>
      <c r="R403" s="12">
        <f t="shared" si="32"/>
        <v>40762.842245370368</v>
      </c>
      <c r="S403">
        <f t="shared" si="33"/>
        <v>30</v>
      </c>
      <c r="T403" s="10">
        <f t="shared" si="34"/>
        <v>2011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8">
        <f t="shared" si="30"/>
        <v>65.883720930232556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8264</v>
      </c>
      <c r="P404" t="s">
        <v>8269</v>
      </c>
      <c r="Q404" s="12">
        <f t="shared" si="31"/>
        <v>42292.539548611108</v>
      </c>
      <c r="R404" s="12">
        <f t="shared" si="32"/>
        <v>42313.58121527778</v>
      </c>
      <c r="S404">
        <f t="shared" si="33"/>
        <v>21</v>
      </c>
      <c r="T404" s="10">
        <f t="shared" si="34"/>
        <v>2015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8">
        <f t="shared" si="30"/>
        <v>75.185714285714283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8264</v>
      </c>
      <c r="P405" t="s">
        <v>8269</v>
      </c>
      <c r="Q405" s="12">
        <f t="shared" si="31"/>
        <v>40718.310659722221</v>
      </c>
      <c r="R405" s="12">
        <f t="shared" si="32"/>
        <v>40765.297222222223</v>
      </c>
      <c r="S405">
        <f t="shared" si="33"/>
        <v>47</v>
      </c>
      <c r="T405" s="10">
        <f t="shared" si="34"/>
        <v>2011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8">
        <f t="shared" si="30"/>
        <v>133.14391143911439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8264</v>
      </c>
      <c r="P406" t="s">
        <v>8269</v>
      </c>
      <c r="Q406" s="12">
        <f t="shared" si="31"/>
        <v>41646.628032407411</v>
      </c>
      <c r="R406" s="12">
        <f t="shared" si="32"/>
        <v>41675.961111111108</v>
      </c>
      <c r="S406">
        <f t="shared" si="33"/>
        <v>29</v>
      </c>
      <c r="T406" s="10">
        <f t="shared" si="34"/>
        <v>2014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8">
        <f t="shared" si="30"/>
        <v>55.2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8264</v>
      </c>
      <c r="P407" t="s">
        <v>8269</v>
      </c>
      <c r="Q407" s="12">
        <f t="shared" si="31"/>
        <v>41674.08494212963</v>
      </c>
      <c r="R407" s="12">
        <f t="shared" si="32"/>
        <v>41704.08494212963</v>
      </c>
      <c r="S407">
        <f t="shared" si="33"/>
        <v>30</v>
      </c>
      <c r="T407" s="10">
        <f t="shared" si="34"/>
        <v>2014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8">
        <f t="shared" si="30"/>
        <v>86.163714285714292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8264</v>
      </c>
      <c r="P408" t="s">
        <v>8269</v>
      </c>
      <c r="Q408" s="12">
        <f t="shared" si="31"/>
        <v>40638.162465277775</v>
      </c>
      <c r="R408" s="12">
        <f t="shared" si="32"/>
        <v>40672.249305555553</v>
      </c>
      <c r="S408">
        <f t="shared" si="33"/>
        <v>34</v>
      </c>
      <c r="T408" s="10">
        <f t="shared" si="34"/>
        <v>2011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8">
        <f t="shared" si="30"/>
        <v>92.318181818181813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8264</v>
      </c>
      <c r="P409" t="s">
        <v>8269</v>
      </c>
      <c r="Q409" s="12">
        <f t="shared" si="31"/>
        <v>40806.870949074073</v>
      </c>
      <c r="R409" s="12">
        <f t="shared" si="32"/>
        <v>40866.912615740745</v>
      </c>
      <c r="S409">
        <f t="shared" si="33"/>
        <v>60</v>
      </c>
      <c r="T409" s="10">
        <f t="shared" si="34"/>
        <v>2011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8">
        <f t="shared" si="30"/>
        <v>160.16473684210527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8264</v>
      </c>
      <c r="P410" t="s">
        <v>8269</v>
      </c>
      <c r="Q410" s="12">
        <f t="shared" si="31"/>
        <v>41543.735995370371</v>
      </c>
      <c r="R410" s="12">
        <f t="shared" si="32"/>
        <v>41583.777662037035</v>
      </c>
      <c r="S410">
        <f t="shared" si="33"/>
        <v>40</v>
      </c>
      <c r="T410" s="10">
        <f t="shared" si="34"/>
        <v>2013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8">
        <f t="shared" si="30"/>
        <v>45.6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8264</v>
      </c>
      <c r="P411" t="s">
        <v>8269</v>
      </c>
      <c r="Q411" s="12">
        <f t="shared" si="31"/>
        <v>42543.862777777773</v>
      </c>
      <c r="R411" s="12">
        <f t="shared" si="32"/>
        <v>42573.862777777773</v>
      </c>
      <c r="S411">
        <f t="shared" si="33"/>
        <v>30</v>
      </c>
      <c r="T411" s="10">
        <f t="shared" si="34"/>
        <v>2016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8">
        <f t="shared" si="30"/>
        <v>183.28571428571428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8264</v>
      </c>
      <c r="P412" t="s">
        <v>8269</v>
      </c>
      <c r="Q412" s="12">
        <f t="shared" si="31"/>
        <v>42113.981446759266</v>
      </c>
      <c r="R412" s="12">
        <f t="shared" si="32"/>
        <v>42173.981446759266</v>
      </c>
      <c r="S412">
        <f t="shared" si="33"/>
        <v>60</v>
      </c>
      <c r="T412" s="10">
        <f t="shared" si="34"/>
        <v>2015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8">
        <f t="shared" si="30"/>
        <v>125.78838174273859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8264</v>
      </c>
      <c r="P413" t="s">
        <v>8269</v>
      </c>
      <c r="Q413" s="12">
        <f t="shared" si="31"/>
        <v>41598.17597222222</v>
      </c>
      <c r="R413" s="12">
        <f t="shared" si="32"/>
        <v>41630.208333333336</v>
      </c>
      <c r="S413">
        <f t="shared" si="33"/>
        <v>32</v>
      </c>
      <c r="T413" s="10">
        <f t="shared" si="34"/>
        <v>2013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8">
        <f t="shared" si="30"/>
        <v>57.654545454545456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8264</v>
      </c>
      <c r="P414" t="s">
        <v>8269</v>
      </c>
      <c r="Q414" s="12">
        <f t="shared" si="31"/>
        <v>41099.742800925924</v>
      </c>
      <c r="R414" s="12">
        <f t="shared" si="32"/>
        <v>41115.742800925924</v>
      </c>
      <c r="S414">
        <f t="shared" si="33"/>
        <v>16</v>
      </c>
      <c r="T414" s="10">
        <f t="shared" si="34"/>
        <v>2012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8">
        <f t="shared" si="30"/>
        <v>78.660818713450297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8264</v>
      </c>
      <c r="P415" t="s">
        <v>8269</v>
      </c>
      <c r="Q415" s="12">
        <f t="shared" si="31"/>
        <v>41079.877442129626</v>
      </c>
      <c r="R415" s="12">
        <f t="shared" si="32"/>
        <v>41109.877442129626</v>
      </c>
      <c r="S415">
        <f t="shared" si="33"/>
        <v>30</v>
      </c>
      <c r="T415" s="10">
        <f t="shared" si="34"/>
        <v>2012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8">
        <f t="shared" si="30"/>
        <v>91.480769230769226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8264</v>
      </c>
      <c r="P416" t="s">
        <v>8269</v>
      </c>
      <c r="Q416" s="12">
        <f t="shared" si="31"/>
        <v>41529.063252314816</v>
      </c>
      <c r="R416" s="12">
        <f t="shared" si="32"/>
        <v>41559.063252314816</v>
      </c>
      <c r="S416">
        <f t="shared" si="33"/>
        <v>30</v>
      </c>
      <c r="T416" s="10">
        <f t="shared" si="34"/>
        <v>2013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8">
        <f t="shared" si="30"/>
        <v>68.09809523809524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8264</v>
      </c>
      <c r="P417" t="s">
        <v>8269</v>
      </c>
      <c r="Q417" s="12">
        <f t="shared" si="31"/>
        <v>41904.851875</v>
      </c>
      <c r="R417" s="12">
        <f t="shared" si="32"/>
        <v>41929.5</v>
      </c>
      <c r="S417">
        <f t="shared" si="33"/>
        <v>25</v>
      </c>
      <c r="T417" s="10">
        <f t="shared" si="34"/>
        <v>2014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8">
        <f t="shared" si="30"/>
        <v>48.086800000000004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8264</v>
      </c>
      <c r="P418" t="s">
        <v>8269</v>
      </c>
      <c r="Q418" s="12">
        <f t="shared" si="31"/>
        <v>41648.396192129629</v>
      </c>
      <c r="R418" s="12">
        <f t="shared" si="32"/>
        <v>41678.396192129629</v>
      </c>
      <c r="S418">
        <f t="shared" si="33"/>
        <v>30</v>
      </c>
      <c r="T418" s="10">
        <f t="shared" si="34"/>
        <v>2014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8">
        <f t="shared" si="30"/>
        <v>202.42307692307693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8264</v>
      </c>
      <c r="P419" t="s">
        <v>8269</v>
      </c>
      <c r="Q419" s="12">
        <f t="shared" si="31"/>
        <v>41360.970601851855</v>
      </c>
      <c r="R419" s="12">
        <f t="shared" si="32"/>
        <v>41372.189583333333</v>
      </c>
      <c r="S419">
        <f t="shared" si="33"/>
        <v>11</v>
      </c>
      <c r="T419" s="10">
        <f t="shared" si="34"/>
        <v>2013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8">
        <f t="shared" si="30"/>
        <v>216.75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8264</v>
      </c>
      <c r="P420" t="s">
        <v>8269</v>
      </c>
      <c r="Q420" s="12">
        <f t="shared" si="31"/>
        <v>42178.282372685186</v>
      </c>
      <c r="R420" s="12">
        <f t="shared" si="32"/>
        <v>42208.282372685186</v>
      </c>
      <c r="S420">
        <f t="shared" si="33"/>
        <v>30</v>
      </c>
      <c r="T420" s="10">
        <f t="shared" si="34"/>
        <v>2015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8">
        <f t="shared" si="30"/>
        <v>110.06849315068493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8264</v>
      </c>
      <c r="P421" t="s">
        <v>8269</v>
      </c>
      <c r="Q421" s="12">
        <f t="shared" si="31"/>
        <v>41394.842442129629</v>
      </c>
      <c r="R421" s="12">
        <f t="shared" si="32"/>
        <v>41454.842442129629</v>
      </c>
      <c r="S421">
        <f t="shared" si="33"/>
        <v>60</v>
      </c>
      <c r="T421" s="10">
        <f t="shared" si="34"/>
        <v>2013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8">
        <f t="shared" si="30"/>
        <v>4.833333333333333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8264</v>
      </c>
      <c r="P422" t="s">
        <v>8270</v>
      </c>
      <c r="Q422" s="12">
        <f t="shared" si="31"/>
        <v>41682.23646990741</v>
      </c>
      <c r="R422" s="12">
        <f t="shared" si="32"/>
        <v>41712.194803240738</v>
      </c>
      <c r="S422">
        <f t="shared" si="33"/>
        <v>30</v>
      </c>
      <c r="T422" s="10">
        <f t="shared" si="34"/>
        <v>2014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8">
        <f t="shared" si="30"/>
        <v>50.166666666666664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8264</v>
      </c>
      <c r="P423" t="s">
        <v>8270</v>
      </c>
      <c r="Q423" s="12">
        <f t="shared" si="31"/>
        <v>42177.491388888884</v>
      </c>
      <c r="R423" s="12">
        <f t="shared" si="32"/>
        <v>42237.491388888884</v>
      </c>
      <c r="S423">
        <f t="shared" si="33"/>
        <v>60</v>
      </c>
      <c r="T423" s="10">
        <f t="shared" si="34"/>
        <v>2015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8">
        <f t="shared" si="30"/>
        <v>35.833333333333336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8264</v>
      </c>
      <c r="P424" t="s">
        <v>8270</v>
      </c>
      <c r="Q424" s="12">
        <f t="shared" si="31"/>
        <v>41863.260381944441</v>
      </c>
      <c r="R424" s="12">
        <f t="shared" si="32"/>
        <v>41893.260381944441</v>
      </c>
      <c r="S424">
        <f t="shared" si="33"/>
        <v>30</v>
      </c>
      <c r="T424" s="10">
        <f t="shared" si="34"/>
        <v>2014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8">
        <f t="shared" si="30"/>
        <v>11.76923076923077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8264</v>
      </c>
      <c r="P425" t="s">
        <v>8270</v>
      </c>
      <c r="Q425" s="12">
        <f t="shared" si="31"/>
        <v>41400.92627314815</v>
      </c>
      <c r="R425" s="12">
        <f t="shared" si="32"/>
        <v>41430.92627314815</v>
      </c>
      <c r="S425">
        <f t="shared" si="33"/>
        <v>30</v>
      </c>
      <c r="T425" s="10">
        <f t="shared" si="34"/>
        <v>2013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8">
        <f t="shared" si="30"/>
        <v>40.78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8264</v>
      </c>
      <c r="P426" t="s">
        <v>8270</v>
      </c>
      <c r="Q426" s="12">
        <f t="shared" si="31"/>
        <v>40934.376145833332</v>
      </c>
      <c r="R426" s="12">
        <f t="shared" si="32"/>
        <v>40994.334479166668</v>
      </c>
      <c r="S426">
        <f t="shared" si="33"/>
        <v>60</v>
      </c>
      <c r="T426" s="10">
        <f t="shared" si="34"/>
        <v>2012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8">
        <f t="shared" si="30"/>
        <v>3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8264</v>
      </c>
      <c r="P427" t="s">
        <v>8270</v>
      </c>
      <c r="Q427" s="12">
        <f t="shared" si="31"/>
        <v>42275.861157407402</v>
      </c>
      <c r="R427" s="12">
        <f t="shared" si="32"/>
        <v>42335.902824074074</v>
      </c>
      <c r="S427">
        <f t="shared" si="33"/>
        <v>60</v>
      </c>
      <c r="T427" s="10">
        <f t="shared" si="34"/>
        <v>2015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8">
        <f t="shared" si="30"/>
        <v>16.625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8264</v>
      </c>
      <c r="P428" t="s">
        <v>8270</v>
      </c>
      <c r="Q428" s="12">
        <f t="shared" si="31"/>
        <v>42400.711967592593</v>
      </c>
      <c r="R428" s="12">
        <f t="shared" si="32"/>
        <v>42430.711967592593</v>
      </c>
      <c r="S428">
        <f t="shared" si="33"/>
        <v>30</v>
      </c>
      <c r="T428" s="10">
        <f t="shared" si="34"/>
        <v>2016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8" t="e">
        <f t="shared" si="30"/>
        <v>#DIV/0!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8264</v>
      </c>
      <c r="P429" t="s">
        <v>8270</v>
      </c>
      <c r="Q429" s="12">
        <f t="shared" si="31"/>
        <v>42285.909027777772</v>
      </c>
      <c r="R429" s="12">
        <f t="shared" si="32"/>
        <v>42299.790972222225</v>
      </c>
      <c r="S429">
        <f t="shared" si="33"/>
        <v>14</v>
      </c>
      <c r="T429" s="10">
        <f t="shared" si="34"/>
        <v>2015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8">
        <f t="shared" si="30"/>
        <v>52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8264</v>
      </c>
      <c r="P430" t="s">
        <v>8270</v>
      </c>
      <c r="Q430" s="12">
        <f t="shared" si="31"/>
        <v>41778.766724537039</v>
      </c>
      <c r="R430" s="12">
        <f t="shared" si="32"/>
        <v>41806.916666666664</v>
      </c>
      <c r="S430">
        <f t="shared" si="33"/>
        <v>28</v>
      </c>
      <c r="T430" s="10">
        <f t="shared" si="34"/>
        <v>2014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8" t="e">
        <f t="shared" si="30"/>
        <v>#DIV/0!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8264</v>
      </c>
      <c r="P431" t="s">
        <v>8270</v>
      </c>
      <c r="Q431" s="12">
        <f t="shared" si="31"/>
        <v>40070.901412037041</v>
      </c>
      <c r="R431" s="12">
        <f t="shared" si="32"/>
        <v>40144.207638888889</v>
      </c>
      <c r="S431">
        <f t="shared" si="33"/>
        <v>73</v>
      </c>
      <c r="T431" s="10">
        <f t="shared" si="34"/>
        <v>2009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8">
        <f t="shared" si="30"/>
        <v>4.8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8264</v>
      </c>
      <c r="P432" t="s">
        <v>8270</v>
      </c>
      <c r="Q432" s="12">
        <f t="shared" si="31"/>
        <v>41513.107256944444</v>
      </c>
      <c r="R432" s="12">
        <f t="shared" si="32"/>
        <v>41528.107256944444</v>
      </c>
      <c r="S432">
        <f t="shared" si="33"/>
        <v>15</v>
      </c>
      <c r="T432" s="10">
        <f t="shared" si="34"/>
        <v>2013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8">
        <f t="shared" si="30"/>
        <v>51.875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8264</v>
      </c>
      <c r="P433" t="s">
        <v>8270</v>
      </c>
      <c r="Q433" s="12">
        <f t="shared" si="31"/>
        <v>42526.871331018512</v>
      </c>
      <c r="R433" s="12">
        <f t="shared" si="32"/>
        <v>42556.871331018512</v>
      </c>
      <c r="S433">
        <f t="shared" si="33"/>
        <v>30</v>
      </c>
      <c r="T433" s="10">
        <f t="shared" si="34"/>
        <v>2016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8">
        <f t="shared" si="30"/>
        <v>71.25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8264</v>
      </c>
      <c r="P434" t="s">
        <v>8270</v>
      </c>
      <c r="Q434" s="12">
        <f t="shared" si="31"/>
        <v>42238.726631944446</v>
      </c>
      <c r="R434" s="12">
        <f t="shared" si="32"/>
        <v>42298.726631944446</v>
      </c>
      <c r="S434">
        <f t="shared" si="33"/>
        <v>60</v>
      </c>
      <c r="T434" s="10">
        <f t="shared" si="34"/>
        <v>2015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8" t="e">
        <f t="shared" si="30"/>
        <v>#DIV/0!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8264</v>
      </c>
      <c r="P435" t="s">
        <v>8270</v>
      </c>
      <c r="Q435" s="12">
        <f t="shared" si="31"/>
        <v>42228.629884259266</v>
      </c>
      <c r="R435" s="12">
        <f t="shared" si="32"/>
        <v>42288.629884259266</v>
      </c>
      <c r="S435">
        <f t="shared" si="33"/>
        <v>60</v>
      </c>
      <c r="T435" s="10">
        <f t="shared" si="34"/>
        <v>2015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8">
        <f t="shared" si="30"/>
        <v>62.5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8264</v>
      </c>
      <c r="P436" t="s">
        <v>8270</v>
      </c>
      <c r="Q436" s="12">
        <f t="shared" si="31"/>
        <v>41576.834513888891</v>
      </c>
      <c r="R436" s="12">
        <f t="shared" si="32"/>
        <v>41609.876180555555</v>
      </c>
      <c r="S436">
        <f t="shared" si="33"/>
        <v>33</v>
      </c>
      <c r="T436" s="10">
        <f t="shared" si="34"/>
        <v>2013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8">
        <f t="shared" si="30"/>
        <v>1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8264</v>
      </c>
      <c r="P437" t="s">
        <v>8270</v>
      </c>
      <c r="Q437" s="12">
        <f t="shared" si="31"/>
        <v>41500.747453703705</v>
      </c>
      <c r="R437" s="12">
        <f t="shared" si="32"/>
        <v>41530.747453703705</v>
      </c>
      <c r="S437">
        <f t="shared" si="33"/>
        <v>30</v>
      </c>
      <c r="T437" s="10">
        <f t="shared" si="34"/>
        <v>2013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8" t="e">
        <f t="shared" si="30"/>
        <v>#DIV/0!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8264</v>
      </c>
      <c r="P438" t="s">
        <v>8270</v>
      </c>
      <c r="Q438" s="12">
        <f t="shared" si="31"/>
        <v>41456.36241898148</v>
      </c>
      <c r="R438" s="12">
        <f t="shared" si="32"/>
        <v>41486.36241898148</v>
      </c>
      <c r="S438">
        <f t="shared" si="33"/>
        <v>30</v>
      </c>
      <c r="T438" s="10">
        <f t="shared" si="34"/>
        <v>2013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8" t="e">
        <f t="shared" si="30"/>
        <v>#DIV/0!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8264</v>
      </c>
      <c r="P439" t="s">
        <v>8270</v>
      </c>
      <c r="Q439" s="12">
        <f t="shared" si="31"/>
        <v>42591.31858796296</v>
      </c>
      <c r="R439" s="12">
        <f t="shared" si="32"/>
        <v>42651.31858796296</v>
      </c>
      <c r="S439">
        <f t="shared" si="33"/>
        <v>60</v>
      </c>
      <c r="T439" s="10">
        <f t="shared" si="34"/>
        <v>2016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8">
        <f t="shared" si="30"/>
        <v>170.54545454545453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8264</v>
      </c>
      <c r="P440" t="s">
        <v>8270</v>
      </c>
      <c r="Q440" s="12">
        <f t="shared" si="31"/>
        <v>42296.261087962965</v>
      </c>
      <c r="R440" s="12">
        <f t="shared" si="32"/>
        <v>42326.302754629629</v>
      </c>
      <c r="S440">
        <f t="shared" si="33"/>
        <v>30</v>
      </c>
      <c r="T440" s="10">
        <f t="shared" si="34"/>
        <v>2015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8" t="e">
        <f t="shared" si="30"/>
        <v>#DIV/0!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8264</v>
      </c>
      <c r="P441" t="s">
        <v>8270</v>
      </c>
      <c r="Q441" s="12">
        <f t="shared" si="31"/>
        <v>41919.761782407404</v>
      </c>
      <c r="R441" s="12">
        <f t="shared" si="32"/>
        <v>41929.761782407404</v>
      </c>
      <c r="S441">
        <f t="shared" si="33"/>
        <v>10</v>
      </c>
      <c r="T441" s="10">
        <f t="shared" si="34"/>
        <v>2014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8">
        <f t="shared" si="30"/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8264</v>
      </c>
      <c r="P442" t="s">
        <v>8270</v>
      </c>
      <c r="Q442" s="12">
        <f t="shared" si="31"/>
        <v>42423.985567129625</v>
      </c>
      <c r="R442" s="12">
        <f t="shared" si="32"/>
        <v>42453.943900462968</v>
      </c>
      <c r="S442">
        <f t="shared" si="33"/>
        <v>30</v>
      </c>
      <c r="T442" s="10">
        <f t="shared" si="34"/>
        <v>2016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8" t="e">
        <f t="shared" si="30"/>
        <v>#DIV/0!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8264</v>
      </c>
      <c r="P443" t="s">
        <v>8270</v>
      </c>
      <c r="Q443" s="12">
        <f t="shared" si="31"/>
        <v>41550.793935185182</v>
      </c>
      <c r="R443" s="12">
        <f t="shared" si="32"/>
        <v>41580.793935185182</v>
      </c>
      <c r="S443">
        <f t="shared" si="33"/>
        <v>30</v>
      </c>
      <c r="T443" s="10">
        <f t="shared" si="34"/>
        <v>2013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8">
        <f t="shared" si="30"/>
        <v>393.58823529411762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8264</v>
      </c>
      <c r="P444" t="s">
        <v>8270</v>
      </c>
      <c r="Q444" s="12">
        <f t="shared" si="31"/>
        <v>42024.888692129629</v>
      </c>
      <c r="R444" s="12">
        <f t="shared" si="32"/>
        <v>42054.888692129629</v>
      </c>
      <c r="S444">
        <f t="shared" si="33"/>
        <v>30</v>
      </c>
      <c r="T444" s="10">
        <f t="shared" si="34"/>
        <v>2015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8">
        <f t="shared" si="30"/>
        <v>5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8264</v>
      </c>
      <c r="P445" t="s">
        <v>8270</v>
      </c>
      <c r="Q445" s="12">
        <f t="shared" si="31"/>
        <v>41650.015057870369</v>
      </c>
      <c r="R445" s="12">
        <f t="shared" si="32"/>
        <v>41680.015057870369</v>
      </c>
      <c r="S445">
        <f t="shared" si="33"/>
        <v>30</v>
      </c>
      <c r="T445" s="10">
        <f t="shared" si="34"/>
        <v>2014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8">
        <f t="shared" si="30"/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8264</v>
      </c>
      <c r="P446" t="s">
        <v>8270</v>
      </c>
      <c r="Q446" s="12">
        <f t="shared" si="31"/>
        <v>40894.906956018516</v>
      </c>
      <c r="R446" s="12">
        <f t="shared" si="32"/>
        <v>40954.906956018516</v>
      </c>
      <c r="S446">
        <f t="shared" si="33"/>
        <v>60</v>
      </c>
      <c r="T446" s="10">
        <f t="shared" si="34"/>
        <v>2011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8">
        <f t="shared" si="30"/>
        <v>1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8264</v>
      </c>
      <c r="P447" t="s">
        <v>8270</v>
      </c>
      <c r="Q447" s="12">
        <f t="shared" si="31"/>
        <v>42130.335358796292</v>
      </c>
      <c r="R447" s="12">
        <f t="shared" si="32"/>
        <v>42145.335358796292</v>
      </c>
      <c r="S447">
        <f t="shared" si="33"/>
        <v>15</v>
      </c>
      <c r="T447" s="10">
        <f t="shared" si="34"/>
        <v>2015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8">
        <f t="shared" si="30"/>
        <v>47.875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8264</v>
      </c>
      <c r="P448" t="s">
        <v>8270</v>
      </c>
      <c r="Q448" s="12">
        <f t="shared" si="31"/>
        <v>42037.083564814813</v>
      </c>
      <c r="R448" s="12">
        <f t="shared" si="32"/>
        <v>42067.083564814813</v>
      </c>
      <c r="S448">
        <f t="shared" si="33"/>
        <v>30</v>
      </c>
      <c r="T448" s="10">
        <f t="shared" si="34"/>
        <v>2015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8">
        <f t="shared" si="30"/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8264</v>
      </c>
      <c r="P449" t="s">
        <v>8270</v>
      </c>
      <c r="Q449" s="12">
        <f t="shared" si="31"/>
        <v>41331.555127314816</v>
      </c>
      <c r="R449" s="12">
        <f t="shared" si="32"/>
        <v>41356.513460648144</v>
      </c>
      <c r="S449">
        <f t="shared" si="33"/>
        <v>25</v>
      </c>
      <c r="T449" s="10">
        <f t="shared" si="34"/>
        <v>2013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8">
        <f t="shared" ref="F450:F513" si="35">E450/M450</f>
        <v>20.502500000000001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8264</v>
      </c>
      <c r="P450" t="s">
        <v>8270</v>
      </c>
      <c r="Q450" s="12">
        <f t="shared" si="31"/>
        <v>41753.758043981477</v>
      </c>
      <c r="R450" s="12">
        <f t="shared" si="32"/>
        <v>41773.758043981477</v>
      </c>
      <c r="S450">
        <f t="shared" si="33"/>
        <v>20</v>
      </c>
      <c r="T450" s="10">
        <f t="shared" si="34"/>
        <v>2014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8">
        <f t="shared" si="35"/>
        <v>9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8264</v>
      </c>
      <c r="P451" t="s">
        <v>8270</v>
      </c>
      <c r="Q451" s="12">
        <f t="shared" ref="Q451:Q514" si="36">((($K451/60)/60)/24)+DATE(1970,1,1)</f>
        <v>41534.568113425928</v>
      </c>
      <c r="R451" s="12">
        <f t="shared" ref="R451:R514" si="37">((($J451/60)/60)/24)+DATE(1970,1,1)</f>
        <v>41564.568113425928</v>
      </c>
      <c r="S451">
        <f t="shared" ref="S451:S514" si="38">ROUND(R451-Q451,0)</f>
        <v>30</v>
      </c>
      <c r="T451" s="10">
        <f t="shared" ref="T451:T514" si="39">YEAR(Q451)</f>
        <v>2013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8">
        <f t="shared" si="35"/>
        <v>56.571428571428569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8264</v>
      </c>
      <c r="P452" t="s">
        <v>8270</v>
      </c>
      <c r="Q452" s="12">
        <f t="shared" si="36"/>
        <v>41654.946759259255</v>
      </c>
      <c r="R452" s="12">
        <f t="shared" si="37"/>
        <v>41684.946759259255</v>
      </c>
      <c r="S452">
        <f t="shared" si="38"/>
        <v>30</v>
      </c>
      <c r="T452" s="10">
        <f t="shared" si="39"/>
        <v>2014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8" t="e">
        <f t="shared" si="35"/>
        <v>#DIV/0!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8264</v>
      </c>
      <c r="P453" t="s">
        <v>8270</v>
      </c>
      <c r="Q453" s="12">
        <f t="shared" si="36"/>
        <v>41634.715173611112</v>
      </c>
      <c r="R453" s="12">
        <f t="shared" si="37"/>
        <v>41664.715173611112</v>
      </c>
      <c r="S453">
        <f t="shared" si="38"/>
        <v>30</v>
      </c>
      <c r="T453" s="10">
        <f t="shared" si="39"/>
        <v>2013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8">
        <f t="shared" si="35"/>
        <v>40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8264</v>
      </c>
      <c r="P454" t="s">
        <v>8270</v>
      </c>
      <c r="Q454" s="12">
        <f t="shared" si="36"/>
        <v>42107.703877314809</v>
      </c>
      <c r="R454" s="12">
        <f t="shared" si="37"/>
        <v>42137.703877314809</v>
      </c>
      <c r="S454">
        <f t="shared" si="38"/>
        <v>30</v>
      </c>
      <c r="T454" s="10">
        <f t="shared" si="39"/>
        <v>2015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8">
        <f t="shared" si="35"/>
        <v>13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8264</v>
      </c>
      <c r="P455" t="s">
        <v>8270</v>
      </c>
      <c r="Q455" s="12">
        <f t="shared" si="36"/>
        <v>42038.824988425928</v>
      </c>
      <c r="R455" s="12">
        <f t="shared" si="37"/>
        <v>42054.824988425928</v>
      </c>
      <c r="S455">
        <f t="shared" si="38"/>
        <v>16</v>
      </c>
      <c r="T455" s="10">
        <f t="shared" si="39"/>
        <v>2015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8">
        <f t="shared" si="35"/>
        <v>16.399999999999999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8264</v>
      </c>
      <c r="P456" t="s">
        <v>8270</v>
      </c>
      <c r="Q456" s="12">
        <f t="shared" si="36"/>
        <v>41938.717256944445</v>
      </c>
      <c r="R456" s="12">
        <f t="shared" si="37"/>
        <v>41969.551388888889</v>
      </c>
      <c r="S456">
        <f t="shared" si="38"/>
        <v>31</v>
      </c>
      <c r="T456" s="10">
        <f t="shared" si="39"/>
        <v>2014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8">
        <f t="shared" si="35"/>
        <v>22.5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8264</v>
      </c>
      <c r="P457" t="s">
        <v>8270</v>
      </c>
      <c r="Q457" s="12">
        <f t="shared" si="36"/>
        <v>40971.002569444441</v>
      </c>
      <c r="R457" s="12">
        <f t="shared" si="37"/>
        <v>41016.021527777775</v>
      </c>
      <c r="S457">
        <f t="shared" si="38"/>
        <v>45</v>
      </c>
      <c r="T457" s="10">
        <f t="shared" si="39"/>
        <v>2012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8">
        <f t="shared" si="35"/>
        <v>20.333333333333332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8264</v>
      </c>
      <c r="P458" t="s">
        <v>8270</v>
      </c>
      <c r="Q458" s="12">
        <f t="shared" si="36"/>
        <v>41547.694456018515</v>
      </c>
      <c r="R458" s="12">
        <f t="shared" si="37"/>
        <v>41569.165972222225</v>
      </c>
      <c r="S458">
        <f t="shared" si="38"/>
        <v>21</v>
      </c>
      <c r="T458" s="10">
        <f t="shared" si="39"/>
        <v>2013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8" t="e">
        <f t="shared" si="35"/>
        <v>#DIV/0!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8264</v>
      </c>
      <c r="P459" t="s">
        <v>8270</v>
      </c>
      <c r="Q459" s="12">
        <f t="shared" si="36"/>
        <v>41837.767500000002</v>
      </c>
      <c r="R459" s="12">
        <f t="shared" si="37"/>
        <v>41867.767500000002</v>
      </c>
      <c r="S459">
        <f t="shared" si="38"/>
        <v>30</v>
      </c>
      <c r="T459" s="10">
        <f t="shared" si="39"/>
        <v>2014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8">
        <f t="shared" si="35"/>
        <v>16.755102040816325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8264</v>
      </c>
      <c r="P460" t="s">
        <v>8270</v>
      </c>
      <c r="Q460" s="12">
        <f t="shared" si="36"/>
        <v>41378.69976851852</v>
      </c>
      <c r="R460" s="12">
        <f t="shared" si="37"/>
        <v>41408.69976851852</v>
      </c>
      <c r="S460">
        <f t="shared" si="38"/>
        <v>30</v>
      </c>
      <c r="T460" s="10">
        <f t="shared" si="39"/>
        <v>2013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8">
        <f t="shared" si="35"/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8264</v>
      </c>
      <c r="P461" t="s">
        <v>8270</v>
      </c>
      <c r="Q461" s="12">
        <f t="shared" si="36"/>
        <v>40800.6403587963</v>
      </c>
      <c r="R461" s="12">
        <f t="shared" si="37"/>
        <v>40860.682025462964</v>
      </c>
      <c r="S461">
        <f t="shared" si="38"/>
        <v>60</v>
      </c>
      <c r="T461" s="10">
        <f t="shared" si="39"/>
        <v>2011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8">
        <f t="shared" si="35"/>
        <v>12.5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8264</v>
      </c>
      <c r="P462" t="s">
        <v>8270</v>
      </c>
      <c r="Q462" s="12">
        <f t="shared" si="36"/>
        <v>41759.542534722219</v>
      </c>
      <c r="R462" s="12">
        <f t="shared" si="37"/>
        <v>41791.166666666664</v>
      </c>
      <c r="S462">
        <f t="shared" si="38"/>
        <v>32</v>
      </c>
      <c r="T462" s="10">
        <f t="shared" si="39"/>
        <v>2014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8" t="e">
        <f t="shared" si="35"/>
        <v>#DIV/0!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8264</v>
      </c>
      <c r="P463" t="s">
        <v>8270</v>
      </c>
      <c r="Q463" s="12">
        <f t="shared" si="36"/>
        <v>41407.84684027778</v>
      </c>
      <c r="R463" s="12">
        <f t="shared" si="37"/>
        <v>41427.84684027778</v>
      </c>
      <c r="S463">
        <f t="shared" si="38"/>
        <v>20</v>
      </c>
      <c r="T463" s="10">
        <f t="shared" si="39"/>
        <v>2013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8" t="e">
        <f t="shared" si="35"/>
        <v>#DIV/0!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8264</v>
      </c>
      <c r="P464" t="s">
        <v>8270</v>
      </c>
      <c r="Q464" s="12">
        <f t="shared" si="36"/>
        <v>40705.126631944448</v>
      </c>
      <c r="R464" s="12">
        <f t="shared" si="37"/>
        <v>40765.126631944448</v>
      </c>
      <c r="S464">
        <f t="shared" si="38"/>
        <v>60</v>
      </c>
      <c r="T464" s="10">
        <f t="shared" si="39"/>
        <v>2011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8">
        <f t="shared" si="35"/>
        <v>113.63636363636364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8264</v>
      </c>
      <c r="P465" t="s">
        <v>8270</v>
      </c>
      <c r="Q465" s="12">
        <f t="shared" si="36"/>
        <v>40750.710104166668</v>
      </c>
      <c r="R465" s="12">
        <f t="shared" si="37"/>
        <v>40810.710104166668</v>
      </c>
      <c r="S465">
        <f t="shared" si="38"/>
        <v>60</v>
      </c>
      <c r="T465" s="10">
        <f t="shared" si="39"/>
        <v>2011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8">
        <f t="shared" si="35"/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8264</v>
      </c>
      <c r="P466" t="s">
        <v>8270</v>
      </c>
      <c r="Q466" s="12">
        <f t="shared" si="36"/>
        <v>42488.848784722228</v>
      </c>
      <c r="R466" s="12">
        <f t="shared" si="37"/>
        <v>42508.848784722228</v>
      </c>
      <c r="S466">
        <f t="shared" si="38"/>
        <v>20</v>
      </c>
      <c r="T466" s="10">
        <f t="shared" si="39"/>
        <v>2016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8">
        <f t="shared" si="35"/>
        <v>17.25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8264</v>
      </c>
      <c r="P467" t="s">
        <v>8270</v>
      </c>
      <c r="Q467" s="12">
        <f t="shared" si="36"/>
        <v>41801.120069444441</v>
      </c>
      <c r="R467" s="12">
        <f t="shared" si="37"/>
        <v>41817.120069444441</v>
      </c>
      <c r="S467">
        <f t="shared" si="38"/>
        <v>16</v>
      </c>
      <c r="T467" s="10">
        <f t="shared" si="39"/>
        <v>2014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8">
        <f t="shared" si="35"/>
        <v>15.2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8264</v>
      </c>
      <c r="P468" t="s">
        <v>8270</v>
      </c>
      <c r="Q468" s="12">
        <f t="shared" si="36"/>
        <v>41129.942870370374</v>
      </c>
      <c r="R468" s="12">
        <f t="shared" si="37"/>
        <v>41159.942870370374</v>
      </c>
      <c r="S468">
        <f t="shared" si="38"/>
        <v>30</v>
      </c>
      <c r="T468" s="10">
        <f t="shared" si="39"/>
        <v>2012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8">
        <f t="shared" si="35"/>
        <v>110.64102564102564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8264</v>
      </c>
      <c r="P469" t="s">
        <v>8270</v>
      </c>
      <c r="Q469" s="12">
        <f t="shared" si="36"/>
        <v>41135.679791666669</v>
      </c>
      <c r="R469" s="12">
        <f t="shared" si="37"/>
        <v>41180.679791666669</v>
      </c>
      <c r="S469">
        <f t="shared" si="38"/>
        <v>45</v>
      </c>
      <c r="T469" s="10">
        <f t="shared" si="39"/>
        <v>2012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8" t="e">
        <f t="shared" si="35"/>
        <v>#DIV/0!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8264</v>
      </c>
      <c r="P470" t="s">
        <v>8270</v>
      </c>
      <c r="Q470" s="12">
        <f t="shared" si="36"/>
        <v>41041.167627314811</v>
      </c>
      <c r="R470" s="12">
        <f t="shared" si="37"/>
        <v>41101.160474537035</v>
      </c>
      <c r="S470">
        <f t="shared" si="38"/>
        <v>60</v>
      </c>
      <c r="T470" s="10">
        <f t="shared" si="39"/>
        <v>2012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8" t="e">
        <f t="shared" si="35"/>
        <v>#DIV/0!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8264</v>
      </c>
      <c r="P471" t="s">
        <v>8270</v>
      </c>
      <c r="Q471" s="12">
        <f t="shared" si="36"/>
        <v>41827.989861111113</v>
      </c>
      <c r="R471" s="12">
        <f t="shared" si="37"/>
        <v>41887.989861111113</v>
      </c>
      <c r="S471">
        <f t="shared" si="38"/>
        <v>60</v>
      </c>
      <c r="T471" s="10">
        <f t="shared" si="39"/>
        <v>2014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8">
        <f t="shared" si="35"/>
        <v>25.5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8264</v>
      </c>
      <c r="P472" t="s">
        <v>8270</v>
      </c>
      <c r="Q472" s="12">
        <f t="shared" si="36"/>
        <v>41605.167696759258</v>
      </c>
      <c r="R472" s="12">
        <f t="shared" si="37"/>
        <v>41655.166666666664</v>
      </c>
      <c r="S472">
        <f t="shared" si="38"/>
        <v>50</v>
      </c>
      <c r="T472" s="10">
        <f t="shared" si="39"/>
        <v>2013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8">
        <f t="shared" si="35"/>
        <v>38.476470588235294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8264</v>
      </c>
      <c r="P473" t="s">
        <v>8270</v>
      </c>
      <c r="Q473" s="12">
        <f t="shared" si="36"/>
        <v>41703.721979166665</v>
      </c>
      <c r="R473" s="12">
        <f t="shared" si="37"/>
        <v>41748.680312500001</v>
      </c>
      <c r="S473">
        <f t="shared" si="38"/>
        <v>45</v>
      </c>
      <c r="T473" s="10">
        <f t="shared" si="39"/>
        <v>2014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8">
        <f t="shared" si="35"/>
        <v>28.2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8264</v>
      </c>
      <c r="P474" t="s">
        <v>8270</v>
      </c>
      <c r="Q474" s="12">
        <f t="shared" si="36"/>
        <v>41844.922662037039</v>
      </c>
      <c r="R474" s="12">
        <f t="shared" si="37"/>
        <v>41874.922662037039</v>
      </c>
      <c r="S474">
        <f t="shared" si="38"/>
        <v>30</v>
      </c>
      <c r="T474" s="10">
        <f t="shared" si="39"/>
        <v>2014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8">
        <f t="shared" si="35"/>
        <v>61.5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8264</v>
      </c>
      <c r="P475" t="s">
        <v>8270</v>
      </c>
      <c r="Q475" s="12">
        <f t="shared" si="36"/>
        <v>41869.698136574072</v>
      </c>
      <c r="R475" s="12">
        <f t="shared" si="37"/>
        <v>41899.698136574072</v>
      </c>
      <c r="S475">
        <f t="shared" si="38"/>
        <v>30</v>
      </c>
      <c r="T475" s="10">
        <f t="shared" si="39"/>
        <v>2014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8">
        <f t="shared" si="35"/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8264</v>
      </c>
      <c r="P476" t="s">
        <v>8270</v>
      </c>
      <c r="Q476" s="12">
        <f t="shared" si="36"/>
        <v>42753.329039351855</v>
      </c>
      <c r="R476" s="12">
        <f t="shared" si="37"/>
        <v>42783.329039351855</v>
      </c>
      <c r="S476">
        <f t="shared" si="38"/>
        <v>30</v>
      </c>
      <c r="T476" s="10">
        <f t="shared" si="39"/>
        <v>2017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8" t="e">
        <f t="shared" si="35"/>
        <v>#DIV/0!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8264</v>
      </c>
      <c r="P477" t="s">
        <v>8270</v>
      </c>
      <c r="Q477" s="12">
        <f t="shared" si="36"/>
        <v>42100.086145833338</v>
      </c>
      <c r="R477" s="12">
        <f t="shared" si="37"/>
        <v>42130.086145833338</v>
      </c>
      <c r="S477">
        <f t="shared" si="38"/>
        <v>30</v>
      </c>
      <c r="T477" s="10">
        <f t="shared" si="39"/>
        <v>2015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8">
        <f t="shared" si="35"/>
        <v>39.569274193548388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8264</v>
      </c>
      <c r="P478" t="s">
        <v>8270</v>
      </c>
      <c r="Q478" s="12">
        <f t="shared" si="36"/>
        <v>41757.975011574075</v>
      </c>
      <c r="R478" s="12">
        <f t="shared" si="37"/>
        <v>41793.165972222225</v>
      </c>
      <c r="S478">
        <f t="shared" si="38"/>
        <v>35</v>
      </c>
      <c r="T478" s="10">
        <f t="shared" si="39"/>
        <v>2014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8" t="e">
        <f t="shared" si="35"/>
        <v>#DIV/0!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8264</v>
      </c>
      <c r="P479" t="s">
        <v>8270</v>
      </c>
      <c r="Q479" s="12">
        <f t="shared" si="36"/>
        <v>40987.83488425926</v>
      </c>
      <c r="R479" s="12">
        <f t="shared" si="37"/>
        <v>41047.83488425926</v>
      </c>
      <c r="S479">
        <f t="shared" si="38"/>
        <v>60</v>
      </c>
      <c r="T479" s="10">
        <f t="shared" si="39"/>
        <v>2012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8" t="e">
        <f t="shared" si="35"/>
        <v>#DIV/0!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8264</v>
      </c>
      <c r="P480" t="s">
        <v>8270</v>
      </c>
      <c r="Q480" s="12">
        <f t="shared" si="36"/>
        <v>42065.910983796297</v>
      </c>
      <c r="R480" s="12">
        <f t="shared" si="37"/>
        <v>42095.869317129633</v>
      </c>
      <c r="S480">
        <f t="shared" si="38"/>
        <v>30</v>
      </c>
      <c r="T480" s="10">
        <f t="shared" si="39"/>
        <v>2015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8">
        <f t="shared" si="35"/>
        <v>88.8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8264</v>
      </c>
      <c r="P481" t="s">
        <v>8270</v>
      </c>
      <c r="Q481" s="12">
        <f t="shared" si="36"/>
        <v>41904.407812500001</v>
      </c>
      <c r="R481" s="12">
        <f t="shared" si="37"/>
        <v>41964.449479166666</v>
      </c>
      <c r="S481">
        <f t="shared" si="38"/>
        <v>60</v>
      </c>
      <c r="T481" s="10">
        <f t="shared" si="39"/>
        <v>2014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8">
        <f t="shared" si="35"/>
        <v>55.457142857142856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8264</v>
      </c>
      <c r="P482" t="s">
        <v>8270</v>
      </c>
      <c r="Q482" s="12">
        <f t="shared" si="36"/>
        <v>41465.500173611108</v>
      </c>
      <c r="R482" s="12">
        <f t="shared" si="37"/>
        <v>41495.500173611108</v>
      </c>
      <c r="S482">
        <f t="shared" si="38"/>
        <v>30</v>
      </c>
      <c r="T482" s="10">
        <f t="shared" si="39"/>
        <v>2013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8">
        <f t="shared" si="35"/>
        <v>87.142857142857139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8264</v>
      </c>
      <c r="P483" t="s">
        <v>8270</v>
      </c>
      <c r="Q483" s="12">
        <f t="shared" si="36"/>
        <v>41162.672326388885</v>
      </c>
      <c r="R483" s="12">
        <f t="shared" si="37"/>
        <v>41192.672326388885</v>
      </c>
      <c r="S483">
        <f t="shared" si="38"/>
        <v>30</v>
      </c>
      <c r="T483" s="10">
        <f t="shared" si="39"/>
        <v>2012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8">
        <f t="shared" si="35"/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8264</v>
      </c>
      <c r="P484" t="s">
        <v>8270</v>
      </c>
      <c r="Q484" s="12">
        <f t="shared" si="36"/>
        <v>42447.896875000006</v>
      </c>
      <c r="R484" s="12">
        <f t="shared" si="37"/>
        <v>42474.606944444444</v>
      </c>
      <c r="S484">
        <f t="shared" si="38"/>
        <v>27</v>
      </c>
      <c r="T484" s="10">
        <f t="shared" si="39"/>
        <v>2016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8">
        <f t="shared" si="35"/>
        <v>51.224489795918366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8264</v>
      </c>
      <c r="P485" t="s">
        <v>8270</v>
      </c>
      <c r="Q485" s="12">
        <f t="shared" si="36"/>
        <v>41243.197592592594</v>
      </c>
      <c r="R485" s="12">
        <f t="shared" si="37"/>
        <v>41303.197592592594</v>
      </c>
      <c r="S485">
        <f t="shared" si="38"/>
        <v>60</v>
      </c>
      <c r="T485" s="10">
        <f t="shared" si="39"/>
        <v>2012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8">
        <f t="shared" si="35"/>
        <v>13.545454545454545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8264</v>
      </c>
      <c r="P486" t="s">
        <v>8270</v>
      </c>
      <c r="Q486" s="12">
        <f t="shared" si="36"/>
        <v>42272.93949074074</v>
      </c>
      <c r="R486" s="12">
        <f t="shared" si="37"/>
        <v>42313.981157407412</v>
      </c>
      <c r="S486">
        <f t="shared" si="38"/>
        <v>41</v>
      </c>
      <c r="T486" s="10">
        <f t="shared" si="39"/>
        <v>2015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8">
        <f t="shared" si="35"/>
        <v>66.520080000000007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8264</v>
      </c>
      <c r="P487" t="s">
        <v>8270</v>
      </c>
      <c r="Q487" s="12">
        <f t="shared" si="36"/>
        <v>41381.50577546296</v>
      </c>
      <c r="R487" s="12">
        <f t="shared" si="37"/>
        <v>41411.50577546296</v>
      </c>
      <c r="S487">
        <f t="shared" si="38"/>
        <v>30</v>
      </c>
      <c r="T487" s="10">
        <f t="shared" si="39"/>
        <v>2013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8">
        <f t="shared" si="35"/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8264</v>
      </c>
      <c r="P488" t="s">
        <v>8270</v>
      </c>
      <c r="Q488" s="12">
        <f t="shared" si="36"/>
        <v>41761.94258101852</v>
      </c>
      <c r="R488" s="12">
        <f t="shared" si="37"/>
        <v>41791.94258101852</v>
      </c>
      <c r="S488">
        <f t="shared" si="38"/>
        <v>30</v>
      </c>
      <c r="T488" s="10">
        <f t="shared" si="39"/>
        <v>2014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8" t="e">
        <f t="shared" si="35"/>
        <v>#DIV/0!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8264</v>
      </c>
      <c r="P489" t="s">
        <v>8270</v>
      </c>
      <c r="Q489" s="12">
        <f t="shared" si="36"/>
        <v>42669.594837962963</v>
      </c>
      <c r="R489" s="12">
        <f t="shared" si="37"/>
        <v>42729.636504629627</v>
      </c>
      <c r="S489">
        <f t="shared" si="38"/>
        <v>60</v>
      </c>
      <c r="T489" s="10">
        <f t="shared" si="39"/>
        <v>2016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8" t="e">
        <f t="shared" si="35"/>
        <v>#DIV/0!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8264</v>
      </c>
      <c r="P490" t="s">
        <v>8270</v>
      </c>
      <c r="Q490" s="12">
        <f t="shared" si="36"/>
        <v>42714.054398148146</v>
      </c>
      <c r="R490" s="12">
        <f t="shared" si="37"/>
        <v>42744.054398148146</v>
      </c>
      <c r="S490">
        <f t="shared" si="38"/>
        <v>30</v>
      </c>
      <c r="T490" s="10">
        <f t="shared" si="39"/>
        <v>2016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8">
        <f t="shared" si="35"/>
        <v>71.666666666666671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8264</v>
      </c>
      <c r="P491" t="s">
        <v>8270</v>
      </c>
      <c r="Q491" s="12">
        <f t="shared" si="36"/>
        <v>40882.481666666667</v>
      </c>
      <c r="R491" s="12">
        <f t="shared" si="37"/>
        <v>40913.481249999997</v>
      </c>
      <c r="S491">
        <f t="shared" si="38"/>
        <v>31</v>
      </c>
      <c r="T491" s="10">
        <f t="shared" si="39"/>
        <v>2011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8" t="e">
        <f t="shared" si="35"/>
        <v>#DIV/0!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8264</v>
      </c>
      <c r="P492" t="s">
        <v>8270</v>
      </c>
      <c r="Q492" s="12">
        <f t="shared" si="36"/>
        <v>41113.968576388892</v>
      </c>
      <c r="R492" s="12">
        <f t="shared" si="37"/>
        <v>41143.968576388892</v>
      </c>
      <c r="S492">
        <f t="shared" si="38"/>
        <v>30</v>
      </c>
      <c r="T492" s="10">
        <f t="shared" si="39"/>
        <v>2012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8" t="e">
        <f t="shared" si="35"/>
        <v>#DIV/0!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8264</v>
      </c>
      <c r="P493" t="s">
        <v>8270</v>
      </c>
      <c r="Q493" s="12">
        <f t="shared" si="36"/>
        <v>42366.982627314821</v>
      </c>
      <c r="R493" s="12">
        <f t="shared" si="37"/>
        <v>42396.982627314821</v>
      </c>
      <c r="S493">
        <f t="shared" si="38"/>
        <v>30</v>
      </c>
      <c r="T493" s="10">
        <f t="shared" si="39"/>
        <v>2015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8" t="e">
        <f t="shared" si="35"/>
        <v>#DIV/0!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8264</v>
      </c>
      <c r="P494" t="s">
        <v>8270</v>
      </c>
      <c r="Q494" s="12">
        <f t="shared" si="36"/>
        <v>42596.03506944445</v>
      </c>
      <c r="R494" s="12">
        <f t="shared" si="37"/>
        <v>42656.03506944445</v>
      </c>
      <c r="S494">
        <f t="shared" si="38"/>
        <v>60</v>
      </c>
      <c r="T494" s="10">
        <f t="shared" si="39"/>
        <v>2016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8" t="e">
        <f t="shared" si="35"/>
        <v>#DIV/0!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8264</v>
      </c>
      <c r="P495" t="s">
        <v>8270</v>
      </c>
      <c r="Q495" s="12">
        <f t="shared" si="36"/>
        <v>42114.726134259254</v>
      </c>
      <c r="R495" s="12">
        <f t="shared" si="37"/>
        <v>42144.726134259254</v>
      </c>
      <c r="S495">
        <f t="shared" si="38"/>
        <v>30</v>
      </c>
      <c r="T495" s="10">
        <f t="shared" si="39"/>
        <v>2015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8">
        <f t="shared" si="35"/>
        <v>10.333333333333334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8264</v>
      </c>
      <c r="P496" t="s">
        <v>8270</v>
      </c>
      <c r="Q496" s="12">
        <f t="shared" si="36"/>
        <v>41799.830613425926</v>
      </c>
      <c r="R496" s="12">
        <f t="shared" si="37"/>
        <v>41823.125</v>
      </c>
      <c r="S496">
        <f t="shared" si="38"/>
        <v>23</v>
      </c>
      <c r="T496" s="10">
        <f t="shared" si="39"/>
        <v>2014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8" t="e">
        <f t="shared" si="35"/>
        <v>#DIV/0!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8264</v>
      </c>
      <c r="P497" t="s">
        <v>8270</v>
      </c>
      <c r="Q497" s="12">
        <f t="shared" si="36"/>
        <v>42171.827604166669</v>
      </c>
      <c r="R497" s="12">
        <f t="shared" si="37"/>
        <v>42201.827604166669</v>
      </c>
      <c r="S497">
        <f t="shared" si="38"/>
        <v>30</v>
      </c>
      <c r="T497" s="10">
        <f t="shared" si="39"/>
        <v>2015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8">
        <f t="shared" si="35"/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8264</v>
      </c>
      <c r="P498" t="s">
        <v>8270</v>
      </c>
      <c r="Q498" s="12">
        <f t="shared" si="36"/>
        <v>41620.93141203704</v>
      </c>
      <c r="R498" s="12">
        <f t="shared" si="37"/>
        <v>41680.93141203704</v>
      </c>
      <c r="S498">
        <f t="shared" si="38"/>
        <v>60</v>
      </c>
      <c r="T498" s="10">
        <f t="shared" si="39"/>
        <v>2013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8">
        <f t="shared" si="35"/>
        <v>10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8264</v>
      </c>
      <c r="P499" t="s">
        <v>8270</v>
      </c>
      <c r="Q499" s="12">
        <f t="shared" si="36"/>
        <v>41945.037789351853</v>
      </c>
      <c r="R499" s="12">
        <f t="shared" si="37"/>
        <v>41998.208333333328</v>
      </c>
      <c r="S499">
        <f t="shared" si="38"/>
        <v>53</v>
      </c>
      <c r="T499" s="10">
        <f t="shared" si="39"/>
        <v>2014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8">
        <f t="shared" si="35"/>
        <v>136.09090909090909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8264</v>
      </c>
      <c r="P500" t="s">
        <v>8270</v>
      </c>
      <c r="Q500" s="12">
        <f t="shared" si="36"/>
        <v>40858.762141203704</v>
      </c>
      <c r="R500" s="12">
        <f t="shared" si="37"/>
        <v>40900.762141203704</v>
      </c>
      <c r="S500">
        <f t="shared" si="38"/>
        <v>42</v>
      </c>
      <c r="T500" s="10">
        <f t="shared" si="39"/>
        <v>2011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8">
        <f t="shared" si="35"/>
        <v>73.461538461538467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8264</v>
      </c>
      <c r="P501" t="s">
        <v>8270</v>
      </c>
      <c r="Q501" s="12">
        <f t="shared" si="36"/>
        <v>40043.895462962959</v>
      </c>
      <c r="R501" s="12">
        <f t="shared" si="37"/>
        <v>40098.874305555553</v>
      </c>
      <c r="S501">
        <f t="shared" si="38"/>
        <v>55</v>
      </c>
      <c r="T501" s="10">
        <f t="shared" si="39"/>
        <v>2009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8">
        <f t="shared" si="35"/>
        <v>53.75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8264</v>
      </c>
      <c r="P502" t="s">
        <v>8270</v>
      </c>
      <c r="Q502" s="12">
        <f t="shared" si="36"/>
        <v>40247.886006944449</v>
      </c>
      <c r="R502" s="12">
        <f t="shared" si="37"/>
        <v>40306.927777777775</v>
      </c>
      <c r="S502">
        <f t="shared" si="38"/>
        <v>59</v>
      </c>
      <c r="T502" s="10">
        <f t="shared" si="39"/>
        <v>2010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8" t="e">
        <f t="shared" si="35"/>
        <v>#DIV/0!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8264</v>
      </c>
      <c r="P503" t="s">
        <v>8270</v>
      </c>
      <c r="Q503" s="12">
        <f t="shared" si="36"/>
        <v>40703.234386574077</v>
      </c>
      <c r="R503" s="12">
        <f t="shared" si="37"/>
        <v>40733.234386574077</v>
      </c>
      <c r="S503">
        <f t="shared" si="38"/>
        <v>30</v>
      </c>
      <c r="T503" s="10">
        <f t="shared" si="39"/>
        <v>2011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8">
        <f t="shared" si="35"/>
        <v>57.5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8264</v>
      </c>
      <c r="P504" t="s">
        <v>8270</v>
      </c>
      <c r="Q504" s="12">
        <f t="shared" si="36"/>
        <v>40956.553530092591</v>
      </c>
      <c r="R504" s="12">
        <f t="shared" si="37"/>
        <v>40986.511863425927</v>
      </c>
      <c r="S504">
        <f t="shared" si="38"/>
        <v>30</v>
      </c>
      <c r="T504" s="10">
        <f t="shared" si="39"/>
        <v>2012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8">
        <f t="shared" si="35"/>
        <v>12.666666666666666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8264</v>
      </c>
      <c r="P505" t="s">
        <v>8270</v>
      </c>
      <c r="Q505" s="12">
        <f t="shared" si="36"/>
        <v>41991.526655092588</v>
      </c>
      <c r="R505" s="12">
        <f t="shared" si="37"/>
        <v>42021.526655092588</v>
      </c>
      <c r="S505">
        <f t="shared" si="38"/>
        <v>30</v>
      </c>
      <c r="T505" s="10">
        <f t="shared" si="39"/>
        <v>2014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8">
        <f t="shared" si="35"/>
        <v>67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8264</v>
      </c>
      <c r="P506" t="s">
        <v>8270</v>
      </c>
      <c r="Q506" s="12">
        <f t="shared" si="36"/>
        <v>40949.98364583333</v>
      </c>
      <c r="R506" s="12">
        <f t="shared" si="37"/>
        <v>41009.941979166666</v>
      </c>
      <c r="S506">
        <f t="shared" si="38"/>
        <v>60</v>
      </c>
      <c r="T506" s="10">
        <f t="shared" si="39"/>
        <v>2012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8">
        <f t="shared" si="35"/>
        <v>3.7142857142857144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8264</v>
      </c>
      <c r="P507" t="s">
        <v>8270</v>
      </c>
      <c r="Q507" s="12">
        <f t="shared" si="36"/>
        <v>42318.098217592589</v>
      </c>
      <c r="R507" s="12">
        <f t="shared" si="37"/>
        <v>42363.098217592589</v>
      </c>
      <c r="S507">
        <f t="shared" si="38"/>
        <v>45</v>
      </c>
      <c r="T507" s="10">
        <f t="shared" si="39"/>
        <v>2015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8">
        <f t="shared" si="35"/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8264</v>
      </c>
      <c r="P508" t="s">
        <v>8270</v>
      </c>
      <c r="Q508" s="12">
        <f t="shared" si="36"/>
        <v>41466.552314814813</v>
      </c>
      <c r="R508" s="12">
        <f t="shared" si="37"/>
        <v>41496.552314814813</v>
      </c>
      <c r="S508">
        <f t="shared" si="38"/>
        <v>30</v>
      </c>
      <c r="T508" s="10">
        <f t="shared" si="39"/>
        <v>2013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8">
        <f t="shared" si="35"/>
        <v>64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8264</v>
      </c>
      <c r="P509" t="s">
        <v>8270</v>
      </c>
      <c r="Q509" s="12">
        <f t="shared" si="36"/>
        <v>41156.958993055552</v>
      </c>
      <c r="R509" s="12">
        <f t="shared" si="37"/>
        <v>41201.958993055552</v>
      </c>
      <c r="S509">
        <f t="shared" si="38"/>
        <v>45</v>
      </c>
      <c r="T509" s="10">
        <f t="shared" si="39"/>
        <v>2012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8">
        <f t="shared" si="35"/>
        <v>133.33333333333334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8264</v>
      </c>
      <c r="P510" t="s">
        <v>8270</v>
      </c>
      <c r="Q510" s="12">
        <f t="shared" si="36"/>
        <v>40995.024317129632</v>
      </c>
      <c r="R510" s="12">
        <f t="shared" si="37"/>
        <v>41054.593055555553</v>
      </c>
      <c r="S510">
        <f t="shared" si="38"/>
        <v>60</v>
      </c>
      <c r="T510" s="10">
        <f t="shared" si="39"/>
        <v>2012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8">
        <f t="shared" si="35"/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8264</v>
      </c>
      <c r="P511" t="s">
        <v>8270</v>
      </c>
      <c r="Q511" s="12">
        <f t="shared" si="36"/>
        <v>42153.631597222222</v>
      </c>
      <c r="R511" s="12">
        <f t="shared" si="37"/>
        <v>42183.631597222222</v>
      </c>
      <c r="S511">
        <f t="shared" si="38"/>
        <v>30</v>
      </c>
      <c r="T511" s="10">
        <f t="shared" si="39"/>
        <v>2015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8" t="e">
        <f t="shared" si="35"/>
        <v>#DIV/0!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8264</v>
      </c>
      <c r="P512" t="s">
        <v>8270</v>
      </c>
      <c r="Q512" s="12">
        <f t="shared" si="36"/>
        <v>42400.176377314812</v>
      </c>
      <c r="R512" s="12">
        <f t="shared" si="37"/>
        <v>42430.176377314812</v>
      </c>
      <c r="S512">
        <f t="shared" si="38"/>
        <v>30</v>
      </c>
      <c r="T512" s="10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8">
        <f t="shared" si="35"/>
        <v>30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8264</v>
      </c>
      <c r="P513" t="s">
        <v>8270</v>
      </c>
      <c r="Q513" s="12">
        <f t="shared" si="36"/>
        <v>41340.303032407406</v>
      </c>
      <c r="R513" s="12">
        <f t="shared" si="37"/>
        <v>41370.261365740742</v>
      </c>
      <c r="S513">
        <f t="shared" si="38"/>
        <v>30</v>
      </c>
      <c r="T513" s="10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8">
        <f t="shared" ref="F514:F577" si="40">E514/M514</f>
        <v>5.5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8264</v>
      </c>
      <c r="P514" t="s">
        <v>8270</v>
      </c>
      <c r="Q514" s="12">
        <f t="shared" si="36"/>
        <v>42649.742210648154</v>
      </c>
      <c r="R514" s="12">
        <f t="shared" si="37"/>
        <v>42694.783877314811</v>
      </c>
      <c r="S514">
        <f t="shared" si="38"/>
        <v>45</v>
      </c>
      <c r="T514" s="10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8">
        <f t="shared" si="40"/>
        <v>102.38235294117646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8264</v>
      </c>
      <c r="P515" t="s">
        <v>8270</v>
      </c>
      <c r="Q515" s="12">
        <f t="shared" ref="Q515:Q578" si="41">((($K515/60)/60)/24)+DATE(1970,1,1)</f>
        <v>42552.653993055559</v>
      </c>
      <c r="R515" s="12">
        <f t="shared" ref="R515:R578" si="42">((($J515/60)/60)/24)+DATE(1970,1,1)</f>
        <v>42597.291666666672</v>
      </c>
      <c r="S515">
        <f t="shared" ref="S515:S578" si="43">ROUND(R515-Q515,0)</f>
        <v>45</v>
      </c>
      <c r="T515" s="10">
        <f t="shared" ref="T515:T578" si="44">YEAR(Q515)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8">
        <f t="shared" si="40"/>
        <v>16.666666666666668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8264</v>
      </c>
      <c r="P516" t="s">
        <v>8270</v>
      </c>
      <c r="Q516" s="12">
        <f t="shared" si="41"/>
        <v>41830.613969907405</v>
      </c>
      <c r="R516" s="12">
        <f t="shared" si="42"/>
        <v>41860.613969907405</v>
      </c>
      <c r="S516">
        <f t="shared" si="43"/>
        <v>30</v>
      </c>
      <c r="T516" s="10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8">
        <f t="shared" si="40"/>
        <v>725.02941176470586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8264</v>
      </c>
      <c r="P517" t="s">
        <v>8270</v>
      </c>
      <c r="Q517" s="12">
        <f t="shared" si="41"/>
        <v>42327.490752314814</v>
      </c>
      <c r="R517" s="12">
        <f t="shared" si="42"/>
        <v>42367.490752314814</v>
      </c>
      <c r="S517">
        <f t="shared" si="43"/>
        <v>40</v>
      </c>
      <c r="T517" s="10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8" t="e">
        <f t="shared" si="40"/>
        <v>#DIV/0!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8264</v>
      </c>
      <c r="P518" t="s">
        <v>8270</v>
      </c>
      <c r="Q518" s="12">
        <f t="shared" si="41"/>
        <v>42091.778703703705</v>
      </c>
      <c r="R518" s="12">
        <f t="shared" si="42"/>
        <v>42151.778703703705</v>
      </c>
      <c r="S518">
        <f t="shared" si="43"/>
        <v>60</v>
      </c>
      <c r="T518" s="10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8">
        <f t="shared" si="40"/>
        <v>68.333333333333329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8264</v>
      </c>
      <c r="P519" t="s">
        <v>8270</v>
      </c>
      <c r="Q519" s="12">
        <f t="shared" si="41"/>
        <v>42738.615289351852</v>
      </c>
      <c r="R519" s="12">
        <f t="shared" si="42"/>
        <v>42768.615289351852</v>
      </c>
      <c r="S519">
        <f t="shared" si="43"/>
        <v>30</v>
      </c>
      <c r="T519" s="10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8" t="e">
        <f t="shared" si="40"/>
        <v>#DIV/0!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8264</v>
      </c>
      <c r="P520" t="s">
        <v>8270</v>
      </c>
      <c r="Q520" s="12">
        <f t="shared" si="41"/>
        <v>42223.616018518514</v>
      </c>
      <c r="R520" s="12">
        <f t="shared" si="42"/>
        <v>42253.615277777775</v>
      </c>
      <c r="S520">
        <f t="shared" si="43"/>
        <v>30</v>
      </c>
      <c r="T520" s="1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8">
        <f t="shared" si="40"/>
        <v>39.228571428571428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8264</v>
      </c>
      <c r="P521" t="s">
        <v>8270</v>
      </c>
      <c r="Q521" s="12">
        <f t="shared" si="41"/>
        <v>41218.391446759262</v>
      </c>
      <c r="R521" s="12">
        <f t="shared" si="42"/>
        <v>41248.391446759262</v>
      </c>
      <c r="S521">
        <f t="shared" si="43"/>
        <v>30</v>
      </c>
      <c r="T521" s="10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8">
        <f t="shared" si="40"/>
        <v>150.14705882352942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t="s">
        <v>8272</v>
      </c>
      <c r="Q522" s="12">
        <f t="shared" si="41"/>
        <v>42318.702094907407</v>
      </c>
      <c r="R522" s="12">
        <f t="shared" si="42"/>
        <v>42348.702094907407</v>
      </c>
      <c r="S522">
        <f t="shared" si="43"/>
        <v>30</v>
      </c>
      <c r="T522" s="10">
        <f t="shared" si="44"/>
        <v>2015</v>
      </c>
      <c r="U522" s="10"/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8">
        <f t="shared" si="40"/>
        <v>93.428571428571431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t="s">
        <v>8272</v>
      </c>
      <c r="Q523" s="12">
        <f t="shared" si="41"/>
        <v>42646.092812499999</v>
      </c>
      <c r="R523" s="12">
        <f t="shared" si="42"/>
        <v>42675.207638888889</v>
      </c>
      <c r="S523">
        <f t="shared" si="43"/>
        <v>29</v>
      </c>
      <c r="T523" s="10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8">
        <f t="shared" si="40"/>
        <v>110.96774193548387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t="s">
        <v>8272</v>
      </c>
      <c r="Q524" s="12">
        <f t="shared" si="41"/>
        <v>42430.040798611109</v>
      </c>
      <c r="R524" s="12">
        <f t="shared" si="42"/>
        <v>42449.999131944445</v>
      </c>
      <c r="S524">
        <f t="shared" si="43"/>
        <v>20</v>
      </c>
      <c r="T524" s="10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8">
        <f t="shared" si="40"/>
        <v>71.785714285714292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t="s">
        <v>8272</v>
      </c>
      <c r="Q525" s="12">
        <f t="shared" si="41"/>
        <v>42238.13282407407</v>
      </c>
      <c r="R525" s="12">
        <f t="shared" si="42"/>
        <v>42268.13282407407</v>
      </c>
      <c r="S525">
        <f t="shared" si="43"/>
        <v>30</v>
      </c>
      <c r="T525" s="10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8">
        <f t="shared" si="40"/>
        <v>29.258076923076924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t="s">
        <v>8272</v>
      </c>
      <c r="Q526" s="12">
        <f t="shared" si="41"/>
        <v>42492.717233796298</v>
      </c>
      <c r="R526" s="12">
        <f t="shared" si="42"/>
        <v>42522.717233796298</v>
      </c>
      <c r="S526">
        <f t="shared" si="43"/>
        <v>30</v>
      </c>
      <c r="T526" s="10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8">
        <f t="shared" si="40"/>
        <v>1000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t="s">
        <v>8272</v>
      </c>
      <c r="Q527" s="12">
        <f t="shared" si="41"/>
        <v>41850.400937500002</v>
      </c>
      <c r="R527" s="12">
        <f t="shared" si="42"/>
        <v>41895.400937500002</v>
      </c>
      <c r="S527">
        <f t="shared" si="43"/>
        <v>45</v>
      </c>
      <c r="T527" s="10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8">
        <f t="shared" si="40"/>
        <v>74.347826086956516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t="s">
        <v>8272</v>
      </c>
      <c r="Q528" s="12">
        <f t="shared" si="41"/>
        <v>42192.591944444444</v>
      </c>
      <c r="R528" s="12">
        <f t="shared" si="42"/>
        <v>42223.708333333328</v>
      </c>
      <c r="S528">
        <f t="shared" si="43"/>
        <v>31</v>
      </c>
      <c r="T528" s="10">
        <f t="shared" si="44"/>
        <v>2015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8">
        <f t="shared" si="40"/>
        <v>63.829113924050631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t="s">
        <v>8272</v>
      </c>
      <c r="Q529" s="12">
        <f t="shared" si="41"/>
        <v>42753.205625000002</v>
      </c>
      <c r="R529" s="12">
        <f t="shared" si="42"/>
        <v>42783.670138888891</v>
      </c>
      <c r="S529">
        <f t="shared" si="43"/>
        <v>30</v>
      </c>
      <c r="T529" s="10">
        <f t="shared" si="44"/>
        <v>2017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8">
        <f t="shared" si="40"/>
        <v>44.333333333333336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t="s">
        <v>8272</v>
      </c>
      <c r="Q530" s="12">
        <f t="shared" si="41"/>
        <v>42155.920219907406</v>
      </c>
      <c r="R530" s="12">
        <f t="shared" si="42"/>
        <v>42176.888888888891</v>
      </c>
      <c r="S530">
        <f t="shared" si="43"/>
        <v>21</v>
      </c>
      <c r="T530" s="10">
        <f t="shared" si="44"/>
        <v>2015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8">
        <f t="shared" si="40"/>
        <v>86.944444444444443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t="s">
        <v>8272</v>
      </c>
      <c r="Q531" s="12">
        <f t="shared" si="41"/>
        <v>42725.031180555554</v>
      </c>
      <c r="R531" s="12">
        <f t="shared" si="42"/>
        <v>42746.208333333328</v>
      </c>
      <c r="S531">
        <f t="shared" si="43"/>
        <v>21</v>
      </c>
      <c r="T531" s="10">
        <f t="shared" si="44"/>
        <v>2016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8">
        <f t="shared" si="40"/>
        <v>126.55172413793103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t="s">
        <v>8272</v>
      </c>
      <c r="Q532" s="12">
        <f t="shared" si="41"/>
        <v>42157.591064814813</v>
      </c>
      <c r="R532" s="12">
        <f t="shared" si="42"/>
        <v>42179.083333333328</v>
      </c>
      <c r="S532">
        <f t="shared" si="43"/>
        <v>21</v>
      </c>
      <c r="T532" s="10">
        <f t="shared" si="44"/>
        <v>2015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8">
        <f t="shared" si="40"/>
        <v>129.03225806451613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t="s">
        <v>8272</v>
      </c>
      <c r="Q533" s="12">
        <f t="shared" si="41"/>
        <v>42676.065150462964</v>
      </c>
      <c r="R533" s="12">
        <f t="shared" si="42"/>
        <v>42721.290972222225</v>
      </c>
      <c r="S533">
        <f t="shared" si="43"/>
        <v>45</v>
      </c>
      <c r="T533" s="10">
        <f t="shared" si="44"/>
        <v>2016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8">
        <f t="shared" si="40"/>
        <v>71.242774566473983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t="s">
        <v>8272</v>
      </c>
      <c r="Q534" s="12">
        <f t="shared" si="41"/>
        <v>42473.007037037038</v>
      </c>
      <c r="R534" s="12">
        <f t="shared" si="42"/>
        <v>42503.007037037038</v>
      </c>
      <c r="S534">
        <f t="shared" si="43"/>
        <v>30</v>
      </c>
      <c r="T534" s="10">
        <f t="shared" si="44"/>
        <v>2016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8">
        <f t="shared" si="40"/>
        <v>117.88235294117646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t="s">
        <v>8272</v>
      </c>
      <c r="Q535" s="12">
        <f t="shared" si="41"/>
        <v>42482.43478009259</v>
      </c>
      <c r="R535" s="12">
        <f t="shared" si="42"/>
        <v>42506.43478009259</v>
      </c>
      <c r="S535">
        <f t="shared" si="43"/>
        <v>24</v>
      </c>
      <c r="T535" s="10">
        <f t="shared" si="44"/>
        <v>2016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8">
        <f t="shared" si="40"/>
        <v>327.08333333333331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t="s">
        <v>8272</v>
      </c>
      <c r="Q536" s="12">
        <f t="shared" si="41"/>
        <v>42270.810995370368</v>
      </c>
      <c r="R536" s="12">
        <f t="shared" si="42"/>
        <v>42309.958333333328</v>
      </c>
      <c r="S536">
        <f t="shared" si="43"/>
        <v>39</v>
      </c>
      <c r="T536" s="10">
        <f t="shared" si="44"/>
        <v>2015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8">
        <f t="shared" si="40"/>
        <v>34.745762711864408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t="s">
        <v>8272</v>
      </c>
      <c r="Q537" s="12">
        <f t="shared" si="41"/>
        <v>42711.545196759253</v>
      </c>
      <c r="R537" s="12">
        <f t="shared" si="42"/>
        <v>42741.545196759253</v>
      </c>
      <c r="S537">
        <f t="shared" si="43"/>
        <v>30</v>
      </c>
      <c r="T537" s="10">
        <f t="shared" si="44"/>
        <v>2016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8">
        <f t="shared" si="40"/>
        <v>100.06410256410257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t="s">
        <v>8272</v>
      </c>
      <c r="Q538" s="12">
        <f t="shared" si="41"/>
        <v>42179.344988425932</v>
      </c>
      <c r="R538" s="12">
        <f t="shared" si="42"/>
        <v>42219.75</v>
      </c>
      <c r="S538">
        <f t="shared" si="43"/>
        <v>40</v>
      </c>
      <c r="T538" s="10">
        <f t="shared" si="44"/>
        <v>2015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8">
        <f t="shared" si="40"/>
        <v>40.847457627118644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t="s">
        <v>8272</v>
      </c>
      <c r="Q539" s="12">
        <f t="shared" si="41"/>
        <v>42282.768414351856</v>
      </c>
      <c r="R539" s="12">
        <f t="shared" si="42"/>
        <v>42312.810081018513</v>
      </c>
      <c r="S539">
        <f t="shared" si="43"/>
        <v>30</v>
      </c>
      <c r="T539" s="10">
        <f t="shared" si="44"/>
        <v>2015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8">
        <f t="shared" si="40"/>
        <v>252.01666666666668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t="s">
        <v>8272</v>
      </c>
      <c r="Q540" s="12">
        <f t="shared" si="41"/>
        <v>42473.794710648144</v>
      </c>
      <c r="R540" s="12">
        <f t="shared" si="42"/>
        <v>42503.794710648144</v>
      </c>
      <c r="S540">
        <f t="shared" si="43"/>
        <v>30</v>
      </c>
      <c r="T540" s="10">
        <f t="shared" si="44"/>
        <v>2016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8">
        <f t="shared" si="40"/>
        <v>25.161000000000001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t="s">
        <v>8272</v>
      </c>
      <c r="Q541" s="12">
        <f t="shared" si="41"/>
        <v>42535.049849537041</v>
      </c>
      <c r="R541" s="12">
        <f t="shared" si="42"/>
        <v>42556.049849537041</v>
      </c>
      <c r="S541">
        <f t="shared" si="43"/>
        <v>21</v>
      </c>
      <c r="T541" s="10">
        <f t="shared" si="44"/>
        <v>2016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8">
        <f t="shared" si="40"/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8273</v>
      </c>
      <c r="P542" t="s">
        <v>8274</v>
      </c>
      <c r="Q542" s="12">
        <f t="shared" si="41"/>
        <v>42009.817199074074</v>
      </c>
      <c r="R542" s="12">
        <f t="shared" si="42"/>
        <v>42039.817199074074</v>
      </c>
      <c r="S542">
        <f t="shared" si="43"/>
        <v>30</v>
      </c>
      <c r="T542" s="10">
        <f t="shared" si="44"/>
        <v>2015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8">
        <f t="shared" si="40"/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8273</v>
      </c>
      <c r="P543" t="s">
        <v>8274</v>
      </c>
      <c r="Q543" s="12">
        <f t="shared" si="41"/>
        <v>42276.046689814815</v>
      </c>
      <c r="R543" s="12">
        <f t="shared" si="42"/>
        <v>42306.046689814815</v>
      </c>
      <c r="S543">
        <f t="shared" si="43"/>
        <v>30</v>
      </c>
      <c r="T543" s="10">
        <f t="shared" si="44"/>
        <v>2015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8">
        <f t="shared" si="40"/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8273</v>
      </c>
      <c r="P544" t="s">
        <v>8274</v>
      </c>
      <c r="Q544" s="12">
        <f t="shared" si="41"/>
        <v>42433.737453703703</v>
      </c>
      <c r="R544" s="12">
        <f t="shared" si="42"/>
        <v>42493.695787037039</v>
      </c>
      <c r="S544">
        <f t="shared" si="43"/>
        <v>60</v>
      </c>
      <c r="T544" s="10">
        <f t="shared" si="44"/>
        <v>2016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8">
        <f t="shared" si="40"/>
        <v>35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8273</v>
      </c>
      <c r="P545" t="s">
        <v>8274</v>
      </c>
      <c r="Q545" s="12">
        <f t="shared" si="41"/>
        <v>41914.092152777775</v>
      </c>
      <c r="R545" s="12">
        <f t="shared" si="42"/>
        <v>41944.092152777775</v>
      </c>
      <c r="S545">
        <f t="shared" si="43"/>
        <v>30</v>
      </c>
      <c r="T545" s="10">
        <f t="shared" si="44"/>
        <v>2014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8">
        <f t="shared" si="40"/>
        <v>3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8273</v>
      </c>
      <c r="P546" t="s">
        <v>8274</v>
      </c>
      <c r="Q546" s="12">
        <f t="shared" si="41"/>
        <v>42525.656944444447</v>
      </c>
      <c r="R546" s="12">
        <f t="shared" si="42"/>
        <v>42555.656944444447</v>
      </c>
      <c r="S546">
        <f t="shared" si="43"/>
        <v>30</v>
      </c>
      <c r="T546" s="10">
        <f t="shared" si="44"/>
        <v>2016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8">
        <f t="shared" si="40"/>
        <v>402.70588235294116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8273</v>
      </c>
      <c r="P547" t="s">
        <v>8274</v>
      </c>
      <c r="Q547" s="12">
        <f t="shared" si="41"/>
        <v>42283.592465277776</v>
      </c>
      <c r="R547" s="12">
        <f t="shared" si="42"/>
        <v>42323.634131944447</v>
      </c>
      <c r="S547">
        <f t="shared" si="43"/>
        <v>40</v>
      </c>
      <c r="T547" s="10">
        <f t="shared" si="44"/>
        <v>2015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8">
        <f t="shared" si="40"/>
        <v>26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8273</v>
      </c>
      <c r="P548" t="s">
        <v>8274</v>
      </c>
      <c r="Q548" s="12">
        <f t="shared" si="41"/>
        <v>42249.667997685188</v>
      </c>
      <c r="R548" s="12">
        <f t="shared" si="42"/>
        <v>42294.667997685188</v>
      </c>
      <c r="S548">
        <f t="shared" si="43"/>
        <v>45</v>
      </c>
      <c r="T548" s="10">
        <f t="shared" si="44"/>
        <v>2015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8" t="e">
        <f t="shared" si="40"/>
        <v>#DIV/0!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8273</v>
      </c>
      <c r="P549" t="s">
        <v>8274</v>
      </c>
      <c r="Q549" s="12">
        <f t="shared" si="41"/>
        <v>42380.696342592593</v>
      </c>
      <c r="R549" s="12">
        <f t="shared" si="42"/>
        <v>42410.696342592593</v>
      </c>
      <c r="S549">
        <f t="shared" si="43"/>
        <v>30</v>
      </c>
      <c r="T549" s="10">
        <f t="shared" si="44"/>
        <v>2016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8">
        <f t="shared" si="40"/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8273</v>
      </c>
      <c r="P550" t="s">
        <v>8274</v>
      </c>
      <c r="Q550" s="12">
        <f t="shared" si="41"/>
        <v>42276.903333333335</v>
      </c>
      <c r="R550" s="12">
        <f t="shared" si="42"/>
        <v>42306.903333333335</v>
      </c>
      <c r="S550">
        <f t="shared" si="43"/>
        <v>30</v>
      </c>
      <c r="T550" s="10">
        <f t="shared" si="44"/>
        <v>2015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8">
        <f t="shared" si="40"/>
        <v>8.5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8273</v>
      </c>
      <c r="P551" t="s">
        <v>8274</v>
      </c>
      <c r="Q551" s="12">
        <f t="shared" si="41"/>
        <v>42163.636828703704</v>
      </c>
      <c r="R551" s="12">
        <f t="shared" si="42"/>
        <v>42193.636828703704</v>
      </c>
      <c r="S551">
        <f t="shared" si="43"/>
        <v>30</v>
      </c>
      <c r="T551" s="10">
        <f t="shared" si="44"/>
        <v>2015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8">
        <f t="shared" si="40"/>
        <v>8.75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8273</v>
      </c>
      <c r="P552" t="s">
        <v>8274</v>
      </c>
      <c r="Q552" s="12">
        <f t="shared" si="41"/>
        <v>42753.678761574076</v>
      </c>
      <c r="R552" s="12">
        <f t="shared" si="42"/>
        <v>42766.208333333328</v>
      </c>
      <c r="S552">
        <f t="shared" si="43"/>
        <v>13</v>
      </c>
      <c r="T552" s="10">
        <f t="shared" si="44"/>
        <v>2017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8">
        <f t="shared" si="40"/>
        <v>135.03571428571428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8273</v>
      </c>
      <c r="P553" t="s">
        <v>8274</v>
      </c>
      <c r="Q553" s="12">
        <f t="shared" si="41"/>
        <v>42173.275740740741</v>
      </c>
      <c r="R553" s="12">
        <f t="shared" si="42"/>
        <v>42217.745138888888</v>
      </c>
      <c r="S553">
        <f t="shared" si="43"/>
        <v>44</v>
      </c>
      <c r="T553" s="10">
        <f t="shared" si="44"/>
        <v>2015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8" t="e">
        <f t="shared" si="40"/>
        <v>#DIV/0!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8273</v>
      </c>
      <c r="P554" t="s">
        <v>8274</v>
      </c>
      <c r="Q554" s="12">
        <f t="shared" si="41"/>
        <v>42318.616851851853</v>
      </c>
      <c r="R554" s="12">
        <f t="shared" si="42"/>
        <v>42378.616851851853</v>
      </c>
      <c r="S554">
        <f t="shared" si="43"/>
        <v>60</v>
      </c>
      <c r="T554" s="10">
        <f t="shared" si="44"/>
        <v>2015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8">
        <f t="shared" si="40"/>
        <v>20.5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8273</v>
      </c>
      <c r="P555" t="s">
        <v>8274</v>
      </c>
      <c r="Q555" s="12">
        <f t="shared" si="41"/>
        <v>41927.71980324074</v>
      </c>
      <c r="R555" s="12">
        <f t="shared" si="42"/>
        <v>41957.761469907404</v>
      </c>
      <c r="S555">
        <f t="shared" si="43"/>
        <v>30</v>
      </c>
      <c r="T555" s="10">
        <f t="shared" si="44"/>
        <v>2014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8">
        <f t="shared" si="40"/>
        <v>64.36363636363636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8273</v>
      </c>
      <c r="P556" t="s">
        <v>8274</v>
      </c>
      <c r="Q556" s="12">
        <f t="shared" si="41"/>
        <v>41901.684861111113</v>
      </c>
      <c r="R556" s="12">
        <f t="shared" si="42"/>
        <v>41931.684861111113</v>
      </c>
      <c r="S556">
        <f t="shared" si="43"/>
        <v>30</v>
      </c>
      <c r="T556" s="10">
        <f t="shared" si="44"/>
        <v>2014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8" t="e">
        <f t="shared" si="40"/>
        <v>#DIV/0!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8273</v>
      </c>
      <c r="P557" t="s">
        <v>8274</v>
      </c>
      <c r="Q557" s="12">
        <f t="shared" si="41"/>
        <v>42503.353506944448</v>
      </c>
      <c r="R557" s="12">
        <f t="shared" si="42"/>
        <v>42533.353506944448</v>
      </c>
      <c r="S557">
        <f t="shared" si="43"/>
        <v>30</v>
      </c>
      <c r="T557" s="10">
        <f t="shared" si="44"/>
        <v>2016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8">
        <f t="shared" si="40"/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8273</v>
      </c>
      <c r="P558" t="s">
        <v>8274</v>
      </c>
      <c r="Q558" s="12">
        <f t="shared" si="41"/>
        <v>42345.860150462962</v>
      </c>
      <c r="R558" s="12">
        <f t="shared" si="42"/>
        <v>42375.860150462962</v>
      </c>
      <c r="S558">
        <f t="shared" si="43"/>
        <v>30</v>
      </c>
      <c r="T558" s="10">
        <f t="shared" si="44"/>
        <v>2015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8">
        <f t="shared" si="40"/>
        <v>68.3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8273</v>
      </c>
      <c r="P559" t="s">
        <v>8274</v>
      </c>
      <c r="Q559" s="12">
        <f t="shared" si="41"/>
        <v>42676.942164351851</v>
      </c>
      <c r="R559" s="12">
        <f t="shared" si="42"/>
        <v>42706.983831018515</v>
      </c>
      <c r="S559">
        <f t="shared" si="43"/>
        <v>30</v>
      </c>
      <c r="T559" s="10">
        <f t="shared" si="44"/>
        <v>2016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8" t="e">
        <f t="shared" si="40"/>
        <v>#DIV/0!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8273</v>
      </c>
      <c r="P560" t="s">
        <v>8274</v>
      </c>
      <c r="Q560" s="12">
        <f t="shared" si="41"/>
        <v>42057.883159722223</v>
      </c>
      <c r="R560" s="12">
        <f t="shared" si="42"/>
        <v>42087.841493055559</v>
      </c>
      <c r="S560">
        <f t="shared" si="43"/>
        <v>30</v>
      </c>
      <c r="T560" s="10">
        <f t="shared" si="44"/>
        <v>2015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8">
        <f t="shared" si="40"/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8273</v>
      </c>
      <c r="P561" t="s">
        <v>8274</v>
      </c>
      <c r="Q561" s="12">
        <f t="shared" si="41"/>
        <v>42321.283101851848</v>
      </c>
      <c r="R561" s="12">
        <f t="shared" si="42"/>
        <v>42351.283101851848</v>
      </c>
      <c r="S561">
        <f t="shared" si="43"/>
        <v>30</v>
      </c>
      <c r="T561" s="10">
        <f t="shared" si="44"/>
        <v>2015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8">
        <f t="shared" si="40"/>
        <v>4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8273</v>
      </c>
      <c r="P562" t="s">
        <v>8274</v>
      </c>
      <c r="Q562" s="12">
        <f t="shared" si="41"/>
        <v>41960.771354166667</v>
      </c>
      <c r="R562" s="12">
        <f t="shared" si="42"/>
        <v>41990.771354166667</v>
      </c>
      <c r="S562">
        <f t="shared" si="43"/>
        <v>30</v>
      </c>
      <c r="T562" s="10">
        <f t="shared" si="44"/>
        <v>2014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8">
        <f t="shared" si="40"/>
        <v>27.5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8273</v>
      </c>
      <c r="P563" t="s">
        <v>8274</v>
      </c>
      <c r="Q563" s="12">
        <f t="shared" si="41"/>
        <v>42268.658715277779</v>
      </c>
      <c r="R563" s="12">
        <f t="shared" si="42"/>
        <v>42303.658715277779</v>
      </c>
      <c r="S563">
        <f t="shared" si="43"/>
        <v>35</v>
      </c>
      <c r="T563" s="10">
        <f t="shared" si="44"/>
        <v>2015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8" t="e">
        <f t="shared" si="40"/>
        <v>#DIV/0!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8273</v>
      </c>
      <c r="P564" t="s">
        <v>8274</v>
      </c>
      <c r="Q564" s="12">
        <f t="shared" si="41"/>
        <v>42692.389062500006</v>
      </c>
      <c r="R564" s="12">
        <f t="shared" si="42"/>
        <v>42722.389062500006</v>
      </c>
      <c r="S564">
        <f t="shared" si="43"/>
        <v>30</v>
      </c>
      <c r="T564" s="10">
        <f t="shared" si="44"/>
        <v>2016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8">
        <f t="shared" si="40"/>
        <v>34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8273</v>
      </c>
      <c r="P565" t="s">
        <v>8274</v>
      </c>
      <c r="Q565" s="12">
        <f t="shared" si="41"/>
        <v>42022.069988425923</v>
      </c>
      <c r="R565" s="12">
        <f t="shared" si="42"/>
        <v>42052.069988425923</v>
      </c>
      <c r="S565">
        <f t="shared" si="43"/>
        <v>30</v>
      </c>
      <c r="T565" s="10">
        <f t="shared" si="44"/>
        <v>2015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8">
        <f t="shared" si="40"/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8273</v>
      </c>
      <c r="P566" t="s">
        <v>8274</v>
      </c>
      <c r="Q566" s="12">
        <f t="shared" si="41"/>
        <v>42411.942997685182</v>
      </c>
      <c r="R566" s="12">
        <f t="shared" si="42"/>
        <v>42441.942997685182</v>
      </c>
      <c r="S566">
        <f t="shared" si="43"/>
        <v>30</v>
      </c>
      <c r="T566" s="10">
        <f t="shared" si="44"/>
        <v>2016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8" t="e">
        <f t="shared" si="40"/>
        <v>#DIV/0!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8273</v>
      </c>
      <c r="P567" t="s">
        <v>8274</v>
      </c>
      <c r="Q567" s="12">
        <f t="shared" si="41"/>
        <v>42165.785289351858</v>
      </c>
      <c r="R567" s="12">
        <f t="shared" si="42"/>
        <v>42195.785289351858</v>
      </c>
      <c r="S567">
        <f t="shared" si="43"/>
        <v>30</v>
      </c>
      <c r="T567" s="10">
        <f t="shared" si="44"/>
        <v>2015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8">
        <f t="shared" si="40"/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8273</v>
      </c>
      <c r="P568" t="s">
        <v>8274</v>
      </c>
      <c r="Q568" s="12">
        <f t="shared" si="41"/>
        <v>42535.68440972222</v>
      </c>
      <c r="R568" s="12">
        <f t="shared" si="42"/>
        <v>42565.68440972222</v>
      </c>
      <c r="S568">
        <f t="shared" si="43"/>
        <v>30</v>
      </c>
      <c r="T568" s="10">
        <f t="shared" si="44"/>
        <v>2016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8" t="e">
        <f t="shared" si="40"/>
        <v>#DIV/0!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8273</v>
      </c>
      <c r="P569" t="s">
        <v>8274</v>
      </c>
      <c r="Q569" s="12">
        <f t="shared" si="41"/>
        <v>41975.842523148152</v>
      </c>
      <c r="R569" s="12">
        <f t="shared" si="42"/>
        <v>42005.842523148152</v>
      </c>
      <c r="S569">
        <f t="shared" si="43"/>
        <v>30</v>
      </c>
      <c r="T569" s="10">
        <f t="shared" si="44"/>
        <v>2014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8">
        <f t="shared" si="40"/>
        <v>49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8273</v>
      </c>
      <c r="P570" t="s">
        <v>8274</v>
      </c>
      <c r="Q570" s="12">
        <f t="shared" si="41"/>
        <v>42348.9215625</v>
      </c>
      <c r="R570" s="12">
        <f t="shared" si="42"/>
        <v>42385.458333333328</v>
      </c>
      <c r="S570">
        <f t="shared" si="43"/>
        <v>37</v>
      </c>
      <c r="T570" s="10">
        <f t="shared" si="44"/>
        <v>2015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8">
        <f t="shared" si="40"/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8273</v>
      </c>
      <c r="P571" t="s">
        <v>8274</v>
      </c>
      <c r="Q571" s="12">
        <f t="shared" si="41"/>
        <v>42340.847361111111</v>
      </c>
      <c r="R571" s="12">
        <f t="shared" si="42"/>
        <v>42370.847361111111</v>
      </c>
      <c r="S571">
        <f t="shared" si="43"/>
        <v>30</v>
      </c>
      <c r="T571" s="10">
        <f t="shared" si="44"/>
        <v>2015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8">
        <f t="shared" si="40"/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8273</v>
      </c>
      <c r="P572" t="s">
        <v>8274</v>
      </c>
      <c r="Q572" s="12">
        <f t="shared" si="41"/>
        <v>42388.798252314817</v>
      </c>
      <c r="R572" s="12">
        <f t="shared" si="42"/>
        <v>42418.798252314817</v>
      </c>
      <c r="S572">
        <f t="shared" si="43"/>
        <v>30</v>
      </c>
      <c r="T572" s="10">
        <f t="shared" si="44"/>
        <v>2016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8">
        <f t="shared" si="40"/>
        <v>53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8273</v>
      </c>
      <c r="P573" t="s">
        <v>8274</v>
      </c>
      <c r="Q573" s="12">
        <f t="shared" si="41"/>
        <v>42192.816238425927</v>
      </c>
      <c r="R573" s="12">
        <f t="shared" si="42"/>
        <v>42212.165972222225</v>
      </c>
      <c r="S573">
        <f t="shared" si="43"/>
        <v>19</v>
      </c>
      <c r="T573" s="10">
        <f t="shared" si="44"/>
        <v>2015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8" t="e">
        <f t="shared" si="40"/>
        <v>#DIV/0!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8273</v>
      </c>
      <c r="P574" t="s">
        <v>8274</v>
      </c>
      <c r="Q574" s="12">
        <f t="shared" si="41"/>
        <v>42282.71629629629</v>
      </c>
      <c r="R574" s="12">
        <f t="shared" si="42"/>
        <v>42312.757962962962</v>
      </c>
      <c r="S574">
        <f t="shared" si="43"/>
        <v>30</v>
      </c>
      <c r="T574" s="10">
        <f t="shared" si="44"/>
        <v>2015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8">
        <f t="shared" si="40"/>
        <v>38.444444444444443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8273</v>
      </c>
      <c r="P575" t="s">
        <v>8274</v>
      </c>
      <c r="Q575" s="12">
        <f t="shared" si="41"/>
        <v>41963.050127314811</v>
      </c>
      <c r="R575" s="12">
        <f t="shared" si="42"/>
        <v>42022.05</v>
      </c>
      <c r="S575">
        <f t="shared" si="43"/>
        <v>59</v>
      </c>
      <c r="T575" s="10">
        <f t="shared" si="44"/>
        <v>2014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8">
        <f t="shared" si="40"/>
        <v>20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8273</v>
      </c>
      <c r="P576" t="s">
        <v>8274</v>
      </c>
      <c r="Q576" s="12">
        <f t="shared" si="41"/>
        <v>42632.443368055552</v>
      </c>
      <c r="R576" s="12">
        <f t="shared" si="42"/>
        <v>42662.443368055552</v>
      </c>
      <c r="S576">
        <f t="shared" si="43"/>
        <v>30</v>
      </c>
      <c r="T576" s="10">
        <f t="shared" si="44"/>
        <v>2016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8">
        <f t="shared" si="40"/>
        <v>64.75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8273</v>
      </c>
      <c r="P577" t="s">
        <v>8274</v>
      </c>
      <c r="Q577" s="12">
        <f t="shared" si="41"/>
        <v>42138.692627314813</v>
      </c>
      <c r="R577" s="12">
        <f t="shared" si="42"/>
        <v>42168.692627314813</v>
      </c>
      <c r="S577">
        <f t="shared" si="43"/>
        <v>30</v>
      </c>
      <c r="T577" s="10">
        <f t="shared" si="44"/>
        <v>2015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8">
        <f t="shared" ref="F578:F641" si="45">E578/M578</f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8273</v>
      </c>
      <c r="P578" t="s">
        <v>8274</v>
      </c>
      <c r="Q578" s="12">
        <f t="shared" si="41"/>
        <v>42031.471666666665</v>
      </c>
      <c r="R578" s="12">
        <f t="shared" si="42"/>
        <v>42091.43</v>
      </c>
      <c r="S578">
        <f t="shared" si="43"/>
        <v>60</v>
      </c>
      <c r="T578" s="10">
        <f t="shared" si="44"/>
        <v>2015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8">
        <f t="shared" si="45"/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8273</v>
      </c>
      <c r="P579" t="s">
        <v>8274</v>
      </c>
      <c r="Q579" s="12">
        <f t="shared" ref="Q579:Q642" si="46">((($K579/60)/60)/24)+DATE(1970,1,1)</f>
        <v>42450.589143518519</v>
      </c>
      <c r="R579" s="12">
        <f t="shared" ref="R579:R642" si="47">((($J579/60)/60)/24)+DATE(1970,1,1)</f>
        <v>42510.589143518519</v>
      </c>
      <c r="S579">
        <f t="shared" ref="S579:S642" si="48">ROUND(R579-Q579,0)</f>
        <v>60</v>
      </c>
      <c r="T579" s="10">
        <f t="shared" ref="T579:T642" si="49">YEAR(Q579)</f>
        <v>2016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8">
        <f t="shared" si="45"/>
        <v>2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8273</v>
      </c>
      <c r="P580" t="s">
        <v>8274</v>
      </c>
      <c r="Q580" s="12">
        <f t="shared" si="46"/>
        <v>42230.578622685185</v>
      </c>
      <c r="R580" s="12">
        <f t="shared" si="47"/>
        <v>42254.578622685185</v>
      </c>
      <c r="S580">
        <f t="shared" si="48"/>
        <v>24</v>
      </c>
      <c r="T580" s="10">
        <f t="shared" si="49"/>
        <v>2015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8">
        <f t="shared" si="45"/>
        <v>35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8273</v>
      </c>
      <c r="P581" t="s">
        <v>8274</v>
      </c>
      <c r="Q581" s="12">
        <f t="shared" si="46"/>
        <v>41968.852118055554</v>
      </c>
      <c r="R581" s="12">
        <f t="shared" si="47"/>
        <v>41998.852118055554</v>
      </c>
      <c r="S581">
        <f t="shared" si="48"/>
        <v>30</v>
      </c>
      <c r="T581" s="10">
        <f t="shared" si="49"/>
        <v>2014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8">
        <f t="shared" si="45"/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8273</v>
      </c>
      <c r="P582" t="s">
        <v>8274</v>
      </c>
      <c r="Q582" s="12">
        <f t="shared" si="46"/>
        <v>42605.908182870371</v>
      </c>
      <c r="R582" s="12">
        <f t="shared" si="47"/>
        <v>42635.908182870371</v>
      </c>
      <c r="S582">
        <f t="shared" si="48"/>
        <v>30</v>
      </c>
      <c r="T582" s="10">
        <f t="shared" si="49"/>
        <v>2016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8" t="e">
        <f t="shared" si="45"/>
        <v>#DIV/0!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8273</v>
      </c>
      <c r="P583" t="s">
        <v>8274</v>
      </c>
      <c r="Q583" s="12">
        <f t="shared" si="46"/>
        <v>42188.012777777782</v>
      </c>
      <c r="R583" s="12">
        <f t="shared" si="47"/>
        <v>42218.012777777782</v>
      </c>
      <c r="S583">
        <f t="shared" si="48"/>
        <v>30</v>
      </c>
      <c r="T583" s="10">
        <f t="shared" si="49"/>
        <v>2015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8" t="e">
        <f t="shared" si="45"/>
        <v>#DIV/0!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8273</v>
      </c>
      <c r="P584" t="s">
        <v>8274</v>
      </c>
      <c r="Q584" s="12">
        <f t="shared" si="46"/>
        <v>42055.739803240736</v>
      </c>
      <c r="R584" s="12">
        <f t="shared" si="47"/>
        <v>42078.75</v>
      </c>
      <c r="S584">
        <f t="shared" si="48"/>
        <v>23</v>
      </c>
      <c r="T584" s="10">
        <f t="shared" si="49"/>
        <v>2015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8">
        <f t="shared" si="45"/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8273</v>
      </c>
      <c r="P585" t="s">
        <v>8274</v>
      </c>
      <c r="Q585" s="12">
        <f t="shared" si="46"/>
        <v>42052.93850694444</v>
      </c>
      <c r="R585" s="12">
        <f t="shared" si="47"/>
        <v>42082.896840277783</v>
      </c>
      <c r="S585">
        <f t="shared" si="48"/>
        <v>30</v>
      </c>
      <c r="T585" s="10">
        <f t="shared" si="49"/>
        <v>2015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8">
        <f t="shared" si="45"/>
        <v>5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8273</v>
      </c>
      <c r="P586" t="s">
        <v>8274</v>
      </c>
      <c r="Q586" s="12">
        <f t="shared" si="46"/>
        <v>42049.716620370367</v>
      </c>
      <c r="R586" s="12">
        <f t="shared" si="47"/>
        <v>42079.674953703703</v>
      </c>
      <c r="S586">
        <f t="shared" si="48"/>
        <v>30</v>
      </c>
      <c r="T586" s="10">
        <f t="shared" si="49"/>
        <v>2015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8" t="e">
        <f t="shared" si="45"/>
        <v>#DIV/0!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8273</v>
      </c>
      <c r="P587" t="s">
        <v>8274</v>
      </c>
      <c r="Q587" s="12">
        <f t="shared" si="46"/>
        <v>42283.3909375</v>
      </c>
      <c r="R587" s="12">
        <f t="shared" si="47"/>
        <v>42339</v>
      </c>
      <c r="S587">
        <f t="shared" si="48"/>
        <v>56</v>
      </c>
      <c r="T587" s="10">
        <f t="shared" si="49"/>
        <v>2015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8">
        <f t="shared" si="45"/>
        <v>14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8273</v>
      </c>
      <c r="P588" t="s">
        <v>8274</v>
      </c>
      <c r="Q588" s="12">
        <f t="shared" si="46"/>
        <v>42020.854247685187</v>
      </c>
      <c r="R588" s="12">
        <f t="shared" si="47"/>
        <v>42050.854247685187</v>
      </c>
      <c r="S588">
        <f t="shared" si="48"/>
        <v>30</v>
      </c>
      <c r="T588" s="10">
        <f t="shared" si="49"/>
        <v>2015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8">
        <f t="shared" si="45"/>
        <v>389.28571428571428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8273</v>
      </c>
      <c r="P589" t="s">
        <v>8274</v>
      </c>
      <c r="Q589" s="12">
        <f t="shared" si="46"/>
        <v>42080.757326388892</v>
      </c>
      <c r="R589" s="12">
        <f t="shared" si="47"/>
        <v>42110.757326388892</v>
      </c>
      <c r="S589">
        <f t="shared" si="48"/>
        <v>30</v>
      </c>
      <c r="T589" s="10">
        <f t="shared" si="49"/>
        <v>2015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8">
        <f t="shared" si="45"/>
        <v>150.5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8273</v>
      </c>
      <c r="P590" t="s">
        <v>8274</v>
      </c>
      <c r="Q590" s="12">
        <f t="shared" si="46"/>
        <v>42631.769513888896</v>
      </c>
      <c r="R590" s="12">
        <f t="shared" si="47"/>
        <v>42691.811180555553</v>
      </c>
      <c r="S590">
        <f t="shared" si="48"/>
        <v>60</v>
      </c>
      <c r="T590" s="10">
        <f t="shared" si="49"/>
        <v>2016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8">
        <f t="shared" si="45"/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8273</v>
      </c>
      <c r="P591" t="s">
        <v>8274</v>
      </c>
      <c r="Q591" s="12">
        <f t="shared" si="46"/>
        <v>42178.614571759259</v>
      </c>
      <c r="R591" s="12">
        <f t="shared" si="47"/>
        <v>42193.614571759259</v>
      </c>
      <c r="S591">
        <f t="shared" si="48"/>
        <v>15</v>
      </c>
      <c r="T591" s="10">
        <f t="shared" si="49"/>
        <v>2015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8">
        <f t="shared" si="45"/>
        <v>24.777777777777779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8273</v>
      </c>
      <c r="P592" t="s">
        <v>8274</v>
      </c>
      <c r="Q592" s="12">
        <f t="shared" si="46"/>
        <v>42377.554756944446</v>
      </c>
      <c r="R592" s="12">
        <f t="shared" si="47"/>
        <v>42408.542361111111</v>
      </c>
      <c r="S592">
        <f t="shared" si="48"/>
        <v>31</v>
      </c>
      <c r="T592" s="10">
        <f t="shared" si="49"/>
        <v>2016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8">
        <f t="shared" si="45"/>
        <v>30.5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8273</v>
      </c>
      <c r="P593" t="s">
        <v>8274</v>
      </c>
      <c r="Q593" s="12">
        <f t="shared" si="46"/>
        <v>42177.543171296296</v>
      </c>
      <c r="R593" s="12">
        <f t="shared" si="47"/>
        <v>42207.543171296296</v>
      </c>
      <c r="S593">
        <f t="shared" si="48"/>
        <v>30</v>
      </c>
      <c r="T593" s="10">
        <f t="shared" si="49"/>
        <v>2015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8">
        <f t="shared" si="45"/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8273</v>
      </c>
      <c r="P594" t="s">
        <v>8274</v>
      </c>
      <c r="Q594" s="12">
        <f t="shared" si="46"/>
        <v>41946.232175925928</v>
      </c>
      <c r="R594" s="12">
        <f t="shared" si="47"/>
        <v>41976.232175925921</v>
      </c>
      <c r="S594">
        <f t="shared" si="48"/>
        <v>30</v>
      </c>
      <c r="T594" s="10">
        <f t="shared" si="49"/>
        <v>2014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8">
        <f t="shared" si="45"/>
        <v>16.428571428571427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8273</v>
      </c>
      <c r="P595" t="s">
        <v>8274</v>
      </c>
      <c r="Q595" s="12">
        <f t="shared" si="46"/>
        <v>42070.677604166667</v>
      </c>
      <c r="R595" s="12">
        <f t="shared" si="47"/>
        <v>42100.635937500003</v>
      </c>
      <c r="S595">
        <f t="shared" si="48"/>
        <v>30</v>
      </c>
      <c r="T595" s="10">
        <f t="shared" si="49"/>
        <v>2015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8">
        <f t="shared" si="45"/>
        <v>13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8273</v>
      </c>
      <c r="P596" t="s">
        <v>8274</v>
      </c>
      <c r="Q596" s="12">
        <f t="shared" si="46"/>
        <v>42446.780162037037</v>
      </c>
      <c r="R596" s="12">
        <f t="shared" si="47"/>
        <v>42476.780162037037</v>
      </c>
      <c r="S596">
        <f t="shared" si="48"/>
        <v>30</v>
      </c>
      <c r="T596" s="10">
        <f t="shared" si="49"/>
        <v>2016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8">
        <f t="shared" si="45"/>
        <v>53.25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8273</v>
      </c>
      <c r="P597" t="s">
        <v>8274</v>
      </c>
      <c r="Q597" s="12">
        <f t="shared" si="46"/>
        <v>42083.069884259254</v>
      </c>
      <c r="R597" s="12">
        <f t="shared" si="47"/>
        <v>42128.069884259254</v>
      </c>
      <c r="S597">
        <f t="shared" si="48"/>
        <v>45</v>
      </c>
      <c r="T597" s="10">
        <f t="shared" si="49"/>
        <v>2015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8">
        <f t="shared" si="45"/>
        <v>3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8273</v>
      </c>
      <c r="P598" t="s">
        <v>8274</v>
      </c>
      <c r="Q598" s="12">
        <f t="shared" si="46"/>
        <v>42646.896898148145</v>
      </c>
      <c r="R598" s="12">
        <f t="shared" si="47"/>
        <v>42676.896898148145</v>
      </c>
      <c r="S598">
        <f t="shared" si="48"/>
        <v>30</v>
      </c>
      <c r="T598" s="10">
        <f t="shared" si="49"/>
        <v>2016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8">
        <f t="shared" si="45"/>
        <v>10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8273</v>
      </c>
      <c r="P599" t="s">
        <v>8274</v>
      </c>
      <c r="Q599" s="12">
        <f t="shared" si="46"/>
        <v>42545.705266203702</v>
      </c>
      <c r="R599" s="12">
        <f t="shared" si="47"/>
        <v>42582.666666666672</v>
      </c>
      <c r="S599">
        <f t="shared" si="48"/>
        <v>37</v>
      </c>
      <c r="T599" s="10">
        <f t="shared" si="49"/>
        <v>2016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8">
        <f t="shared" si="45"/>
        <v>121.42857142857143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8273</v>
      </c>
      <c r="P600" t="s">
        <v>8274</v>
      </c>
      <c r="Q600" s="12">
        <f t="shared" si="46"/>
        <v>41948.00209490741</v>
      </c>
      <c r="R600" s="12">
        <f t="shared" si="47"/>
        <v>41978.00209490741</v>
      </c>
      <c r="S600">
        <f t="shared" si="48"/>
        <v>30</v>
      </c>
      <c r="T600" s="10">
        <f t="shared" si="49"/>
        <v>2014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8">
        <f t="shared" si="45"/>
        <v>15.5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8273</v>
      </c>
      <c r="P601" t="s">
        <v>8274</v>
      </c>
      <c r="Q601" s="12">
        <f t="shared" si="46"/>
        <v>42047.812523148154</v>
      </c>
      <c r="R601" s="12">
        <f t="shared" si="47"/>
        <v>42071.636111111111</v>
      </c>
      <c r="S601">
        <f t="shared" si="48"/>
        <v>24</v>
      </c>
      <c r="T601" s="10">
        <f t="shared" si="49"/>
        <v>2015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8">
        <f t="shared" si="45"/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8273</v>
      </c>
      <c r="P602" t="s">
        <v>8274</v>
      </c>
      <c r="Q602" s="12">
        <f t="shared" si="46"/>
        <v>42073.798171296294</v>
      </c>
      <c r="R602" s="12">
        <f t="shared" si="47"/>
        <v>42133.798171296294</v>
      </c>
      <c r="S602">
        <f t="shared" si="48"/>
        <v>60</v>
      </c>
      <c r="T602" s="10">
        <f t="shared" si="49"/>
        <v>2015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8">
        <f t="shared" si="45"/>
        <v>23.333333333333332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8273</v>
      </c>
      <c r="P603" t="s">
        <v>8274</v>
      </c>
      <c r="Q603" s="12">
        <f t="shared" si="46"/>
        <v>41969.858090277776</v>
      </c>
      <c r="R603" s="12">
        <f t="shared" si="47"/>
        <v>41999.858090277776</v>
      </c>
      <c r="S603">
        <f t="shared" si="48"/>
        <v>30</v>
      </c>
      <c r="T603" s="10">
        <f t="shared" si="49"/>
        <v>2014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8" t="e">
        <f t="shared" si="45"/>
        <v>#DIV/0!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8273</v>
      </c>
      <c r="P604" t="s">
        <v>8274</v>
      </c>
      <c r="Q604" s="12">
        <f t="shared" si="46"/>
        <v>42143.79415509259</v>
      </c>
      <c r="R604" s="12">
        <f t="shared" si="47"/>
        <v>42173.79415509259</v>
      </c>
      <c r="S604">
        <f t="shared" si="48"/>
        <v>30</v>
      </c>
      <c r="T604" s="10">
        <f t="shared" si="49"/>
        <v>2015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8">
        <f t="shared" si="45"/>
        <v>45.386153846153846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8273</v>
      </c>
      <c r="P605" t="s">
        <v>8274</v>
      </c>
      <c r="Q605" s="12">
        <f t="shared" si="46"/>
        <v>41835.639155092591</v>
      </c>
      <c r="R605" s="12">
        <f t="shared" si="47"/>
        <v>41865.639155092591</v>
      </c>
      <c r="S605">
        <f t="shared" si="48"/>
        <v>30</v>
      </c>
      <c r="T605" s="10">
        <f t="shared" si="49"/>
        <v>2014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8" t="e">
        <f t="shared" si="45"/>
        <v>#DIV/0!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8273</v>
      </c>
      <c r="P606" t="s">
        <v>8274</v>
      </c>
      <c r="Q606" s="12">
        <f t="shared" si="46"/>
        <v>41849.035370370373</v>
      </c>
      <c r="R606" s="12">
        <f t="shared" si="47"/>
        <v>41879.035370370373</v>
      </c>
      <c r="S606">
        <f t="shared" si="48"/>
        <v>30</v>
      </c>
      <c r="T606" s="10">
        <f t="shared" si="49"/>
        <v>2014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8">
        <f t="shared" si="45"/>
        <v>16.375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8273</v>
      </c>
      <c r="P607" t="s">
        <v>8274</v>
      </c>
      <c r="Q607" s="12">
        <f t="shared" si="46"/>
        <v>42194.357731481476</v>
      </c>
      <c r="R607" s="12">
        <f t="shared" si="47"/>
        <v>42239.357731481476</v>
      </c>
      <c r="S607">
        <f t="shared" si="48"/>
        <v>45</v>
      </c>
      <c r="T607" s="10">
        <f t="shared" si="49"/>
        <v>2015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8">
        <f t="shared" si="45"/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8273</v>
      </c>
      <c r="P608" t="s">
        <v>8274</v>
      </c>
      <c r="Q608" s="12">
        <f t="shared" si="46"/>
        <v>42102.650567129633</v>
      </c>
      <c r="R608" s="12">
        <f t="shared" si="47"/>
        <v>42148.625</v>
      </c>
      <c r="S608">
        <f t="shared" si="48"/>
        <v>46</v>
      </c>
      <c r="T608" s="10">
        <f t="shared" si="49"/>
        <v>2015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8" t="e">
        <f t="shared" si="45"/>
        <v>#DIV/0!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8273</v>
      </c>
      <c r="P609" t="s">
        <v>8274</v>
      </c>
      <c r="Q609" s="12">
        <f t="shared" si="46"/>
        <v>42300.825648148151</v>
      </c>
      <c r="R609" s="12">
        <f t="shared" si="47"/>
        <v>42330.867314814815</v>
      </c>
      <c r="S609">
        <f t="shared" si="48"/>
        <v>30</v>
      </c>
      <c r="T609" s="10">
        <f t="shared" si="49"/>
        <v>2015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8">
        <f t="shared" si="45"/>
        <v>292.2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8273</v>
      </c>
      <c r="P610" t="s">
        <v>8274</v>
      </c>
      <c r="Q610" s="12">
        <f t="shared" si="46"/>
        <v>42140.921064814815</v>
      </c>
      <c r="R610" s="12">
        <f t="shared" si="47"/>
        <v>42170.921064814815</v>
      </c>
      <c r="S610">
        <f t="shared" si="48"/>
        <v>30</v>
      </c>
      <c r="T610" s="10">
        <f t="shared" si="49"/>
        <v>2015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8">
        <f t="shared" si="45"/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8273</v>
      </c>
      <c r="P611" t="s">
        <v>8274</v>
      </c>
      <c r="Q611" s="12">
        <f t="shared" si="46"/>
        <v>42307.034074074079</v>
      </c>
      <c r="R611" s="12">
        <f t="shared" si="47"/>
        <v>42337.075740740736</v>
      </c>
      <c r="S611">
        <f t="shared" si="48"/>
        <v>30</v>
      </c>
      <c r="T611" s="10">
        <f t="shared" si="49"/>
        <v>2015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8" t="e">
        <f t="shared" si="45"/>
        <v>#DIV/0!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8273</v>
      </c>
      <c r="P612" t="s">
        <v>8274</v>
      </c>
      <c r="Q612" s="12">
        <f t="shared" si="46"/>
        <v>42086.83085648148</v>
      </c>
      <c r="R612" s="12">
        <f t="shared" si="47"/>
        <v>42116.83085648148</v>
      </c>
      <c r="S612">
        <f t="shared" si="48"/>
        <v>30</v>
      </c>
      <c r="T612" s="10">
        <f t="shared" si="49"/>
        <v>2015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8" t="e">
        <f t="shared" si="45"/>
        <v>#DIV/0!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8273</v>
      </c>
      <c r="P613" t="s">
        <v>8274</v>
      </c>
      <c r="Q613" s="12">
        <f t="shared" si="46"/>
        <v>42328.560613425929</v>
      </c>
      <c r="R613" s="12">
        <f t="shared" si="47"/>
        <v>42388.560613425929</v>
      </c>
      <c r="S613">
        <f t="shared" si="48"/>
        <v>60</v>
      </c>
      <c r="T613" s="10">
        <f t="shared" si="49"/>
        <v>2015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8" t="e">
        <f t="shared" si="45"/>
        <v>#DIV/0!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8273</v>
      </c>
      <c r="P614" t="s">
        <v>8274</v>
      </c>
      <c r="Q614" s="12">
        <f t="shared" si="46"/>
        <v>42585.031782407401</v>
      </c>
      <c r="R614" s="12">
        <f t="shared" si="47"/>
        <v>42615.031782407401</v>
      </c>
      <c r="S614">
        <f t="shared" si="48"/>
        <v>30</v>
      </c>
      <c r="T614" s="10">
        <f t="shared" si="49"/>
        <v>2016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8">
        <f t="shared" si="45"/>
        <v>105.93388429752066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8273</v>
      </c>
      <c r="P615" t="s">
        <v>8274</v>
      </c>
      <c r="Q615" s="12">
        <f t="shared" si="46"/>
        <v>42247.496759259258</v>
      </c>
      <c r="R615" s="12">
        <f t="shared" si="47"/>
        <v>42278.207638888889</v>
      </c>
      <c r="S615">
        <f t="shared" si="48"/>
        <v>31</v>
      </c>
      <c r="T615" s="10">
        <f t="shared" si="49"/>
        <v>2015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8" t="e">
        <f t="shared" si="45"/>
        <v>#DIV/0!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8273</v>
      </c>
      <c r="P616" t="s">
        <v>8274</v>
      </c>
      <c r="Q616" s="12">
        <f t="shared" si="46"/>
        <v>42515.061805555553</v>
      </c>
      <c r="R616" s="12">
        <f t="shared" si="47"/>
        <v>42545.061805555553</v>
      </c>
      <c r="S616">
        <f t="shared" si="48"/>
        <v>30</v>
      </c>
      <c r="T616" s="10">
        <f t="shared" si="49"/>
        <v>2016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8" t="e">
        <f t="shared" si="45"/>
        <v>#DIV/0!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8273</v>
      </c>
      <c r="P617" t="s">
        <v>8274</v>
      </c>
      <c r="Q617" s="12">
        <f t="shared" si="46"/>
        <v>42242.122210648144</v>
      </c>
      <c r="R617" s="12">
        <f t="shared" si="47"/>
        <v>42272.122210648144</v>
      </c>
      <c r="S617">
        <f t="shared" si="48"/>
        <v>30</v>
      </c>
      <c r="T617" s="10">
        <f t="shared" si="49"/>
        <v>2015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8" t="e">
        <f t="shared" si="45"/>
        <v>#DIV/0!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8273</v>
      </c>
      <c r="P618" t="s">
        <v>8274</v>
      </c>
      <c r="Q618" s="12">
        <f t="shared" si="46"/>
        <v>42761.376238425932</v>
      </c>
      <c r="R618" s="12">
        <f t="shared" si="47"/>
        <v>42791.376238425932</v>
      </c>
      <c r="S618">
        <f t="shared" si="48"/>
        <v>30</v>
      </c>
      <c r="T618" s="10">
        <f t="shared" si="49"/>
        <v>2017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8">
        <f t="shared" si="45"/>
        <v>20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8273</v>
      </c>
      <c r="P619" t="s">
        <v>8274</v>
      </c>
      <c r="Q619" s="12">
        <f t="shared" si="46"/>
        <v>42087.343090277776</v>
      </c>
      <c r="R619" s="12">
        <f t="shared" si="47"/>
        <v>42132.343090277776</v>
      </c>
      <c r="S619">
        <f t="shared" si="48"/>
        <v>45</v>
      </c>
      <c r="T619" s="10">
        <f t="shared" si="49"/>
        <v>2015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8" t="e">
        <f t="shared" si="45"/>
        <v>#DIV/0!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8273</v>
      </c>
      <c r="P620" t="s">
        <v>8274</v>
      </c>
      <c r="Q620" s="12">
        <f t="shared" si="46"/>
        <v>42317.810219907406</v>
      </c>
      <c r="R620" s="12">
        <f t="shared" si="47"/>
        <v>42347.810219907406</v>
      </c>
      <c r="S620">
        <f t="shared" si="48"/>
        <v>30</v>
      </c>
      <c r="T620" s="10">
        <f t="shared" si="49"/>
        <v>2015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8">
        <f t="shared" si="45"/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8273</v>
      </c>
      <c r="P621" t="s">
        <v>8274</v>
      </c>
      <c r="Q621" s="12">
        <f t="shared" si="46"/>
        <v>41908.650347222225</v>
      </c>
      <c r="R621" s="12">
        <f t="shared" si="47"/>
        <v>41968.692013888889</v>
      </c>
      <c r="S621">
        <f t="shared" si="48"/>
        <v>60</v>
      </c>
      <c r="T621" s="10">
        <f t="shared" si="49"/>
        <v>2014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8">
        <f t="shared" si="45"/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8273</v>
      </c>
      <c r="P622" t="s">
        <v>8274</v>
      </c>
      <c r="Q622" s="12">
        <f t="shared" si="46"/>
        <v>41831.716874999998</v>
      </c>
      <c r="R622" s="12">
        <f t="shared" si="47"/>
        <v>41876.716874999998</v>
      </c>
      <c r="S622">
        <f t="shared" si="48"/>
        <v>45</v>
      </c>
      <c r="T622" s="10">
        <f t="shared" si="49"/>
        <v>2014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8">
        <f t="shared" si="45"/>
        <v>87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8273</v>
      </c>
      <c r="P623" t="s">
        <v>8274</v>
      </c>
      <c r="Q623" s="12">
        <f t="shared" si="46"/>
        <v>42528.987696759257</v>
      </c>
      <c r="R623" s="12">
        <f t="shared" si="47"/>
        <v>42558.987696759257</v>
      </c>
      <c r="S623">
        <f t="shared" si="48"/>
        <v>30</v>
      </c>
      <c r="T623" s="10">
        <f t="shared" si="49"/>
        <v>2016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8">
        <f t="shared" si="45"/>
        <v>37.888888888888886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8273</v>
      </c>
      <c r="P624" t="s">
        <v>8274</v>
      </c>
      <c r="Q624" s="12">
        <f t="shared" si="46"/>
        <v>42532.774745370371</v>
      </c>
      <c r="R624" s="12">
        <f t="shared" si="47"/>
        <v>42552.774745370371</v>
      </c>
      <c r="S624">
        <f t="shared" si="48"/>
        <v>20</v>
      </c>
      <c r="T624" s="10">
        <f t="shared" si="49"/>
        <v>2016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8" t="e">
        <f t="shared" si="45"/>
        <v>#DIV/0!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8273</v>
      </c>
      <c r="P625" t="s">
        <v>8274</v>
      </c>
      <c r="Q625" s="12">
        <f t="shared" si="46"/>
        <v>42122.009224537032</v>
      </c>
      <c r="R625" s="12">
        <f t="shared" si="47"/>
        <v>42152.009224537032</v>
      </c>
      <c r="S625">
        <f t="shared" si="48"/>
        <v>30</v>
      </c>
      <c r="T625" s="10">
        <f t="shared" si="49"/>
        <v>2015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8" t="e">
        <f t="shared" si="45"/>
        <v>#DIV/0!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8273</v>
      </c>
      <c r="P626" t="s">
        <v>8274</v>
      </c>
      <c r="Q626" s="12">
        <f t="shared" si="46"/>
        <v>42108.988900462966</v>
      </c>
      <c r="R626" s="12">
        <f t="shared" si="47"/>
        <v>42138.988900462966</v>
      </c>
      <c r="S626">
        <f t="shared" si="48"/>
        <v>30</v>
      </c>
      <c r="T626" s="10">
        <f t="shared" si="49"/>
        <v>2015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8" t="e">
        <f t="shared" si="45"/>
        <v>#DIV/0!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8273</v>
      </c>
      <c r="P627" t="s">
        <v>8274</v>
      </c>
      <c r="Q627" s="12">
        <f t="shared" si="46"/>
        <v>42790.895567129628</v>
      </c>
      <c r="R627" s="12">
        <f t="shared" si="47"/>
        <v>42820.853900462964</v>
      </c>
      <c r="S627">
        <f t="shared" si="48"/>
        <v>30</v>
      </c>
      <c r="T627" s="10">
        <f t="shared" si="49"/>
        <v>2017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8">
        <f t="shared" si="45"/>
        <v>111.41025641025641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8273</v>
      </c>
      <c r="P628" t="s">
        <v>8274</v>
      </c>
      <c r="Q628" s="12">
        <f t="shared" si="46"/>
        <v>42198.559479166666</v>
      </c>
      <c r="R628" s="12">
        <f t="shared" si="47"/>
        <v>42231.556944444441</v>
      </c>
      <c r="S628">
        <f t="shared" si="48"/>
        <v>33</v>
      </c>
      <c r="T628" s="10">
        <f t="shared" si="49"/>
        <v>2015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8">
        <f t="shared" si="45"/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8273</v>
      </c>
      <c r="P629" t="s">
        <v>8274</v>
      </c>
      <c r="Q629" s="12">
        <f t="shared" si="46"/>
        <v>42384.306840277779</v>
      </c>
      <c r="R629" s="12">
        <f t="shared" si="47"/>
        <v>42443.958333333328</v>
      </c>
      <c r="S629">
        <f t="shared" si="48"/>
        <v>60</v>
      </c>
      <c r="T629" s="10">
        <f t="shared" si="49"/>
        <v>2016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8" t="e">
        <f t="shared" si="45"/>
        <v>#DIV/0!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8273</v>
      </c>
      <c r="P630" t="s">
        <v>8274</v>
      </c>
      <c r="Q630" s="12">
        <f t="shared" si="46"/>
        <v>41803.692789351851</v>
      </c>
      <c r="R630" s="12">
        <f t="shared" si="47"/>
        <v>41833.692789351851</v>
      </c>
      <c r="S630">
        <f t="shared" si="48"/>
        <v>30</v>
      </c>
      <c r="T630" s="10">
        <f t="shared" si="49"/>
        <v>2014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8">
        <f t="shared" si="45"/>
        <v>116.66666666666667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8273</v>
      </c>
      <c r="P631" t="s">
        <v>8274</v>
      </c>
      <c r="Q631" s="12">
        <f t="shared" si="46"/>
        <v>42474.637824074074</v>
      </c>
      <c r="R631" s="12">
        <f t="shared" si="47"/>
        <v>42504.637824074074</v>
      </c>
      <c r="S631">
        <f t="shared" si="48"/>
        <v>30</v>
      </c>
      <c r="T631" s="10">
        <f t="shared" si="49"/>
        <v>2016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8">
        <f t="shared" si="45"/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8273</v>
      </c>
      <c r="P632" t="s">
        <v>8274</v>
      </c>
      <c r="Q632" s="12">
        <f t="shared" si="46"/>
        <v>42223.619456018518</v>
      </c>
      <c r="R632" s="12">
        <f t="shared" si="47"/>
        <v>42253.215277777781</v>
      </c>
      <c r="S632">
        <f t="shared" si="48"/>
        <v>30</v>
      </c>
      <c r="T632" s="10">
        <f t="shared" si="49"/>
        <v>2015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8">
        <f t="shared" si="45"/>
        <v>76.666666666666671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8273</v>
      </c>
      <c r="P633" t="s">
        <v>8274</v>
      </c>
      <c r="Q633" s="12">
        <f t="shared" si="46"/>
        <v>42489.772326388891</v>
      </c>
      <c r="R633" s="12">
        <f t="shared" si="47"/>
        <v>42518.772326388891</v>
      </c>
      <c r="S633">
        <f t="shared" si="48"/>
        <v>29</v>
      </c>
      <c r="T633" s="10">
        <f t="shared" si="49"/>
        <v>2016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8" t="e">
        <f t="shared" si="45"/>
        <v>#DIV/0!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8273</v>
      </c>
      <c r="P634" t="s">
        <v>8274</v>
      </c>
      <c r="Q634" s="12">
        <f t="shared" si="46"/>
        <v>42303.659317129626</v>
      </c>
      <c r="R634" s="12">
        <f t="shared" si="47"/>
        <v>42333.700983796298</v>
      </c>
      <c r="S634">
        <f t="shared" si="48"/>
        <v>30</v>
      </c>
      <c r="T634" s="10">
        <f t="shared" si="49"/>
        <v>2015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8">
        <f t="shared" si="45"/>
        <v>49.8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8273</v>
      </c>
      <c r="P635" t="s">
        <v>8274</v>
      </c>
      <c r="Q635" s="12">
        <f t="shared" si="46"/>
        <v>42507.29932870371</v>
      </c>
      <c r="R635" s="12">
        <f t="shared" si="47"/>
        <v>42538.958333333328</v>
      </c>
      <c r="S635">
        <f t="shared" si="48"/>
        <v>32</v>
      </c>
      <c r="T635" s="10">
        <f t="shared" si="49"/>
        <v>2016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8">
        <f t="shared" si="45"/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8273</v>
      </c>
      <c r="P636" t="s">
        <v>8274</v>
      </c>
      <c r="Q636" s="12">
        <f t="shared" si="46"/>
        <v>42031.928576388891</v>
      </c>
      <c r="R636" s="12">
        <f t="shared" si="47"/>
        <v>42061.928576388891</v>
      </c>
      <c r="S636">
        <f t="shared" si="48"/>
        <v>30</v>
      </c>
      <c r="T636" s="10">
        <f t="shared" si="49"/>
        <v>2015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8">
        <f t="shared" si="45"/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8273</v>
      </c>
      <c r="P637" t="s">
        <v>8274</v>
      </c>
      <c r="Q637" s="12">
        <f t="shared" si="46"/>
        <v>42076.092152777783</v>
      </c>
      <c r="R637" s="12">
        <f t="shared" si="47"/>
        <v>42106.092152777783</v>
      </c>
      <c r="S637">
        <f t="shared" si="48"/>
        <v>30</v>
      </c>
      <c r="T637" s="10">
        <f t="shared" si="49"/>
        <v>2015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8">
        <f t="shared" si="45"/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8273</v>
      </c>
      <c r="P638" t="s">
        <v>8274</v>
      </c>
      <c r="Q638" s="12">
        <f t="shared" si="46"/>
        <v>42131.455439814818</v>
      </c>
      <c r="R638" s="12">
        <f t="shared" si="47"/>
        <v>42161.44930555555</v>
      </c>
      <c r="S638">
        <f t="shared" si="48"/>
        <v>30</v>
      </c>
      <c r="T638" s="10">
        <f t="shared" si="49"/>
        <v>2015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8" t="e">
        <f t="shared" si="45"/>
        <v>#DIV/0!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8273</v>
      </c>
      <c r="P639" t="s">
        <v>8274</v>
      </c>
      <c r="Q639" s="12">
        <f t="shared" si="46"/>
        <v>42762.962013888886</v>
      </c>
      <c r="R639" s="12">
        <f t="shared" si="47"/>
        <v>42791.961111111115</v>
      </c>
      <c r="S639">
        <f t="shared" si="48"/>
        <v>29</v>
      </c>
      <c r="T639" s="10">
        <f t="shared" si="49"/>
        <v>2017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8">
        <f t="shared" si="45"/>
        <v>3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8273</v>
      </c>
      <c r="P640" t="s">
        <v>8274</v>
      </c>
      <c r="Q640" s="12">
        <f t="shared" si="46"/>
        <v>42759.593310185184</v>
      </c>
      <c r="R640" s="12">
        <f t="shared" si="47"/>
        <v>42819.55164351852</v>
      </c>
      <c r="S640">
        <f t="shared" si="48"/>
        <v>60</v>
      </c>
      <c r="T640" s="10">
        <f t="shared" si="49"/>
        <v>2017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8">
        <f t="shared" si="45"/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8273</v>
      </c>
      <c r="P641" t="s">
        <v>8274</v>
      </c>
      <c r="Q641" s="12">
        <f t="shared" si="46"/>
        <v>41865.583275462966</v>
      </c>
      <c r="R641" s="12">
        <f t="shared" si="47"/>
        <v>41925.583275462966</v>
      </c>
      <c r="S641">
        <f t="shared" si="48"/>
        <v>60</v>
      </c>
      <c r="T641" s="10">
        <f t="shared" si="49"/>
        <v>2014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8">
        <f t="shared" ref="F642:F705" si="50">E642/M642</f>
        <v>50.5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t="s">
        <v>8275</v>
      </c>
      <c r="Q642" s="12">
        <f t="shared" si="46"/>
        <v>42683.420312500006</v>
      </c>
      <c r="R642" s="12">
        <f t="shared" si="47"/>
        <v>42698.958333333328</v>
      </c>
      <c r="S642">
        <f t="shared" si="48"/>
        <v>16</v>
      </c>
      <c r="T642" s="10">
        <f t="shared" si="49"/>
        <v>2016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8">
        <f t="shared" si="50"/>
        <v>151.31746031746033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t="s">
        <v>8275</v>
      </c>
      <c r="Q643" s="12">
        <f t="shared" ref="Q643:Q706" si="51">((($K643/60)/60)/24)+DATE(1970,1,1)</f>
        <v>42199.57</v>
      </c>
      <c r="R643" s="12">
        <f t="shared" ref="R643:R706" si="52">((($J643/60)/60)/24)+DATE(1970,1,1)</f>
        <v>42229.57</v>
      </c>
      <c r="S643">
        <f t="shared" ref="S643:S706" si="53">ROUND(R643-Q643,0)</f>
        <v>30</v>
      </c>
      <c r="T643" s="10">
        <f t="shared" ref="T643:T706" si="54">YEAR(Q643)</f>
        <v>2015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8">
        <f t="shared" si="50"/>
        <v>134.3592456301748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t="s">
        <v>8275</v>
      </c>
      <c r="Q644" s="12">
        <f t="shared" si="51"/>
        <v>42199.651319444441</v>
      </c>
      <c r="R644" s="12">
        <f t="shared" si="52"/>
        <v>42235.651319444441</v>
      </c>
      <c r="S644">
        <f t="shared" si="53"/>
        <v>36</v>
      </c>
      <c r="T644" s="10">
        <f t="shared" si="54"/>
        <v>2015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8">
        <f t="shared" si="50"/>
        <v>174.02631578947367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t="s">
        <v>8275</v>
      </c>
      <c r="Q645" s="12">
        <f t="shared" si="51"/>
        <v>42100.642071759255</v>
      </c>
      <c r="R645" s="12">
        <f t="shared" si="52"/>
        <v>42155.642071759255</v>
      </c>
      <c r="S645">
        <f t="shared" si="53"/>
        <v>55</v>
      </c>
      <c r="T645" s="10">
        <f t="shared" si="54"/>
        <v>2015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8">
        <f t="shared" si="50"/>
        <v>73.486268364348675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t="s">
        <v>8275</v>
      </c>
      <c r="Q646" s="12">
        <f t="shared" si="51"/>
        <v>41898.665960648148</v>
      </c>
      <c r="R646" s="12">
        <f t="shared" si="52"/>
        <v>41941.041666666664</v>
      </c>
      <c r="S646">
        <f t="shared" si="53"/>
        <v>42</v>
      </c>
      <c r="T646" s="10">
        <f t="shared" si="54"/>
        <v>2014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8">
        <f t="shared" si="50"/>
        <v>23.518987341772153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t="s">
        <v>8275</v>
      </c>
      <c r="Q647" s="12">
        <f t="shared" si="51"/>
        <v>42564.026319444441</v>
      </c>
      <c r="R647" s="12">
        <f t="shared" si="52"/>
        <v>42594.026319444441</v>
      </c>
      <c r="S647">
        <f t="shared" si="53"/>
        <v>30</v>
      </c>
      <c r="T647" s="10">
        <f t="shared" si="54"/>
        <v>2016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8">
        <f t="shared" si="50"/>
        <v>39.074444444444445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t="s">
        <v>8275</v>
      </c>
      <c r="Q648" s="12">
        <f t="shared" si="51"/>
        <v>41832.852627314816</v>
      </c>
      <c r="R648" s="12">
        <f t="shared" si="52"/>
        <v>41862.852627314816</v>
      </c>
      <c r="S648">
        <f t="shared" si="53"/>
        <v>30</v>
      </c>
      <c r="T648" s="10">
        <f t="shared" si="54"/>
        <v>2014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8">
        <f t="shared" si="50"/>
        <v>125.94117647058823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t="s">
        <v>8275</v>
      </c>
      <c r="Q649" s="12">
        <f t="shared" si="51"/>
        <v>42416.767928240741</v>
      </c>
      <c r="R649" s="12">
        <f t="shared" si="52"/>
        <v>42446.726261574076</v>
      </c>
      <c r="S649">
        <f t="shared" si="53"/>
        <v>30</v>
      </c>
      <c r="T649" s="10">
        <f t="shared" si="54"/>
        <v>2016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8">
        <f t="shared" si="50"/>
        <v>1644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t="s">
        <v>8275</v>
      </c>
      <c r="Q650" s="12">
        <f t="shared" si="51"/>
        <v>41891.693379629629</v>
      </c>
      <c r="R650" s="12">
        <f t="shared" si="52"/>
        <v>41926.693379629629</v>
      </c>
      <c r="S650">
        <f t="shared" si="53"/>
        <v>35</v>
      </c>
      <c r="T650" s="10">
        <f t="shared" si="54"/>
        <v>2014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8">
        <f t="shared" si="50"/>
        <v>42.670731707317074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t="s">
        <v>8275</v>
      </c>
      <c r="Q651" s="12">
        <f t="shared" si="51"/>
        <v>41877.912187499998</v>
      </c>
      <c r="R651" s="12">
        <f t="shared" si="52"/>
        <v>41898.912187499998</v>
      </c>
      <c r="S651">
        <f t="shared" si="53"/>
        <v>21</v>
      </c>
      <c r="T651" s="10">
        <f t="shared" si="54"/>
        <v>2014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8">
        <f t="shared" si="50"/>
        <v>35.125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t="s">
        <v>8275</v>
      </c>
      <c r="Q652" s="12">
        <f t="shared" si="51"/>
        <v>41932.036851851852</v>
      </c>
      <c r="R652" s="12">
        <f t="shared" si="52"/>
        <v>41992.078518518523</v>
      </c>
      <c r="S652">
        <f t="shared" si="53"/>
        <v>60</v>
      </c>
      <c r="T652" s="10">
        <f t="shared" si="54"/>
        <v>2014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8">
        <f t="shared" si="50"/>
        <v>239.35238095238094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t="s">
        <v>8275</v>
      </c>
      <c r="Q653" s="12">
        <f t="shared" si="51"/>
        <v>41956.017488425925</v>
      </c>
      <c r="R653" s="12">
        <f t="shared" si="52"/>
        <v>41986.017488425925</v>
      </c>
      <c r="S653">
        <f t="shared" si="53"/>
        <v>30</v>
      </c>
      <c r="T653" s="10">
        <f t="shared" si="54"/>
        <v>2014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8">
        <f t="shared" si="50"/>
        <v>107.64285714285714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t="s">
        <v>8275</v>
      </c>
      <c r="Q654" s="12">
        <f t="shared" si="51"/>
        <v>42675.690393518518</v>
      </c>
      <c r="R654" s="12">
        <f t="shared" si="52"/>
        <v>42705.732060185182</v>
      </c>
      <c r="S654">
        <f t="shared" si="53"/>
        <v>30</v>
      </c>
      <c r="T654" s="10">
        <f t="shared" si="54"/>
        <v>2016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8">
        <f t="shared" si="50"/>
        <v>95.830623306233065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t="s">
        <v>8275</v>
      </c>
      <c r="Q655" s="12">
        <f t="shared" si="51"/>
        <v>42199.618518518517</v>
      </c>
      <c r="R655" s="12">
        <f t="shared" si="52"/>
        <v>42236.618518518517</v>
      </c>
      <c r="S655">
        <f t="shared" si="53"/>
        <v>37</v>
      </c>
      <c r="T655" s="10">
        <f t="shared" si="54"/>
        <v>2015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8">
        <f t="shared" si="50"/>
        <v>31.663376110562684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t="s">
        <v>8275</v>
      </c>
      <c r="Q656" s="12">
        <f t="shared" si="51"/>
        <v>42163.957326388889</v>
      </c>
      <c r="R656" s="12">
        <f t="shared" si="52"/>
        <v>42193.957326388889</v>
      </c>
      <c r="S656">
        <f t="shared" si="53"/>
        <v>30</v>
      </c>
      <c r="T656" s="10">
        <f t="shared" si="54"/>
        <v>2015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8">
        <f t="shared" si="50"/>
        <v>42.886861313868614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t="s">
        <v>8275</v>
      </c>
      <c r="Q657" s="12">
        <f t="shared" si="51"/>
        <v>42045.957314814819</v>
      </c>
      <c r="R657" s="12">
        <f t="shared" si="52"/>
        <v>42075.915648148148</v>
      </c>
      <c r="S657">
        <f t="shared" si="53"/>
        <v>30</v>
      </c>
      <c r="T657" s="10">
        <f t="shared" si="54"/>
        <v>2015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8">
        <f t="shared" si="50"/>
        <v>122.73563218390805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t="s">
        <v>8275</v>
      </c>
      <c r="Q658" s="12">
        <f t="shared" si="51"/>
        <v>42417.804618055554</v>
      </c>
      <c r="R658" s="12">
        <f t="shared" si="52"/>
        <v>42477.762951388882</v>
      </c>
      <c r="S658">
        <f t="shared" si="53"/>
        <v>60</v>
      </c>
      <c r="T658" s="10">
        <f t="shared" si="54"/>
        <v>2016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8">
        <f t="shared" si="50"/>
        <v>190.45454545454547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t="s">
        <v>8275</v>
      </c>
      <c r="Q659" s="12">
        <f t="shared" si="51"/>
        <v>42331.84574074074</v>
      </c>
      <c r="R659" s="12">
        <f t="shared" si="52"/>
        <v>42361.84574074074</v>
      </c>
      <c r="S659">
        <f t="shared" si="53"/>
        <v>30</v>
      </c>
      <c r="T659" s="10">
        <f t="shared" si="54"/>
        <v>2015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8">
        <f t="shared" si="50"/>
        <v>109.33695652173913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t="s">
        <v>8275</v>
      </c>
      <c r="Q660" s="12">
        <f t="shared" si="51"/>
        <v>42179.160752314812</v>
      </c>
      <c r="R660" s="12">
        <f t="shared" si="52"/>
        <v>42211.75</v>
      </c>
      <c r="S660">
        <f t="shared" si="53"/>
        <v>33</v>
      </c>
      <c r="T660" s="10">
        <f t="shared" si="54"/>
        <v>2015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8">
        <f t="shared" si="50"/>
        <v>143.66666666666666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t="s">
        <v>8275</v>
      </c>
      <c r="Q661" s="12">
        <f t="shared" si="51"/>
        <v>42209.593692129631</v>
      </c>
      <c r="R661" s="12">
        <f t="shared" si="52"/>
        <v>42239.593692129631</v>
      </c>
      <c r="S661">
        <f t="shared" si="53"/>
        <v>30</v>
      </c>
      <c r="T661" s="10">
        <f t="shared" si="54"/>
        <v>2015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8">
        <f t="shared" si="50"/>
        <v>84.944444444444443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t="s">
        <v>8275</v>
      </c>
      <c r="Q662" s="12">
        <f t="shared" si="51"/>
        <v>41922.741655092592</v>
      </c>
      <c r="R662" s="12">
        <f t="shared" si="52"/>
        <v>41952.783321759263</v>
      </c>
      <c r="S662">
        <f t="shared" si="53"/>
        <v>30</v>
      </c>
      <c r="T662" s="10">
        <f t="shared" si="54"/>
        <v>2014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8">
        <f t="shared" si="50"/>
        <v>10.555555555555555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t="s">
        <v>8275</v>
      </c>
      <c r="Q663" s="12">
        <f t="shared" si="51"/>
        <v>42636.645358796297</v>
      </c>
      <c r="R663" s="12">
        <f t="shared" si="52"/>
        <v>42666.645358796297</v>
      </c>
      <c r="S663">
        <f t="shared" si="53"/>
        <v>30</v>
      </c>
      <c r="T663" s="10">
        <f t="shared" si="54"/>
        <v>2016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8">
        <f t="shared" si="50"/>
        <v>39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t="s">
        <v>8275</v>
      </c>
      <c r="Q664" s="12">
        <f t="shared" si="51"/>
        <v>41990.438043981485</v>
      </c>
      <c r="R664" s="12">
        <f t="shared" si="52"/>
        <v>42020.438043981485</v>
      </c>
      <c r="S664">
        <f t="shared" si="53"/>
        <v>30</v>
      </c>
      <c r="T664" s="10">
        <f t="shared" si="54"/>
        <v>2014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8">
        <f t="shared" si="50"/>
        <v>100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t="s">
        <v>8275</v>
      </c>
      <c r="Q665" s="12">
        <f t="shared" si="51"/>
        <v>42173.843240740738</v>
      </c>
      <c r="R665" s="12">
        <f t="shared" si="52"/>
        <v>42203.843240740738</v>
      </c>
      <c r="S665">
        <f t="shared" si="53"/>
        <v>30</v>
      </c>
      <c r="T665" s="10">
        <f t="shared" si="54"/>
        <v>2015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8">
        <f t="shared" si="50"/>
        <v>31.172413793103448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t="s">
        <v>8275</v>
      </c>
      <c r="Q666" s="12">
        <f t="shared" si="51"/>
        <v>42077.666377314818</v>
      </c>
      <c r="R666" s="12">
        <f t="shared" si="52"/>
        <v>42107.666377314818</v>
      </c>
      <c r="S666">
        <f t="shared" si="53"/>
        <v>30</v>
      </c>
      <c r="T666" s="10">
        <f t="shared" si="54"/>
        <v>2015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8">
        <f t="shared" si="50"/>
        <v>155.33333333333334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t="s">
        <v>8275</v>
      </c>
      <c r="Q667" s="12">
        <f t="shared" si="51"/>
        <v>42688.711354166662</v>
      </c>
      <c r="R667" s="12">
        <f t="shared" si="52"/>
        <v>42748.711354166662</v>
      </c>
      <c r="S667">
        <f t="shared" si="53"/>
        <v>60</v>
      </c>
      <c r="T667" s="10">
        <f t="shared" si="54"/>
        <v>2016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8">
        <f t="shared" si="50"/>
        <v>2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t="s">
        <v>8275</v>
      </c>
      <c r="Q668" s="12">
        <f t="shared" si="51"/>
        <v>41838.832152777781</v>
      </c>
      <c r="R668" s="12">
        <f t="shared" si="52"/>
        <v>41868.832152777781</v>
      </c>
      <c r="S668">
        <f t="shared" si="53"/>
        <v>30</v>
      </c>
      <c r="T668" s="10">
        <f t="shared" si="54"/>
        <v>2014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8">
        <f t="shared" si="50"/>
        <v>178.92857142857142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t="s">
        <v>8275</v>
      </c>
      <c r="Q669" s="12">
        <f t="shared" si="51"/>
        <v>42632.373414351852</v>
      </c>
      <c r="R669" s="12">
        <f t="shared" si="52"/>
        <v>42672.373414351852</v>
      </c>
      <c r="S669">
        <f t="shared" si="53"/>
        <v>40</v>
      </c>
      <c r="T669" s="10">
        <f t="shared" si="54"/>
        <v>2016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8">
        <f t="shared" si="50"/>
        <v>27.36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t="s">
        <v>8275</v>
      </c>
      <c r="Q670" s="12">
        <f t="shared" si="51"/>
        <v>42090.831273148149</v>
      </c>
      <c r="R670" s="12">
        <f t="shared" si="52"/>
        <v>42135.831273148149</v>
      </c>
      <c r="S670">
        <f t="shared" si="53"/>
        <v>45</v>
      </c>
      <c r="T670" s="10">
        <f t="shared" si="54"/>
        <v>2015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8">
        <f t="shared" si="50"/>
        <v>1536.25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t="s">
        <v>8275</v>
      </c>
      <c r="Q671" s="12">
        <f t="shared" si="51"/>
        <v>42527.625671296293</v>
      </c>
      <c r="R671" s="12">
        <f t="shared" si="52"/>
        <v>42557.625671296293</v>
      </c>
      <c r="S671">
        <f t="shared" si="53"/>
        <v>30</v>
      </c>
      <c r="T671" s="10">
        <f t="shared" si="54"/>
        <v>2016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8">
        <f t="shared" si="50"/>
        <v>84.99677419354839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t="s">
        <v>8275</v>
      </c>
      <c r="Q672" s="12">
        <f t="shared" si="51"/>
        <v>42506.709722222222</v>
      </c>
      <c r="R672" s="12">
        <f t="shared" si="52"/>
        <v>42540.340277777781</v>
      </c>
      <c r="S672">
        <f t="shared" si="53"/>
        <v>34</v>
      </c>
      <c r="T672" s="10">
        <f t="shared" si="54"/>
        <v>2016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8">
        <f t="shared" si="50"/>
        <v>788.5333333333333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t="s">
        <v>8275</v>
      </c>
      <c r="Q673" s="12">
        <f t="shared" si="51"/>
        <v>41984.692731481482</v>
      </c>
      <c r="R673" s="12">
        <f t="shared" si="52"/>
        <v>42018.166666666672</v>
      </c>
      <c r="S673">
        <f t="shared" si="53"/>
        <v>33</v>
      </c>
      <c r="T673" s="10">
        <f t="shared" si="54"/>
        <v>2014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8">
        <f t="shared" si="50"/>
        <v>50.29767441860465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t="s">
        <v>8275</v>
      </c>
      <c r="Q674" s="12">
        <f t="shared" si="51"/>
        <v>41974.219490740739</v>
      </c>
      <c r="R674" s="12">
        <f t="shared" si="52"/>
        <v>42005.207638888889</v>
      </c>
      <c r="S674">
        <f t="shared" si="53"/>
        <v>31</v>
      </c>
      <c r="T674" s="10">
        <f t="shared" si="54"/>
        <v>2014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8">
        <f t="shared" si="50"/>
        <v>68.333333333333329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t="s">
        <v>8275</v>
      </c>
      <c r="Q675" s="12">
        <f t="shared" si="51"/>
        <v>41838.840474537035</v>
      </c>
      <c r="R675" s="12">
        <f t="shared" si="52"/>
        <v>41883.840474537035</v>
      </c>
      <c r="S675">
        <f t="shared" si="53"/>
        <v>45</v>
      </c>
      <c r="T675" s="10">
        <f t="shared" si="54"/>
        <v>2014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8">
        <f t="shared" si="50"/>
        <v>7.5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t="s">
        <v>8275</v>
      </c>
      <c r="Q676" s="12">
        <f t="shared" si="51"/>
        <v>41803.116053240738</v>
      </c>
      <c r="R676" s="12">
        <f t="shared" si="52"/>
        <v>41863.116053240738</v>
      </c>
      <c r="S676">
        <f t="shared" si="53"/>
        <v>60</v>
      </c>
      <c r="T676" s="10">
        <f t="shared" si="54"/>
        <v>2014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8">
        <f t="shared" si="50"/>
        <v>34.269230769230766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t="s">
        <v>8275</v>
      </c>
      <c r="Q677" s="12">
        <f t="shared" si="51"/>
        <v>41975.930601851855</v>
      </c>
      <c r="R677" s="12">
        <f t="shared" si="52"/>
        <v>42005.290972222225</v>
      </c>
      <c r="S677">
        <f t="shared" si="53"/>
        <v>29</v>
      </c>
      <c r="T677" s="10">
        <f t="shared" si="54"/>
        <v>2014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8">
        <f t="shared" si="50"/>
        <v>61.291666666666664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t="s">
        <v>8275</v>
      </c>
      <c r="Q678" s="12">
        <f t="shared" si="51"/>
        <v>42012.768298611118</v>
      </c>
      <c r="R678" s="12">
        <f t="shared" si="52"/>
        <v>42042.768298611118</v>
      </c>
      <c r="S678">
        <f t="shared" si="53"/>
        <v>30</v>
      </c>
      <c r="T678" s="10">
        <f t="shared" si="54"/>
        <v>2015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8">
        <f t="shared" si="50"/>
        <v>133.25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t="s">
        <v>8275</v>
      </c>
      <c r="Q679" s="12">
        <f t="shared" si="51"/>
        <v>42504.403877314813</v>
      </c>
      <c r="R679" s="12">
        <f t="shared" si="52"/>
        <v>42549.403877314813</v>
      </c>
      <c r="S679">
        <f t="shared" si="53"/>
        <v>45</v>
      </c>
      <c r="T679" s="10">
        <f t="shared" si="54"/>
        <v>2016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8">
        <f t="shared" si="50"/>
        <v>65.17647058823529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t="s">
        <v>8275</v>
      </c>
      <c r="Q680" s="12">
        <f t="shared" si="51"/>
        <v>42481.376597222217</v>
      </c>
      <c r="R680" s="12">
        <f t="shared" si="52"/>
        <v>42511.376597222217</v>
      </c>
      <c r="S680">
        <f t="shared" si="53"/>
        <v>30</v>
      </c>
      <c r="T680" s="10">
        <f t="shared" si="54"/>
        <v>2016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8">
        <f t="shared" si="50"/>
        <v>93.90425531914893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t="s">
        <v>8275</v>
      </c>
      <c r="Q681" s="12">
        <f t="shared" si="51"/>
        <v>42556.695706018523</v>
      </c>
      <c r="R681" s="12">
        <f t="shared" si="52"/>
        <v>42616.695706018523</v>
      </c>
      <c r="S681">
        <f t="shared" si="53"/>
        <v>60</v>
      </c>
      <c r="T681" s="10">
        <f t="shared" si="54"/>
        <v>2016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8">
        <f t="shared" si="50"/>
        <v>150.65116279069767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t="s">
        <v>8275</v>
      </c>
      <c r="Q682" s="12">
        <f t="shared" si="51"/>
        <v>41864.501516203702</v>
      </c>
      <c r="R682" s="12">
        <f t="shared" si="52"/>
        <v>41899.501516203702</v>
      </c>
      <c r="S682">
        <f t="shared" si="53"/>
        <v>35</v>
      </c>
      <c r="T682" s="10">
        <f t="shared" si="54"/>
        <v>2014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8">
        <f t="shared" si="50"/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t="s">
        <v>8275</v>
      </c>
      <c r="Q683" s="12">
        <f t="shared" si="51"/>
        <v>42639.805601851855</v>
      </c>
      <c r="R683" s="12">
        <f t="shared" si="52"/>
        <v>42669.805601851855</v>
      </c>
      <c r="S683">
        <f t="shared" si="53"/>
        <v>30</v>
      </c>
      <c r="T683" s="10">
        <f t="shared" si="54"/>
        <v>2016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8">
        <f t="shared" si="50"/>
        <v>13.25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t="s">
        <v>8275</v>
      </c>
      <c r="Q684" s="12">
        <f t="shared" si="51"/>
        <v>42778.765300925923</v>
      </c>
      <c r="R684" s="12">
        <f t="shared" si="52"/>
        <v>42808.723634259266</v>
      </c>
      <c r="S684">
        <f t="shared" si="53"/>
        <v>30</v>
      </c>
      <c r="T684" s="10">
        <f t="shared" si="54"/>
        <v>2017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8">
        <f t="shared" si="50"/>
        <v>99.333333333333329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t="s">
        <v>8275</v>
      </c>
      <c r="Q685" s="12">
        <f t="shared" si="51"/>
        <v>42634.900046296301</v>
      </c>
      <c r="R685" s="12">
        <f t="shared" si="52"/>
        <v>42674.900046296301</v>
      </c>
      <c r="S685">
        <f t="shared" si="53"/>
        <v>40</v>
      </c>
      <c r="T685" s="10">
        <f t="shared" si="54"/>
        <v>2016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8">
        <f t="shared" si="50"/>
        <v>177.39259259259259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t="s">
        <v>8275</v>
      </c>
      <c r="Q686" s="12">
        <f t="shared" si="51"/>
        <v>41809.473275462966</v>
      </c>
      <c r="R686" s="12">
        <f t="shared" si="52"/>
        <v>41845.125</v>
      </c>
      <c r="S686">
        <f t="shared" si="53"/>
        <v>36</v>
      </c>
      <c r="T686" s="10">
        <f t="shared" si="54"/>
        <v>2014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8">
        <f t="shared" si="50"/>
        <v>55.3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t="s">
        <v>8275</v>
      </c>
      <c r="Q687" s="12">
        <f t="shared" si="51"/>
        <v>41971.866574074069</v>
      </c>
      <c r="R687" s="12">
        <f t="shared" si="52"/>
        <v>42016.866574074069</v>
      </c>
      <c r="S687">
        <f t="shared" si="53"/>
        <v>45</v>
      </c>
      <c r="T687" s="10">
        <f t="shared" si="54"/>
        <v>2014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8" t="e">
        <f t="shared" si="50"/>
        <v>#DIV/0!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t="s">
        <v>8275</v>
      </c>
      <c r="Q688" s="12">
        <f t="shared" si="51"/>
        <v>42189.673263888893</v>
      </c>
      <c r="R688" s="12">
        <f t="shared" si="52"/>
        <v>42219.673263888893</v>
      </c>
      <c r="S688">
        <f t="shared" si="53"/>
        <v>30</v>
      </c>
      <c r="T688" s="10">
        <f t="shared" si="54"/>
        <v>2015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8">
        <f t="shared" si="50"/>
        <v>591.66666666666663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t="s">
        <v>8275</v>
      </c>
      <c r="Q689" s="12">
        <f t="shared" si="51"/>
        <v>42711.750613425931</v>
      </c>
      <c r="R689" s="12">
        <f t="shared" si="52"/>
        <v>42771.750613425931</v>
      </c>
      <c r="S689">
        <f t="shared" si="53"/>
        <v>60</v>
      </c>
      <c r="T689" s="10">
        <f t="shared" si="54"/>
        <v>2016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8">
        <f t="shared" si="50"/>
        <v>405.5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t="s">
        <v>8275</v>
      </c>
      <c r="Q690" s="12">
        <f t="shared" si="51"/>
        <v>42262.104780092588</v>
      </c>
      <c r="R690" s="12">
        <f t="shared" si="52"/>
        <v>42292.104780092588</v>
      </c>
      <c r="S690">
        <f t="shared" si="53"/>
        <v>30</v>
      </c>
      <c r="T690" s="10">
        <f t="shared" si="54"/>
        <v>2015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8">
        <f t="shared" si="50"/>
        <v>343.14732142857144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t="s">
        <v>8275</v>
      </c>
      <c r="Q691" s="12">
        <f t="shared" si="51"/>
        <v>42675.66778935185</v>
      </c>
      <c r="R691" s="12">
        <f t="shared" si="52"/>
        <v>42712.207638888889</v>
      </c>
      <c r="S691">
        <f t="shared" si="53"/>
        <v>37</v>
      </c>
      <c r="T691" s="10">
        <f t="shared" si="54"/>
        <v>2016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8">
        <f t="shared" si="50"/>
        <v>72.588235294117652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t="s">
        <v>8275</v>
      </c>
      <c r="Q692" s="12">
        <f t="shared" si="51"/>
        <v>42579.634733796294</v>
      </c>
      <c r="R692" s="12">
        <f t="shared" si="52"/>
        <v>42622.25</v>
      </c>
      <c r="S692">
        <f t="shared" si="53"/>
        <v>43</v>
      </c>
      <c r="T692" s="10">
        <f t="shared" si="54"/>
        <v>2016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8">
        <f t="shared" si="50"/>
        <v>26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t="s">
        <v>8275</v>
      </c>
      <c r="Q693" s="12">
        <f t="shared" si="51"/>
        <v>42158.028310185182</v>
      </c>
      <c r="R693" s="12">
        <f t="shared" si="52"/>
        <v>42186.028310185182</v>
      </c>
      <c r="S693">
        <f t="shared" si="53"/>
        <v>28</v>
      </c>
      <c r="T693" s="10">
        <f t="shared" si="54"/>
        <v>2015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8">
        <f t="shared" si="50"/>
        <v>6.4975124378109452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t="s">
        <v>8275</v>
      </c>
      <c r="Q694" s="12">
        <f t="shared" si="51"/>
        <v>42696.37572916667</v>
      </c>
      <c r="R694" s="12">
        <f t="shared" si="52"/>
        <v>42726.37572916667</v>
      </c>
      <c r="S694">
        <f t="shared" si="53"/>
        <v>30</v>
      </c>
      <c r="T694" s="10">
        <f t="shared" si="54"/>
        <v>2016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8">
        <f t="shared" si="50"/>
        <v>119.38513513513513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t="s">
        <v>8275</v>
      </c>
      <c r="Q695" s="12">
        <f t="shared" si="51"/>
        <v>42094.808182870373</v>
      </c>
      <c r="R695" s="12">
        <f t="shared" si="52"/>
        <v>42124.808182870373</v>
      </c>
      <c r="S695">
        <f t="shared" si="53"/>
        <v>30</v>
      </c>
      <c r="T695" s="10">
        <f t="shared" si="54"/>
        <v>2015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8">
        <f t="shared" si="50"/>
        <v>84.285714285714292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t="s">
        <v>8275</v>
      </c>
      <c r="Q696" s="12">
        <f t="shared" si="51"/>
        <v>42737.663877314815</v>
      </c>
      <c r="R696" s="12">
        <f t="shared" si="52"/>
        <v>42767.663877314815</v>
      </c>
      <c r="S696">
        <f t="shared" si="53"/>
        <v>30</v>
      </c>
      <c r="T696" s="10">
        <f t="shared" si="54"/>
        <v>2017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8">
        <f t="shared" si="50"/>
        <v>90.857142857142861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t="s">
        <v>8275</v>
      </c>
      <c r="Q697" s="12">
        <f t="shared" si="51"/>
        <v>41913.521064814813</v>
      </c>
      <c r="R697" s="12">
        <f t="shared" si="52"/>
        <v>41943.521064814813</v>
      </c>
      <c r="S697">
        <f t="shared" si="53"/>
        <v>30</v>
      </c>
      <c r="T697" s="10">
        <f t="shared" si="54"/>
        <v>2014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8">
        <f t="shared" si="50"/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t="s">
        <v>8275</v>
      </c>
      <c r="Q698" s="12">
        <f t="shared" si="51"/>
        <v>41815.927106481482</v>
      </c>
      <c r="R698" s="12">
        <f t="shared" si="52"/>
        <v>41845.927106481482</v>
      </c>
      <c r="S698">
        <f t="shared" si="53"/>
        <v>30</v>
      </c>
      <c r="T698" s="10">
        <f t="shared" si="54"/>
        <v>2014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8">
        <f t="shared" si="50"/>
        <v>20.342105263157894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t="s">
        <v>8275</v>
      </c>
      <c r="Q699" s="12">
        <f t="shared" si="51"/>
        <v>42388.523020833338</v>
      </c>
      <c r="R699" s="12">
        <f t="shared" si="52"/>
        <v>42403.523020833338</v>
      </c>
      <c r="S699">
        <f t="shared" si="53"/>
        <v>15</v>
      </c>
      <c r="T699" s="10">
        <f t="shared" si="54"/>
        <v>2016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8">
        <f t="shared" si="50"/>
        <v>530.68965517241384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t="s">
        <v>8275</v>
      </c>
      <c r="Q700" s="12">
        <f t="shared" si="51"/>
        <v>41866.931076388886</v>
      </c>
      <c r="R700" s="12">
        <f t="shared" si="52"/>
        <v>41900.083333333336</v>
      </c>
      <c r="S700">
        <f t="shared" si="53"/>
        <v>33</v>
      </c>
      <c r="T700" s="10">
        <f t="shared" si="54"/>
        <v>2014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8">
        <f t="shared" si="50"/>
        <v>120.39184269662923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t="s">
        <v>8275</v>
      </c>
      <c r="Q701" s="12">
        <f t="shared" si="51"/>
        <v>41563.485509259262</v>
      </c>
      <c r="R701" s="12">
        <f t="shared" si="52"/>
        <v>41600.666666666664</v>
      </c>
      <c r="S701">
        <f t="shared" si="53"/>
        <v>37</v>
      </c>
      <c r="T701" s="10">
        <f t="shared" si="54"/>
        <v>2013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8">
        <f t="shared" si="50"/>
        <v>13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t="s">
        <v>8275</v>
      </c>
      <c r="Q702" s="12">
        <f t="shared" si="51"/>
        <v>42715.688437500001</v>
      </c>
      <c r="R702" s="12">
        <f t="shared" si="52"/>
        <v>42745.688437500001</v>
      </c>
      <c r="S702">
        <f t="shared" si="53"/>
        <v>30</v>
      </c>
      <c r="T702" s="10">
        <f t="shared" si="54"/>
        <v>2016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8">
        <f t="shared" si="50"/>
        <v>291.33333333333331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t="s">
        <v>8275</v>
      </c>
      <c r="Q703" s="12">
        <f t="shared" si="51"/>
        <v>41813.662962962961</v>
      </c>
      <c r="R703" s="12">
        <f t="shared" si="52"/>
        <v>41843.662962962961</v>
      </c>
      <c r="S703">
        <f t="shared" si="53"/>
        <v>30</v>
      </c>
      <c r="T703" s="10">
        <f t="shared" si="54"/>
        <v>2014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8">
        <f t="shared" si="50"/>
        <v>124.9191891891892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t="s">
        <v>8275</v>
      </c>
      <c r="Q704" s="12">
        <f t="shared" si="51"/>
        <v>42668.726701388892</v>
      </c>
      <c r="R704" s="12">
        <f t="shared" si="52"/>
        <v>42698.768368055549</v>
      </c>
      <c r="S704">
        <f t="shared" si="53"/>
        <v>30</v>
      </c>
      <c r="T704" s="10">
        <f t="shared" si="54"/>
        <v>2016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8">
        <f t="shared" si="50"/>
        <v>119.57142857142857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t="s">
        <v>8275</v>
      </c>
      <c r="Q705" s="12">
        <f t="shared" si="51"/>
        <v>42711.950798611113</v>
      </c>
      <c r="R705" s="12">
        <f t="shared" si="52"/>
        <v>42766.98055555555</v>
      </c>
      <c r="S705">
        <f t="shared" si="53"/>
        <v>55</v>
      </c>
      <c r="T705" s="10">
        <f t="shared" si="54"/>
        <v>2016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8">
        <f t="shared" ref="F706:F769" si="55">E706/M706</f>
        <v>120.25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t="s">
        <v>8275</v>
      </c>
      <c r="Q706" s="12">
        <f t="shared" si="51"/>
        <v>42726.192916666667</v>
      </c>
      <c r="R706" s="12">
        <f t="shared" si="52"/>
        <v>42786.192916666667</v>
      </c>
      <c r="S706">
        <f t="shared" si="53"/>
        <v>60</v>
      </c>
      <c r="T706" s="10">
        <f t="shared" si="54"/>
        <v>2016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8">
        <f t="shared" si="55"/>
        <v>195.4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t="s">
        <v>8275</v>
      </c>
      <c r="Q707" s="12">
        <f t="shared" ref="Q707:Q770" si="56">((($K707/60)/60)/24)+DATE(1970,1,1)</f>
        <v>42726.491643518515</v>
      </c>
      <c r="R707" s="12">
        <f t="shared" ref="R707:R770" si="57">((($J707/60)/60)/24)+DATE(1970,1,1)</f>
        <v>42756.491643518515</v>
      </c>
      <c r="S707">
        <f t="shared" ref="S707:S770" si="58">ROUND(R707-Q707,0)</f>
        <v>30</v>
      </c>
      <c r="T707" s="10">
        <f t="shared" ref="T707:T770" si="59">YEAR(Q707)</f>
        <v>2016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8" t="e">
        <f t="shared" si="55"/>
        <v>#DIV/0!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t="s">
        <v>8275</v>
      </c>
      <c r="Q708" s="12">
        <f t="shared" si="56"/>
        <v>42676.995173611111</v>
      </c>
      <c r="R708" s="12">
        <f t="shared" si="57"/>
        <v>42718.777083333334</v>
      </c>
      <c r="S708">
        <f t="shared" si="58"/>
        <v>42</v>
      </c>
      <c r="T708" s="10">
        <f t="shared" si="59"/>
        <v>2016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8">
        <f t="shared" si="55"/>
        <v>117.69868421052631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t="s">
        <v>8275</v>
      </c>
      <c r="Q709" s="12">
        <f t="shared" si="56"/>
        <v>42696.663506944446</v>
      </c>
      <c r="R709" s="12">
        <f t="shared" si="57"/>
        <v>42736.663506944446</v>
      </c>
      <c r="S709">
        <f t="shared" si="58"/>
        <v>40</v>
      </c>
      <c r="T709" s="10">
        <f t="shared" si="59"/>
        <v>2016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8">
        <f t="shared" si="55"/>
        <v>23.948509485094849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t="s">
        <v>8275</v>
      </c>
      <c r="Q710" s="12">
        <f t="shared" si="56"/>
        <v>41835.581018518518</v>
      </c>
      <c r="R710" s="12">
        <f t="shared" si="57"/>
        <v>41895.581018518518</v>
      </c>
      <c r="S710">
        <f t="shared" si="58"/>
        <v>60</v>
      </c>
      <c r="T710" s="10">
        <f t="shared" si="59"/>
        <v>2014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8">
        <f t="shared" si="55"/>
        <v>30.5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t="s">
        <v>8275</v>
      </c>
      <c r="Q711" s="12">
        <f t="shared" si="56"/>
        <v>41948.041192129633</v>
      </c>
      <c r="R711" s="12">
        <f t="shared" si="57"/>
        <v>41978.041192129633</v>
      </c>
      <c r="S711">
        <f t="shared" si="58"/>
        <v>30</v>
      </c>
      <c r="T711" s="10">
        <f t="shared" si="59"/>
        <v>2014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8" t="e">
        <f t="shared" si="55"/>
        <v>#DIV/0!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t="s">
        <v>8275</v>
      </c>
      <c r="Q712" s="12">
        <f t="shared" si="56"/>
        <v>41837.984976851854</v>
      </c>
      <c r="R712" s="12">
        <f t="shared" si="57"/>
        <v>41871.030555555553</v>
      </c>
      <c r="S712">
        <f t="shared" si="58"/>
        <v>33</v>
      </c>
      <c r="T712" s="10">
        <f t="shared" si="59"/>
        <v>2014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8">
        <f t="shared" si="55"/>
        <v>99.973372781065095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t="s">
        <v>8275</v>
      </c>
      <c r="Q713" s="12">
        <f t="shared" si="56"/>
        <v>42678.459120370375</v>
      </c>
      <c r="R713" s="12">
        <f t="shared" si="57"/>
        <v>42718.500787037032</v>
      </c>
      <c r="S713">
        <f t="shared" si="58"/>
        <v>40</v>
      </c>
      <c r="T713" s="10">
        <f t="shared" si="59"/>
        <v>2016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8">
        <f t="shared" si="55"/>
        <v>26.25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t="s">
        <v>8275</v>
      </c>
      <c r="Q714" s="12">
        <f t="shared" si="56"/>
        <v>42384.680925925932</v>
      </c>
      <c r="R714" s="12">
        <f t="shared" si="57"/>
        <v>42414.680925925932</v>
      </c>
      <c r="S714">
        <f t="shared" si="58"/>
        <v>30</v>
      </c>
      <c r="T714" s="10">
        <f t="shared" si="59"/>
        <v>2016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8">
        <f t="shared" si="55"/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t="s">
        <v>8275</v>
      </c>
      <c r="Q715" s="12">
        <f t="shared" si="56"/>
        <v>42496.529305555552</v>
      </c>
      <c r="R715" s="12">
        <f t="shared" si="57"/>
        <v>42526.529305555552</v>
      </c>
      <c r="S715">
        <f t="shared" si="58"/>
        <v>30</v>
      </c>
      <c r="T715" s="10">
        <f t="shared" si="59"/>
        <v>2016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8">
        <f t="shared" si="55"/>
        <v>80.321428571428569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t="s">
        <v>8275</v>
      </c>
      <c r="Q716" s="12">
        <f t="shared" si="56"/>
        <v>42734.787986111114</v>
      </c>
      <c r="R716" s="12">
        <f t="shared" si="57"/>
        <v>42794.787986111114</v>
      </c>
      <c r="S716">
        <f t="shared" si="58"/>
        <v>60</v>
      </c>
      <c r="T716" s="10">
        <f t="shared" si="59"/>
        <v>2016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8">
        <f t="shared" si="55"/>
        <v>115.75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t="s">
        <v>8275</v>
      </c>
      <c r="Q717" s="12">
        <f t="shared" si="56"/>
        <v>42273.090740740736</v>
      </c>
      <c r="R717" s="12">
        <f t="shared" si="57"/>
        <v>42313.132407407407</v>
      </c>
      <c r="S717">
        <f t="shared" si="58"/>
        <v>40</v>
      </c>
      <c r="T717" s="10">
        <f t="shared" si="59"/>
        <v>2015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8">
        <f t="shared" si="55"/>
        <v>44.6875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t="s">
        <v>8275</v>
      </c>
      <c r="Q718" s="12">
        <f t="shared" si="56"/>
        <v>41940.658645833333</v>
      </c>
      <c r="R718" s="12">
        <f t="shared" si="57"/>
        <v>41974</v>
      </c>
      <c r="S718">
        <f t="shared" si="58"/>
        <v>33</v>
      </c>
      <c r="T718" s="10">
        <f t="shared" si="59"/>
        <v>2014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8">
        <f t="shared" si="55"/>
        <v>76.25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t="s">
        <v>8275</v>
      </c>
      <c r="Q719" s="12">
        <f t="shared" si="56"/>
        <v>41857.854189814818</v>
      </c>
      <c r="R719" s="12">
        <f t="shared" si="57"/>
        <v>41887.854189814818</v>
      </c>
      <c r="S719">
        <f t="shared" si="58"/>
        <v>30</v>
      </c>
      <c r="T719" s="10">
        <f t="shared" si="59"/>
        <v>2014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8">
        <f t="shared" si="55"/>
        <v>22.5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t="s">
        <v>8275</v>
      </c>
      <c r="Q720" s="12">
        <f t="shared" si="56"/>
        <v>42752.845451388886</v>
      </c>
      <c r="R720" s="12">
        <f t="shared" si="57"/>
        <v>42784.249305555553</v>
      </c>
      <c r="S720">
        <f t="shared" si="58"/>
        <v>31</v>
      </c>
      <c r="T720" s="10">
        <f t="shared" si="59"/>
        <v>2017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8">
        <f t="shared" si="55"/>
        <v>19.399999999999999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t="s">
        <v>8275</v>
      </c>
      <c r="Q721" s="12">
        <f t="shared" si="56"/>
        <v>42409.040231481486</v>
      </c>
      <c r="R721" s="12">
        <f t="shared" si="57"/>
        <v>42423.040231481486</v>
      </c>
      <c r="S721">
        <f t="shared" si="58"/>
        <v>14</v>
      </c>
      <c r="T721" s="10">
        <f t="shared" si="59"/>
        <v>2016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8">
        <f t="shared" si="55"/>
        <v>66.707317073170728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8276</v>
      </c>
      <c r="P722" t="s">
        <v>8277</v>
      </c>
      <c r="Q722" s="12">
        <f t="shared" si="56"/>
        <v>40909.649201388893</v>
      </c>
      <c r="R722" s="12">
        <f t="shared" si="57"/>
        <v>40937.649201388893</v>
      </c>
      <c r="S722">
        <f t="shared" si="58"/>
        <v>28</v>
      </c>
      <c r="T722" s="10">
        <f t="shared" si="59"/>
        <v>2012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8">
        <f t="shared" si="55"/>
        <v>84.142857142857139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8276</v>
      </c>
      <c r="P723" t="s">
        <v>8277</v>
      </c>
      <c r="Q723" s="12">
        <f t="shared" si="56"/>
        <v>41807.571840277778</v>
      </c>
      <c r="R723" s="12">
        <f t="shared" si="57"/>
        <v>41852.571840277778</v>
      </c>
      <c r="S723">
        <f t="shared" si="58"/>
        <v>45</v>
      </c>
      <c r="T723" s="10">
        <f t="shared" si="59"/>
        <v>2014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8">
        <f t="shared" si="55"/>
        <v>215.72549019607843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8276</v>
      </c>
      <c r="P724" t="s">
        <v>8277</v>
      </c>
      <c r="Q724" s="12">
        <f t="shared" si="56"/>
        <v>40977.805300925924</v>
      </c>
      <c r="R724" s="12">
        <f t="shared" si="57"/>
        <v>41007.76363425926</v>
      </c>
      <c r="S724">
        <f t="shared" si="58"/>
        <v>30</v>
      </c>
      <c r="T724" s="10">
        <f t="shared" si="59"/>
        <v>2012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8">
        <f t="shared" si="55"/>
        <v>54.69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8276</v>
      </c>
      <c r="P725" t="s">
        <v>8277</v>
      </c>
      <c r="Q725" s="12">
        <f t="shared" si="56"/>
        <v>42184.816539351858</v>
      </c>
      <c r="R725" s="12">
        <f t="shared" si="57"/>
        <v>42215.165972222225</v>
      </c>
      <c r="S725">
        <f t="shared" si="58"/>
        <v>30</v>
      </c>
      <c r="T725" s="10">
        <f t="shared" si="59"/>
        <v>2015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8">
        <f t="shared" si="55"/>
        <v>51.62944055944056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8276</v>
      </c>
      <c r="P726" t="s">
        <v>8277</v>
      </c>
      <c r="Q726" s="12">
        <f t="shared" si="56"/>
        <v>40694.638460648144</v>
      </c>
      <c r="R726" s="12">
        <f t="shared" si="57"/>
        <v>40724.638460648144</v>
      </c>
      <c r="S726">
        <f t="shared" si="58"/>
        <v>30</v>
      </c>
      <c r="T726" s="10">
        <f t="shared" si="59"/>
        <v>2011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8">
        <f t="shared" si="55"/>
        <v>143.35714285714286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8276</v>
      </c>
      <c r="P727" t="s">
        <v>8277</v>
      </c>
      <c r="Q727" s="12">
        <f t="shared" si="56"/>
        <v>42321.626296296294</v>
      </c>
      <c r="R727" s="12">
        <f t="shared" si="57"/>
        <v>42351.626296296294</v>
      </c>
      <c r="S727">
        <f t="shared" si="58"/>
        <v>30</v>
      </c>
      <c r="T727" s="10">
        <f t="shared" si="59"/>
        <v>2015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8">
        <f t="shared" si="55"/>
        <v>72.428571428571431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8276</v>
      </c>
      <c r="P728" t="s">
        <v>8277</v>
      </c>
      <c r="Q728" s="12">
        <f t="shared" si="56"/>
        <v>41346.042673611111</v>
      </c>
      <c r="R728" s="12">
        <f t="shared" si="57"/>
        <v>41376.042673611111</v>
      </c>
      <c r="S728">
        <f t="shared" si="58"/>
        <v>30</v>
      </c>
      <c r="T728" s="10">
        <f t="shared" si="59"/>
        <v>2013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8">
        <f t="shared" si="55"/>
        <v>36.530201342281877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8276</v>
      </c>
      <c r="P729" t="s">
        <v>8277</v>
      </c>
      <c r="Q729" s="12">
        <f t="shared" si="56"/>
        <v>41247.020243055551</v>
      </c>
      <c r="R729" s="12">
        <f t="shared" si="57"/>
        <v>41288.888888888891</v>
      </c>
      <c r="S729">
        <f t="shared" si="58"/>
        <v>42</v>
      </c>
      <c r="T729" s="10">
        <f t="shared" si="59"/>
        <v>2012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8">
        <f t="shared" si="55"/>
        <v>60.903461538461535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8276</v>
      </c>
      <c r="P730" t="s">
        <v>8277</v>
      </c>
      <c r="Q730" s="12">
        <f t="shared" si="56"/>
        <v>40731.837465277778</v>
      </c>
      <c r="R730" s="12">
        <f t="shared" si="57"/>
        <v>40776.837465277778</v>
      </c>
      <c r="S730">
        <f t="shared" si="58"/>
        <v>45</v>
      </c>
      <c r="T730" s="10">
        <f t="shared" si="59"/>
        <v>2011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8">
        <f t="shared" si="55"/>
        <v>43.55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8276</v>
      </c>
      <c r="P731" t="s">
        <v>8277</v>
      </c>
      <c r="Q731" s="12">
        <f t="shared" si="56"/>
        <v>41111.185891203706</v>
      </c>
      <c r="R731" s="12">
        <f t="shared" si="57"/>
        <v>41171.185891203706</v>
      </c>
      <c r="S731">
        <f t="shared" si="58"/>
        <v>60</v>
      </c>
      <c r="T731" s="10">
        <f t="shared" si="59"/>
        <v>2012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8">
        <f t="shared" si="55"/>
        <v>99.766037735849054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8276</v>
      </c>
      <c r="P732" t="s">
        <v>8277</v>
      </c>
      <c r="Q732" s="12">
        <f t="shared" si="56"/>
        <v>40854.745266203703</v>
      </c>
      <c r="R732" s="12">
        <f t="shared" si="57"/>
        <v>40884.745266203703</v>
      </c>
      <c r="S732">
        <f t="shared" si="58"/>
        <v>30</v>
      </c>
      <c r="T732" s="10">
        <f t="shared" si="59"/>
        <v>2011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8">
        <f t="shared" si="55"/>
        <v>88.732394366197184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8276</v>
      </c>
      <c r="P733" t="s">
        <v>8277</v>
      </c>
      <c r="Q733" s="12">
        <f t="shared" si="56"/>
        <v>40879.795682870368</v>
      </c>
      <c r="R733" s="12">
        <f t="shared" si="57"/>
        <v>40930.25</v>
      </c>
      <c r="S733">
        <f t="shared" si="58"/>
        <v>50</v>
      </c>
      <c r="T733" s="10">
        <f t="shared" si="59"/>
        <v>2011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8">
        <f t="shared" si="55"/>
        <v>4.9230769230769234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8276</v>
      </c>
      <c r="P734" t="s">
        <v>8277</v>
      </c>
      <c r="Q734" s="12">
        <f t="shared" si="56"/>
        <v>41486.424317129626</v>
      </c>
      <c r="R734" s="12">
        <f t="shared" si="57"/>
        <v>41546.424317129626</v>
      </c>
      <c r="S734">
        <f t="shared" si="58"/>
        <v>60</v>
      </c>
      <c r="T734" s="10">
        <f t="shared" si="59"/>
        <v>2013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8">
        <f t="shared" si="55"/>
        <v>17.822485207100591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8276</v>
      </c>
      <c r="P735" t="s">
        <v>8277</v>
      </c>
      <c r="Q735" s="12">
        <f t="shared" si="56"/>
        <v>41598.420046296298</v>
      </c>
      <c r="R735" s="12">
        <f t="shared" si="57"/>
        <v>41628.420046296298</v>
      </c>
      <c r="S735">
        <f t="shared" si="58"/>
        <v>30</v>
      </c>
      <c r="T735" s="10">
        <f t="shared" si="59"/>
        <v>2013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8">
        <f t="shared" si="55"/>
        <v>187.19298245614036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8276</v>
      </c>
      <c r="P736" t="s">
        <v>8277</v>
      </c>
      <c r="Q736" s="12">
        <f t="shared" si="56"/>
        <v>42102.164583333331</v>
      </c>
      <c r="R736" s="12">
        <f t="shared" si="57"/>
        <v>42133.208333333328</v>
      </c>
      <c r="S736">
        <f t="shared" si="58"/>
        <v>31</v>
      </c>
      <c r="T736" s="10">
        <f t="shared" si="59"/>
        <v>2015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8">
        <f t="shared" si="55"/>
        <v>234.80786026200875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8276</v>
      </c>
      <c r="P737" t="s">
        <v>8277</v>
      </c>
      <c r="Q737" s="12">
        <f t="shared" si="56"/>
        <v>41946.029467592591</v>
      </c>
      <c r="R737" s="12">
        <f t="shared" si="57"/>
        <v>41977.027083333334</v>
      </c>
      <c r="S737">
        <f t="shared" si="58"/>
        <v>31</v>
      </c>
      <c r="T737" s="10">
        <f t="shared" si="59"/>
        <v>2014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8">
        <f t="shared" si="55"/>
        <v>105.04629629629629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8276</v>
      </c>
      <c r="P738" t="s">
        <v>8277</v>
      </c>
      <c r="Q738" s="12">
        <f t="shared" si="56"/>
        <v>41579.734259259261</v>
      </c>
      <c r="R738" s="12">
        <f t="shared" si="57"/>
        <v>41599.207638888889</v>
      </c>
      <c r="S738">
        <f t="shared" si="58"/>
        <v>19</v>
      </c>
      <c r="T738" s="10">
        <f t="shared" si="59"/>
        <v>2013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8">
        <f t="shared" si="55"/>
        <v>56.666666666666664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8276</v>
      </c>
      <c r="P739" t="s">
        <v>8277</v>
      </c>
      <c r="Q739" s="12">
        <f t="shared" si="56"/>
        <v>41667.275312500002</v>
      </c>
      <c r="R739" s="12">
        <f t="shared" si="57"/>
        <v>41684.833333333336</v>
      </c>
      <c r="S739">
        <f t="shared" si="58"/>
        <v>18</v>
      </c>
      <c r="T739" s="10">
        <f t="shared" si="59"/>
        <v>2014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8">
        <f t="shared" si="55"/>
        <v>39.048780487804876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8276</v>
      </c>
      <c r="P740" t="s">
        <v>8277</v>
      </c>
      <c r="Q740" s="12">
        <f t="shared" si="56"/>
        <v>41943.604097222218</v>
      </c>
      <c r="R740" s="12">
        <f t="shared" si="57"/>
        <v>41974.207638888889</v>
      </c>
      <c r="S740">
        <f t="shared" si="58"/>
        <v>31</v>
      </c>
      <c r="T740" s="10">
        <f t="shared" si="59"/>
        <v>2014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8">
        <f t="shared" si="55"/>
        <v>68.345323741007192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8276</v>
      </c>
      <c r="P741" t="s">
        <v>8277</v>
      </c>
      <c r="Q741" s="12">
        <f t="shared" si="56"/>
        <v>41829.502650462964</v>
      </c>
      <c r="R741" s="12">
        <f t="shared" si="57"/>
        <v>41862.502650462964</v>
      </c>
      <c r="S741">
        <f t="shared" si="58"/>
        <v>33</v>
      </c>
      <c r="T741" s="10">
        <f t="shared" si="59"/>
        <v>2014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8">
        <f t="shared" si="55"/>
        <v>169.57894736842104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8276</v>
      </c>
      <c r="P742" t="s">
        <v>8277</v>
      </c>
      <c r="Q742" s="12">
        <f t="shared" si="56"/>
        <v>42162.146782407406</v>
      </c>
      <c r="R742" s="12">
        <f t="shared" si="57"/>
        <v>42176.146782407406</v>
      </c>
      <c r="S742">
        <f t="shared" si="58"/>
        <v>14</v>
      </c>
      <c r="T742" s="10">
        <f t="shared" si="59"/>
        <v>2015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8">
        <f t="shared" si="55"/>
        <v>141.42340425531913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8276</v>
      </c>
      <c r="P743" t="s">
        <v>8277</v>
      </c>
      <c r="Q743" s="12">
        <f t="shared" si="56"/>
        <v>41401.648217592592</v>
      </c>
      <c r="R743" s="12">
        <f t="shared" si="57"/>
        <v>41436.648217592592</v>
      </c>
      <c r="S743">
        <f t="shared" si="58"/>
        <v>35</v>
      </c>
      <c r="T743" s="10">
        <f t="shared" si="59"/>
        <v>2013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8">
        <f t="shared" si="55"/>
        <v>67.391304347826093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8276</v>
      </c>
      <c r="P744" t="s">
        <v>8277</v>
      </c>
      <c r="Q744" s="12">
        <f t="shared" si="56"/>
        <v>41689.917962962965</v>
      </c>
      <c r="R744" s="12">
        <f t="shared" si="57"/>
        <v>41719.876296296294</v>
      </c>
      <c r="S744">
        <f t="shared" si="58"/>
        <v>30</v>
      </c>
      <c r="T744" s="10">
        <f t="shared" si="59"/>
        <v>2014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8">
        <f t="shared" si="55"/>
        <v>54.266666666666666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8276</v>
      </c>
      <c r="P745" t="s">
        <v>8277</v>
      </c>
      <c r="Q745" s="12">
        <f t="shared" si="56"/>
        <v>40990.709317129629</v>
      </c>
      <c r="R745" s="12">
        <f t="shared" si="57"/>
        <v>41015.875</v>
      </c>
      <c r="S745">
        <f t="shared" si="58"/>
        <v>25</v>
      </c>
      <c r="T745" s="10">
        <f t="shared" si="59"/>
        <v>2012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8">
        <f t="shared" si="55"/>
        <v>82.516129032258064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8276</v>
      </c>
      <c r="P746" t="s">
        <v>8277</v>
      </c>
      <c r="Q746" s="12">
        <f t="shared" si="56"/>
        <v>41226.95721064815</v>
      </c>
      <c r="R746" s="12">
        <f t="shared" si="57"/>
        <v>41256.95721064815</v>
      </c>
      <c r="S746">
        <f t="shared" si="58"/>
        <v>30</v>
      </c>
      <c r="T746" s="10">
        <f t="shared" si="59"/>
        <v>2012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8">
        <f t="shared" si="55"/>
        <v>53.729729729729726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8276</v>
      </c>
      <c r="P747" t="s">
        <v>8277</v>
      </c>
      <c r="Q747" s="12">
        <f t="shared" si="56"/>
        <v>41367.572280092594</v>
      </c>
      <c r="R747" s="12">
        <f t="shared" si="57"/>
        <v>41397.572280092594</v>
      </c>
      <c r="S747">
        <f t="shared" si="58"/>
        <v>30</v>
      </c>
      <c r="T747" s="10">
        <f t="shared" si="59"/>
        <v>2013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8">
        <f t="shared" si="55"/>
        <v>34.206185567010309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8276</v>
      </c>
      <c r="P748" t="s">
        <v>8277</v>
      </c>
      <c r="Q748" s="12">
        <f t="shared" si="56"/>
        <v>41157.042928240742</v>
      </c>
      <c r="R748" s="12">
        <f t="shared" si="57"/>
        <v>41175.165972222225</v>
      </c>
      <c r="S748">
        <f t="shared" si="58"/>
        <v>18</v>
      </c>
      <c r="T748" s="10">
        <f t="shared" si="59"/>
        <v>2012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8">
        <f t="shared" si="55"/>
        <v>127.32727272727273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8276</v>
      </c>
      <c r="P749" t="s">
        <v>8277</v>
      </c>
      <c r="Q749" s="12">
        <f t="shared" si="56"/>
        <v>41988.548831018517</v>
      </c>
      <c r="R749" s="12">
        <f t="shared" si="57"/>
        <v>42019.454166666663</v>
      </c>
      <c r="S749">
        <f t="shared" si="58"/>
        <v>31</v>
      </c>
      <c r="T749" s="10">
        <f t="shared" si="59"/>
        <v>2014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8">
        <f t="shared" si="55"/>
        <v>45.56818181818182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8276</v>
      </c>
      <c r="P750" t="s">
        <v>8277</v>
      </c>
      <c r="Q750" s="12">
        <f t="shared" si="56"/>
        <v>41831.846828703703</v>
      </c>
      <c r="R750" s="12">
        <f t="shared" si="57"/>
        <v>41861.846828703703</v>
      </c>
      <c r="S750">
        <f t="shared" si="58"/>
        <v>30</v>
      </c>
      <c r="T750" s="10">
        <f t="shared" si="59"/>
        <v>2014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8">
        <f t="shared" si="55"/>
        <v>95.963636363636368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8276</v>
      </c>
      <c r="P751" t="s">
        <v>8277</v>
      </c>
      <c r="Q751" s="12">
        <f t="shared" si="56"/>
        <v>42733.94131944445</v>
      </c>
      <c r="R751" s="12">
        <f t="shared" si="57"/>
        <v>42763.94131944445</v>
      </c>
      <c r="S751">
        <f t="shared" si="58"/>
        <v>30</v>
      </c>
      <c r="T751" s="10">
        <f t="shared" si="59"/>
        <v>2016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8">
        <f t="shared" si="55"/>
        <v>77.271186440677965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8276</v>
      </c>
      <c r="P752" t="s">
        <v>8277</v>
      </c>
      <c r="Q752" s="12">
        <f t="shared" si="56"/>
        <v>41299.878148148149</v>
      </c>
      <c r="R752" s="12">
        <f t="shared" si="57"/>
        <v>41329.878148148149</v>
      </c>
      <c r="S752">
        <f t="shared" si="58"/>
        <v>30</v>
      </c>
      <c r="T752" s="10">
        <f t="shared" si="59"/>
        <v>2013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8">
        <f t="shared" si="55"/>
        <v>57.338709677419352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8276</v>
      </c>
      <c r="P753" t="s">
        <v>8277</v>
      </c>
      <c r="Q753" s="12">
        <f t="shared" si="56"/>
        <v>40713.630497685182</v>
      </c>
      <c r="R753" s="12">
        <f t="shared" si="57"/>
        <v>40759.630497685182</v>
      </c>
      <c r="S753">
        <f t="shared" si="58"/>
        <v>46</v>
      </c>
      <c r="T753" s="10">
        <f t="shared" si="59"/>
        <v>2011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8">
        <f t="shared" si="55"/>
        <v>53.19047619047619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8276</v>
      </c>
      <c r="P754" t="s">
        <v>8277</v>
      </c>
      <c r="Q754" s="12">
        <f t="shared" si="56"/>
        <v>42639.421493055561</v>
      </c>
      <c r="R754" s="12">
        <f t="shared" si="57"/>
        <v>42659.458333333328</v>
      </c>
      <c r="S754">
        <f t="shared" si="58"/>
        <v>20</v>
      </c>
      <c r="T754" s="10">
        <f t="shared" si="59"/>
        <v>2016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8">
        <f t="shared" si="55"/>
        <v>492.30769230769232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8276</v>
      </c>
      <c r="P755" t="s">
        <v>8277</v>
      </c>
      <c r="Q755" s="12">
        <f t="shared" si="56"/>
        <v>42019.590173611112</v>
      </c>
      <c r="R755" s="12">
        <f t="shared" si="57"/>
        <v>42049.590173611112</v>
      </c>
      <c r="S755">
        <f t="shared" si="58"/>
        <v>30</v>
      </c>
      <c r="T755" s="10">
        <f t="shared" si="59"/>
        <v>2015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8">
        <f t="shared" si="55"/>
        <v>42.346938775510203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8276</v>
      </c>
      <c r="P756" t="s">
        <v>8277</v>
      </c>
      <c r="Q756" s="12">
        <f t="shared" si="56"/>
        <v>41249.749085648145</v>
      </c>
      <c r="R756" s="12">
        <f t="shared" si="57"/>
        <v>41279.749085648145</v>
      </c>
      <c r="S756">
        <f t="shared" si="58"/>
        <v>30</v>
      </c>
      <c r="T756" s="10">
        <f t="shared" si="59"/>
        <v>2012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8">
        <f t="shared" si="55"/>
        <v>37.466029411764708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8276</v>
      </c>
      <c r="P757" t="s">
        <v>8277</v>
      </c>
      <c r="Q757" s="12">
        <f t="shared" si="56"/>
        <v>41383.605057870373</v>
      </c>
      <c r="R757" s="12">
        <f t="shared" si="57"/>
        <v>41414.02847222222</v>
      </c>
      <c r="S757">
        <f t="shared" si="58"/>
        <v>30</v>
      </c>
      <c r="T757" s="10">
        <f t="shared" si="59"/>
        <v>2013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8">
        <f t="shared" si="55"/>
        <v>37.454545454545453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8276</v>
      </c>
      <c r="P758" t="s">
        <v>8277</v>
      </c>
      <c r="Q758" s="12">
        <f t="shared" si="56"/>
        <v>40590.766886574071</v>
      </c>
      <c r="R758" s="12">
        <f t="shared" si="57"/>
        <v>40651.725219907406</v>
      </c>
      <c r="S758">
        <f t="shared" si="58"/>
        <v>61</v>
      </c>
      <c r="T758" s="10">
        <f t="shared" si="59"/>
        <v>2011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8">
        <f t="shared" si="55"/>
        <v>33.055555555555557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8276</v>
      </c>
      <c r="P759" t="s">
        <v>8277</v>
      </c>
      <c r="Q759" s="12">
        <f t="shared" si="56"/>
        <v>41235.054560185185</v>
      </c>
      <c r="R759" s="12">
        <f t="shared" si="57"/>
        <v>41249.054560185185</v>
      </c>
      <c r="S759">
        <f t="shared" si="58"/>
        <v>14</v>
      </c>
      <c r="T759" s="10">
        <f t="shared" si="59"/>
        <v>2012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8">
        <f t="shared" si="55"/>
        <v>134.21052631578948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8276</v>
      </c>
      <c r="P760" t="s">
        <v>8277</v>
      </c>
      <c r="Q760" s="12">
        <f t="shared" si="56"/>
        <v>40429.836435185185</v>
      </c>
      <c r="R760" s="12">
        <f t="shared" si="57"/>
        <v>40459.836435185185</v>
      </c>
      <c r="S760">
        <f t="shared" si="58"/>
        <v>30</v>
      </c>
      <c r="T760" s="10">
        <f t="shared" si="59"/>
        <v>2010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8">
        <f t="shared" si="55"/>
        <v>51.474747474747474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8276</v>
      </c>
      <c r="P761" t="s">
        <v>8277</v>
      </c>
      <c r="Q761" s="12">
        <f t="shared" si="56"/>
        <v>41789.330312500002</v>
      </c>
      <c r="R761" s="12">
        <f t="shared" si="57"/>
        <v>41829.330312500002</v>
      </c>
      <c r="S761">
        <f t="shared" si="58"/>
        <v>40</v>
      </c>
      <c r="T761" s="10">
        <f t="shared" si="59"/>
        <v>2014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8" t="e">
        <f t="shared" si="55"/>
        <v>#DIV/0!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8276</v>
      </c>
      <c r="P762" t="s">
        <v>8278</v>
      </c>
      <c r="Q762" s="12">
        <f t="shared" si="56"/>
        <v>42670.764039351852</v>
      </c>
      <c r="R762" s="12">
        <f t="shared" si="57"/>
        <v>42700.805706018517</v>
      </c>
      <c r="S762">
        <f t="shared" si="58"/>
        <v>30</v>
      </c>
      <c r="T762" s="10">
        <f t="shared" si="59"/>
        <v>2016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8">
        <f t="shared" si="55"/>
        <v>39.166666666666664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8276</v>
      </c>
      <c r="P763" t="s">
        <v>8278</v>
      </c>
      <c r="Q763" s="12">
        <f t="shared" si="56"/>
        <v>41642.751458333332</v>
      </c>
      <c r="R763" s="12">
        <f t="shared" si="57"/>
        <v>41672.751458333332</v>
      </c>
      <c r="S763">
        <f t="shared" si="58"/>
        <v>30</v>
      </c>
      <c r="T763" s="10">
        <f t="shared" si="59"/>
        <v>2014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8" t="e">
        <f t="shared" si="55"/>
        <v>#DIV/0!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8276</v>
      </c>
      <c r="P764" t="s">
        <v>8278</v>
      </c>
      <c r="Q764" s="12">
        <f t="shared" si="56"/>
        <v>42690.858449074076</v>
      </c>
      <c r="R764" s="12">
        <f t="shared" si="57"/>
        <v>42708.25</v>
      </c>
      <c r="S764">
        <f t="shared" si="58"/>
        <v>17</v>
      </c>
      <c r="T764" s="10">
        <f t="shared" si="59"/>
        <v>2016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8">
        <f t="shared" si="55"/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8276</v>
      </c>
      <c r="P765" t="s">
        <v>8278</v>
      </c>
      <c r="Q765" s="12">
        <f t="shared" si="56"/>
        <v>41471.446851851848</v>
      </c>
      <c r="R765" s="12">
        <f t="shared" si="57"/>
        <v>41501.446851851848</v>
      </c>
      <c r="S765">
        <f t="shared" si="58"/>
        <v>30</v>
      </c>
      <c r="T765" s="10">
        <f t="shared" si="59"/>
        <v>2013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8" t="e">
        <f t="shared" si="55"/>
        <v>#DIV/0!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8276</v>
      </c>
      <c r="P766" t="s">
        <v>8278</v>
      </c>
      <c r="Q766" s="12">
        <f t="shared" si="56"/>
        <v>42227.173159722224</v>
      </c>
      <c r="R766" s="12">
        <f t="shared" si="57"/>
        <v>42257.173159722224</v>
      </c>
      <c r="S766">
        <f t="shared" si="58"/>
        <v>30</v>
      </c>
      <c r="T766" s="10">
        <f t="shared" si="59"/>
        <v>2015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8">
        <f t="shared" si="55"/>
        <v>57.295454545454547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8276</v>
      </c>
      <c r="P767" t="s">
        <v>8278</v>
      </c>
      <c r="Q767" s="12">
        <f t="shared" si="56"/>
        <v>41901.542638888888</v>
      </c>
      <c r="R767" s="12">
        <f t="shared" si="57"/>
        <v>41931.542638888888</v>
      </c>
      <c r="S767">
        <f t="shared" si="58"/>
        <v>30</v>
      </c>
      <c r="T767" s="10">
        <f t="shared" si="59"/>
        <v>2014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8" t="e">
        <f t="shared" si="55"/>
        <v>#DIV/0!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8276</v>
      </c>
      <c r="P768" t="s">
        <v>8278</v>
      </c>
      <c r="Q768" s="12">
        <f t="shared" si="56"/>
        <v>42021.783368055556</v>
      </c>
      <c r="R768" s="12">
        <f t="shared" si="57"/>
        <v>42051.783368055556</v>
      </c>
      <c r="S768">
        <f t="shared" si="58"/>
        <v>30</v>
      </c>
      <c r="T768" s="10">
        <f t="shared" si="59"/>
        <v>2015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8">
        <f t="shared" si="55"/>
        <v>59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8276</v>
      </c>
      <c r="P769" t="s">
        <v>8278</v>
      </c>
      <c r="Q769" s="12">
        <f t="shared" si="56"/>
        <v>42115.143634259264</v>
      </c>
      <c r="R769" s="12">
        <f t="shared" si="57"/>
        <v>42145.143634259264</v>
      </c>
      <c r="S769">
        <f t="shared" si="58"/>
        <v>30</v>
      </c>
      <c r="T769" s="10">
        <f t="shared" si="59"/>
        <v>2015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8" t="e">
        <f t="shared" ref="F770:F833" si="60">E770/M770</f>
        <v>#DIV/0!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8276</v>
      </c>
      <c r="P770" t="s">
        <v>8278</v>
      </c>
      <c r="Q770" s="12">
        <f t="shared" si="56"/>
        <v>41594.207060185188</v>
      </c>
      <c r="R770" s="12">
        <f t="shared" si="57"/>
        <v>41624.207060185188</v>
      </c>
      <c r="S770">
        <f t="shared" si="58"/>
        <v>30</v>
      </c>
      <c r="T770" s="10">
        <f t="shared" si="59"/>
        <v>2013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8">
        <f t="shared" si="60"/>
        <v>31.846153846153847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8276</v>
      </c>
      <c r="P771" t="s">
        <v>8278</v>
      </c>
      <c r="Q771" s="12">
        <f t="shared" ref="Q771:Q834" si="61">((($K771/60)/60)/24)+DATE(1970,1,1)</f>
        <v>41604.996458333335</v>
      </c>
      <c r="R771" s="12">
        <f t="shared" ref="R771:R834" si="62">((($J771/60)/60)/24)+DATE(1970,1,1)</f>
        <v>41634.996458333335</v>
      </c>
      <c r="S771">
        <f t="shared" ref="S771:S834" si="63">ROUND(R771-Q771,0)</f>
        <v>30</v>
      </c>
      <c r="T771" s="10">
        <f t="shared" ref="T771:T834" si="64">YEAR(Q771)</f>
        <v>2013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8" t="e">
        <f t="shared" si="60"/>
        <v>#DIV/0!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8276</v>
      </c>
      <c r="P772" t="s">
        <v>8278</v>
      </c>
      <c r="Q772" s="12">
        <f t="shared" si="61"/>
        <v>41289.999641203707</v>
      </c>
      <c r="R772" s="12">
        <f t="shared" si="62"/>
        <v>41329.999641203707</v>
      </c>
      <c r="S772">
        <f t="shared" si="63"/>
        <v>40</v>
      </c>
      <c r="T772" s="10">
        <f t="shared" si="64"/>
        <v>2013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8">
        <f t="shared" si="60"/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8276</v>
      </c>
      <c r="P773" t="s">
        <v>8278</v>
      </c>
      <c r="Q773" s="12">
        <f t="shared" si="61"/>
        <v>42349.824097222227</v>
      </c>
      <c r="R773" s="12">
        <f t="shared" si="62"/>
        <v>42399.824097222227</v>
      </c>
      <c r="S773">
        <f t="shared" si="63"/>
        <v>50</v>
      </c>
      <c r="T773" s="10">
        <f t="shared" si="64"/>
        <v>2015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8">
        <f t="shared" si="60"/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8276</v>
      </c>
      <c r="P774" t="s">
        <v>8278</v>
      </c>
      <c r="Q774" s="12">
        <f t="shared" si="61"/>
        <v>40068.056932870371</v>
      </c>
      <c r="R774" s="12">
        <f t="shared" si="62"/>
        <v>40118.165972222225</v>
      </c>
      <c r="S774">
        <f t="shared" si="63"/>
        <v>50</v>
      </c>
      <c r="T774" s="10">
        <f t="shared" si="64"/>
        <v>2009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8">
        <f t="shared" si="60"/>
        <v>16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8276</v>
      </c>
      <c r="P775" t="s">
        <v>8278</v>
      </c>
      <c r="Q775" s="12">
        <f t="shared" si="61"/>
        <v>42100.735937499994</v>
      </c>
      <c r="R775" s="12">
        <f t="shared" si="62"/>
        <v>42134.959027777775</v>
      </c>
      <c r="S775">
        <f t="shared" si="63"/>
        <v>34</v>
      </c>
      <c r="T775" s="10">
        <f t="shared" si="64"/>
        <v>2015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8">
        <f t="shared" si="60"/>
        <v>39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8276</v>
      </c>
      <c r="P776" t="s">
        <v>8278</v>
      </c>
      <c r="Q776" s="12">
        <f t="shared" si="61"/>
        <v>41663.780300925922</v>
      </c>
      <c r="R776" s="12">
        <f t="shared" si="62"/>
        <v>41693.780300925922</v>
      </c>
      <c r="S776">
        <f t="shared" si="63"/>
        <v>30</v>
      </c>
      <c r="T776" s="10">
        <f t="shared" si="64"/>
        <v>2014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8">
        <f t="shared" si="60"/>
        <v>34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8276</v>
      </c>
      <c r="P777" t="s">
        <v>8278</v>
      </c>
      <c r="Q777" s="12">
        <f t="shared" si="61"/>
        <v>40863.060127314813</v>
      </c>
      <c r="R777" s="12">
        <f t="shared" si="62"/>
        <v>40893.060127314813</v>
      </c>
      <c r="S777">
        <f t="shared" si="63"/>
        <v>30</v>
      </c>
      <c r="T777" s="10">
        <f t="shared" si="64"/>
        <v>2011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8">
        <f t="shared" si="60"/>
        <v>63.122807017543863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8276</v>
      </c>
      <c r="P778" t="s">
        <v>8278</v>
      </c>
      <c r="Q778" s="12">
        <f t="shared" si="61"/>
        <v>42250.685706018514</v>
      </c>
      <c r="R778" s="12">
        <f t="shared" si="62"/>
        <v>42288.208333333328</v>
      </c>
      <c r="S778">
        <f t="shared" si="63"/>
        <v>38</v>
      </c>
      <c r="T778" s="10">
        <f t="shared" si="64"/>
        <v>2015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8">
        <f t="shared" si="60"/>
        <v>7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8276</v>
      </c>
      <c r="P779" t="s">
        <v>8278</v>
      </c>
      <c r="Q779" s="12">
        <f t="shared" si="61"/>
        <v>41456.981215277774</v>
      </c>
      <c r="R779" s="12">
        <f t="shared" si="62"/>
        <v>41486.981215277774</v>
      </c>
      <c r="S779">
        <f t="shared" si="63"/>
        <v>30</v>
      </c>
      <c r="T779" s="10">
        <f t="shared" si="64"/>
        <v>2013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8">
        <f t="shared" si="60"/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8276</v>
      </c>
      <c r="P780" t="s">
        <v>8278</v>
      </c>
      <c r="Q780" s="12">
        <f t="shared" si="61"/>
        <v>41729.702314814815</v>
      </c>
      <c r="R780" s="12">
        <f t="shared" si="62"/>
        <v>41759.702314814815</v>
      </c>
      <c r="S780">
        <f t="shared" si="63"/>
        <v>30</v>
      </c>
      <c r="T780" s="10">
        <f t="shared" si="64"/>
        <v>2014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8">
        <f t="shared" si="60"/>
        <v>66.666666666666671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8276</v>
      </c>
      <c r="P781" t="s">
        <v>8278</v>
      </c>
      <c r="Q781" s="12">
        <f t="shared" si="61"/>
        <v>40436.68408564815</v>
      </c>
      <c r="R781" s="12">
        <f t="shared" si="62"/>
        <v>40466.166666666664</v>
      </c>
      <c r="S781">
        <f t="shared" si="63"/>
        <v>29</v>
      </c>
      <c r="T781" s="10">
        <f t="shared" si="64"/>
        <v>2010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8">
        <f t="shared" si="60"/>
        <v>38.518518518518519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8279</v>
      </c>
      <c r="P782" t="s">
        <v>8280</v>
      </c>
      <c r="Q782" s="12">
        <f t="shared" si="61"/>
        <v>40636.673900462964</v>
      </c>
      <c r="R782" s="12">
        <f t="shared" si="62"/>
        <v>40666.673900462964</v>
      </c>
      <c r="S782">
        <f t="shared" si="63"/>
        <v>30</v>
      </c>
      <c r="T782" s="10">
        <f t="shared" si="64"/>
        <v>2011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8">
        <f t="shared" si="60"/>
        <v>42.609200000000001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8279</v>
      </c>
      <c r="P783" t="s">
        <v>8280</v>
      </c>
      <c r="Q783" s="12">
        <f t="shared" si="61"/>
        <v>41403.000856481485</v>
      </c>
      <c r="R783" s="12">
        <f t="shared" si="62"/>
        <v>41433.000856481485</v>
      </c>
      <c r="S783">
        <f t="shared" si="63"/>
        <v>30</v>
      </c>
      <c r="T783" s="10">
        <f t="shared" si="64"/>
        <v>2013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8">
        <f t="shared" si="60"/>
        <v>50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8279</v>
      </c>
      <c r="P784" t="s">
        <v>8280</v>
      </c>
      <c r="Q784" s="12">
        <f t="shared" si="61"/>
        <v>41116.758125</v>
      </c>
      <c r="R784" s="12">
        <f t="shared" si="62"/>
        <v>41146.758125</v>
      </c>
      <c r="S784">
        <f t="shared" si="63"/>
        <v>30</v>
      </c>
      <c r="T784" s="10">
        <f t="shared" si="64"/>
        <v>2012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8">
        <f t="shared" si="60"/>
        <v>63.485714285714288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8279</v>
      </c>
      <c r="P785" t="s">
        <v>8280</v>
      </c>
      <c r="Q785" s="12">
        <f t="shared" si="61"/>
        <v>40987.773715277777</v>
      </c>
      <c r="R785" s="12">
        <f t="shared" si="62"/>
        <v>41026.916666666664</v>
      </c>
      <c r="S785">
        <f t="shared" si="63"/>
        <v>39</v>
      </c>
      <c r="T785" s="10">
        <f t="shared" si="64"/>
        <v>2012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8">
        <f t="shared" si="60"/>
        <v>102.5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8279</v>
      </c>
      <c r="P786" t="s">
        <v>8280</v>
      </c>
      <c r="Q786" s="12">
        <f t="shared" si="61"/>
        <v>41675.149525462963</v>
      </c>
      <c r="R786" s="12">
        <f t="shared" si="62"/>
        <v>41715.107858796298</v>
      </c>
      <c r="S786">
        <f t="shared" si="63"/>
        <v>40</v>
      </c>
      <c r="T786" s="10">
        <f t="shared" si="64"/>
        <v>2014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8">
        <f t="shared" si="60"/>
        <v>31.142758620689655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8279</v>
      </c>
      <c r="P787" t="s">
        <v>8280</v>
      </c>
      <c r="Q787" s="12">
        <f t="shared" si="61"/>
        <v>41303.593923611108</v>
      </c>
      <c r="R787" s="12">
        <f t="shared" si="62"/>
        <v>41333.593923611108</v>
      </c>
      <c r="S787">
        <f t="shared" si="63"/>
        <v>30</v>
      </c>
      <c r="T787" s="10">
        <f t="shared" si="64"/>
        <v>2013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8">
        <f t="shared" si="60"/>
        <v>162.27272727272728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8279</v>
      </c>
      <c r="P788" t="s">
        <v>8280</v>
      </c>
      <c r="Q788" s="12">
        <f t="shared" si="61"/>
        <v>40983.055949074071</v>
      </c>
      <c r="R788" s="12">
        <f t="shared" si="62"/>
        <v>41040.657638888886</v>
      </c>
      <c r="S788">
        <f t="shared" si="63"/>
        <v>58</v>
      </c>
      <c r="T788" s="10">
        <f t="shared" si="64"/>
        <v>2012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8">
        <f t="shared" si="60"/>
        <v>80.588235294117652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8279</v>
      </c>
      <c r="P789" t="s">
        <v>8280</v>
      </c>
      <c r="Q789" s="12">
        <f t="shared" si="61"/>
        <v>41549.627615740741</v>
      </c>
      <c r="R789" s="12">
        <f t="shared" si="62"/>
        <v>41579.627615740741</v>
      </c>
      <c r="S789">
        <f t="shared" si="63"/>
        <v>30</v>
      </c>
      <c r="T789" s="10">
        <f t="shared" si="64"/>
        <v>2013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8">
        <f t="shared" si="60"/>
        <v>59.85441176470588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8279</v>
      </c>
      <c r="P790" t="s">
        <v>8280</v>
      </c>
      <c r="Q790" s="12">
        <f t="shared" si="61"/>
        <v>41059.006805555553</v>
      </c>
      <c r="R790" s="12">
        <f t="shared" si="62"/>
        <v>41097.165972222225</v>
      </c>
      <c r="S790">
        <f t="shared" si="63"/>
        <v>38</v>
      </c>
      <c r="T790" s="10">
        <f t="shared" si="64"/>
        <v>2012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8">
        <f t="shared" si="60"/>
        <v>132.85714285714286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8279</v>
      </c>
      <c r="P791" t="s">
        <v>8280</v>
      </c>
      <c r="Q791" s="12">
        <f t="shared" si="61"/>
        <v>41277.186111111114</v>
      </c>
      <c r="R791" s="12">
        <f t="shared" si="62"/>
        <v>41295.332638888889</v>
      </c>
      <c r="S791">
        <f t="shared" si="63"/>
        <v>18</v>
      </c>
      <c r="T791" s="10">
        <f t="shared" si="64"/>
        <v>2013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8">
        <f t="shared" si="60"/>
        <v>92.547820512820508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8279</v>
      </c>
      <c r="P792" t="s">
        <v>8280</v>
      </c>
      <c r="Q792" s="12">
        <f t="shared" si="61"/>
        <v>41276.047905092593</v>
      </c>
      <c r="R792" s="12">
        <f t="shared" si="62"/>
        <v>41306.047905092593</v>
      </c>
      <c r="S792">
        <f t="shared" si="63"/>
        <v>30</v>
      </c>
      <c r="T792" s="10">
        <f t="shared" si="64"/>
        <v>2013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8">
        <f t="shared" si="60"/>
        <v>60.859375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8279</v>
      </c>
      <c r="P793" t="s">
        <v>8280</v>
      </c>
      <c r="Q793" s="12">
        <f t="shared" si="61"/>
        <v>41557.780624999999</v>
      </c>
      <c r="R793" s="12">
        <f t="shared" si="62"/>
        <v>41591.249305555553</v>
      </c>
      <c r="S793">
        <f t="shared" si="63"/>
        <v>33</v>
      </c>
      <c r="T793" s="10">
        <f t="shared" si="64"/>
        <v>2013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8">
        <f t="shared" si="60"/>
        <v>41.851833333333339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8279</v>
      </c>
      <c r="P794" t="s">
        <v>8280</v>
      </c>
      <c r="Q794" s="12">
        <f t="shared" si="61"/>
        <v>41555.873645833337</v>
      </c>
      <c r="R794" s="12">
        <f t="shared" si="62"/>
        <v>41585.915312500001</v>
      </c>
      <c r="S794">
        <f t="shared" si="63"/>
        <v>30</v>
      </c>
      <c r="T794" s="10">
        <f t="shared" si="64"/>
        <v>2013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8">
        <f t="shared" si="60"/>
        <v>88.325937499999995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8279</v>
      </c>
      <c r="P795" t="s">
        <v>8280</v>
      </c>
      <c r="Q795" s="12">
        <f t="shared" si="61"/>
        <v>41442.741249999999</v>
      </c>
      <c r="R795" s="12">
        <f t="shared" si="62"/>
        <v>41458.207638888889</v>
      </c>
      <c r="S795">
        <f t="shared" si="63"/>
        <v>15</v>
      </c>
      <c r="T795" s="10">
        <f t="shared" si="64"/>
        <v>2013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8">
        <f t="shared" si="60"/>
        <v>158.96226415094338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8279</v>
      </c>
      <c r="P796" t="s">
        <v>8280</v>
      </c>
      <c r="Q796" s="12">
        <f t="shared" si="61"/>
        <v>40736.115011574075</v>
      </c>
      <c r="R796" s="12">
        <f t="shared" si="62"/>
        <v>40791.712500000001</v>
      </c>
      <c r="S796">
        <f t="shared" si="63"/>
        <v>56</v>
      </c>
      <c r="T796" s="10">
        <f t="shared" si="64"/>
        <v>2011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8">
        <f t="shared" si="60"/>
        <v>85.054347826086953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8279</v>
      </c>
      <c r="P797" t="s">
        <v>8280</v>
      </c>
      <c r="Q797" s="12">
        <f t="shared" si="61"/>
        <v>40963.613032407404</v>
      </c>
      <c r="R797" s="12">
        <f t="shared" si="62"/>
        <v>41006.207638888889</v>
      </c>
      <c r="S797">
        <f t="shared" si="63"/>
        <v>43</v>
      </c>
      <c r="T797" s="10">
        <f t="shared" si="64"/>
        <v>2012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8">
        <f t="shared" si="60"/>
        <v>112.61111111111111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8279</v>
      </c>
      <c r="P798" t="s">
        <v>8280</v>
      </c>
      <c r="Q798" s="12">
        <f t="shared" si="61"/>
        <v>41502.882928240739</v>
      </c>
      <c r="R798" s="12">
        <f t="shared" si="62"/>
        <v>41532.881944444445</v>
      </c>
      <c r="S798">
        <f t="shared" si="63"/>
        <v>30</v>
      </c>
      <c r="T798" s="10">
        <f t="shared" si="64"/>
        <v>2013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8">
        <f t="shared" si="60"/>
        <v>45.436619718309856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8279</v>
      </c>
      <c r="P799" t="s">
        <v>8280</v>
      </c>
      <c r="Q799" s="12">
        <f t="shared" si="61"/>
        <v>40996.994074074071</v>
      </c>
      <c r="R799" s="12">
        <f t="shared" si="62"/>
        <v>41028.166666666664</v>
      </c>
      <c r="S799">
        <f t="shared" si="63"/>
        <v>31</v>
      </c>
      <c r="T799" s="10">
        <f t="shared" si="64"/>
        <v>2012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8">
        <f t="shared" si="60"/>
        <v>46.218390804597703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8279</v>
      </c>
      <c r="P800" t="s">
        <v>8280</v>
      </c>
      <c r="Q800" s="12">
        <f t="shared" si="61"/>
        <v>41882.590127314819</v>
      </c>
      <c r="R800" s="12">
        <f t="shared" si="62"/>
        <v>41912.590127314819</v>
      </c>
      <c r="S800">
        <f t="shared" si="63"/>
        <v>30</v>
      </c>
      <c r="T800" s="10">
        <f t="shared" si="64"/>
        <v>2014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8">
        <f t="shared" si="60"/>
        <v>178.60714285714286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8279</v>
      </c>
      <c r="P801" t="s">
        <v>8280</v>
      </c>
      <c r="Q801" s="12">
        <f t="shared" si="61"/>
        <v>40996.667199074072</v>
      </c>
      <c r="R801" s="12">
        <f t="shared" si="62"/>
        <v>41026.667199074072</v>
      </c>
      <c r="S801">
        <f t="shared" si="63"/>
        <v>30</v>
      </c>
      <c r="T801" s="10">
        <f t="shared" si="64"/>
        <v>2012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8">
        <f t="shared" si="60"/>
        <v>40.75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8279</v>
      </c>
      <c r="P802" t="s">
        <v>8280</v>
      </c>
      <c r="Q802" s="12">
        <f t="shared" si="61"/>
        <v>41863.433495370373</v>
      </c>
      <c r="R802" s="12">
        <f t="shared" si="62"/>
        <v>41893.433495370373</v>
      </c>
      <c r="S802">
        <f t="shared" si="63"/>
        <v>30</v>
      </c>
      <c r="T802" s="10">
        <f t="shared" si="64"/>
        <v>2014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8">
        <f t="shared" si="60"/>
        <v>43.733921568627444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8279</v>
      </c>
      <c r="P803" t="s">
        <v>8280</v>
      </c>
      <c r="Q803" s="12">
        <f t="shared" si="61"/>
        <v>40695.795370370368</v>
      </c>
      <c r="R803" s="12">
        <f t="shared" si="62"/>
        <v>40725.795370370368</v>
      </c>
      <c r="S803">
        <f t="shared" si="63"/>
        <v>30</v>
      </c>
      <c r="T803" s="10">
        <f t="shared" si="64"/>
        <v>2011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8">
        <f t="shared" si="60"/>
        <v>81.066666666666663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8279</v>
      </c>
      <c r="P804" t="s">
        <v>8280</v>
      </c>
      <c r="Q804" s="12">
        <f t="shared" si="61"/>
        <v>41123.022268518522</v>
      </c>
      <c r="R804" s="12">
        <f t="shared" si="62"/>
        <v>41169.170138888891</v>
      </c>
      <c r="S804">
        <f t="shared" si="63"/>
        <v>46</v>
      </c>
      <c r="T804" s="10">
        <f t="shared" si="64"/>
        <v>2012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8">
        <f t="shared" si="60"/>
        <v>74.60526315789474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8279</v>
      </c>
      <c r="P805" t="s">
        <v>8280</v>
      </c>
      <c r="Q805" s="12">
        <f t="shared" si="61"/>
        <v>40665.949976851851</v>
      </c>
      <c r="R805" s="12">
        <f t="shared" si="62"/>
        <v>40692.041666666664</v>
      </c>
      <c r="S805">
        <f t="shared" si="63"/>
        <v>26</v>
      </c>
      <c r="T805" s="10">
        <f t="shared" si="64"/>
        <v>2011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8">
        <f t="shared" si="60"/>
        <v>305.55555555555554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8279</v>
      </c>
      <c r="P806" t="s">
        <v>8280</v>
      </c>
      <c r="Q806" s="12">
        <f t="shared" si="61"/>
        <v>40730.105625000004</v>
      </c>
      <c r="R806" s="12">
        <f t="shared" si="62"/>
        <v>40747.165972222225</v>
      </c>
      <c r="S806">
        <f t="shared" si="63"/>
        <v>17</v>
      </c>
      <c r="T806" s="10">
        <f t="shared" si="64"/>
        <v>2011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8">
        <f t="shared" si="60"/>
        <v>58.333333333333336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8279</v>
      </c>
      <c r="P807" t="s">
        <v>8280</v>
      </c>
      <c r="Q807" s="12">
        <f t="shared" si="61"/>
        <v>40690.823055555556</v>
      </c>
      <c r="R807" s="12">
        <f t="shared" si="62"/>
        <v>40740.958333333336</v>
      </c>
      <c r="S807">
        <f t="shared" si="63"/>
        <v>50</v>
      </c>
      <c r="T807" s="10">
        <f t="shared" si="64"/>
        <v>2011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8">
        <f t="shared" si="60"/>
        <v>117.67605633802818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8279</v>
      </c>
      <c r="P808" t="s">
        <v>8280</v>
      </c>
      <c r="Q808" s="12">
        <f t="shared" si="61"/>
        <v>40763.691423611112</v>
      </c>
      <c r="R808" s="12">
        <f t="shared" si="62"/>
        <v>40793.691423611112</v>
      </c>
      <c r="S808">
        <f t="shared" si="63"/>
        <v>30</v>
      </c>
      <c r="T808" s="10">
        <f t="shared" si="64"/>
        <v>2011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8">
        <f t="shared" si="60"/>
        <v>73.771929824561397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8279</v>
      </c>
      <c r="P809" t="s">
        <v>8280</v>
      </c>
      <c r="Q809" s="12">
        <f t="shared" si="61"/>
        <v>42759.628599537042</v>
      </c>
      <c r="R809" s="12">
        <f t="shared" si="62"/>
        <v>42795.083333333328</v>
      </c>
      <c r="S809">
        <f t="shared" si="63"/>
        <v>35</v>
      </c>
      <c r="T809" s="10">
        <f t="shared" si="64"/>
        <v>2017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8">
        <f t="shared" si="60"/>
        <v>104.65116279069767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8279</v>
      </c>
      <c r="P810" t="s">
        <v>8280</v>
      </c>
      <c r="Q810" s="12">
        <f t="shared" si="61"/>
        <v>41962.100532407407</v>
      </c>
      <c r="R810" s="12">
        <f t="shared" si="62"/>
        <v>41995.207638888889</v>
      </c>
      <c r="S810">
        <f t="shared" si="63"/>
        <v>33</v>
      </c>
      <c r="T810" s="10">
        <f t="shared" si="64"/>
        <v>2014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8">
        <f t="shared" si="60"/>
        <v>79.82692307692308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8279</v>
      </c>
      <c r="P811" t="s">
        <v>8280</v>
      </c>
      <c r="Q811" s="12">
        <f t="shared" si="61"/>
        <v>41628.833680555559</v>
      </c>
      <c r="R811" s="12">
        <f t="shared" si="62"/>
        <v>41658.833680555559</v>
      </c>
      <c r="S811">
        <f t="shared" si="63"/>
        <v>30</v>
      </c>
      <c r="T811" s="10">
        <f t="shared" si="64"/>
        <v>2013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8">
        <f t="shared" si="60"/>
        <v>58.333333333333336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8279</v>
      </c>
      <c r="P812" t="s">
        <v>8280</v>
      </c>
      <c r="Q812" s="12">
        <f t="shared" si="61"/>
        <v>41123.056273148148</v>
      </c>
      <c r="R812" s="12">
        <f t="shared" si="62"/>
        <v>41153.056273148148</v>
      </c>
      <c r="S812">
        <f t="shared" si="63"/>
        <v>30</v>
      </c>
      <c r="T812" s="10">
        <f t="shared" si="64"/>
        <v>2012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8">
        <f t="shared" si="60"/>
        <v>86.666666666666671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8279</v>
      </c>
      <c r="P813" t="s">
        <v>8280</v>
      </c>
      <c r="Q813" s="12">
        <f t="shared" si="61"/>
        <v>41443.643541666665</v>
      </c>
      <c r="R813" s="12">
        <f t="shared" si="62"/>
        <v>41465.702777777777</v>
      </c>
      <c r="S813">
        <f t="shared" si="63"/>
        <v>22</v>
      </c>
      <c r="T813" s="10">
        <f t="shared" si="64"/>
        <v>2013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8">
        <f t="shared" si="60"/>
        <v>27.606060606060606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8279</v>
      </c>
      <c r="P814" t="s">
        <v>8280</v>
      </c>
      <c r="Q814" s="12">
        <f t="shared" si="61"/>
        <v>41282.017962962964</v>
      </c>
      <c r="R814" s="12">
        <f t="shared" si="62"/>
        <v>41334.581944444442</v>
      </c>
      <c r="S814">
        <f t="shared" si="63"/>
        <v>53</v>
      </c>
      <c r="T814" s="10">
        <f t="shared" si="64"/>
        <v>2013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8">
        <f t="shared" si="60"/>
        <v>24.999375000000001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8279</v>
      </c>
      <c r="P815" t="s">
        <v>8280</v>
      </c>
      <c r="Q815" s="12">
        <f t="shared" si="61"/>
        <v>41080.960243055553</v>
      </c>
      <c r="R815" s="12">
        <f t="shared" si="62"/>
        <v>41110.960243055553</v>
      </c>
      <c r="S815">
        <f t="shared" si="63"/>
        <v>30</v>
      </c>
      <c r="T815" s="10">
        <f t="shared" si="64"/>
        <v>2012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8">
        <f t="shared" si="60"/>
        <v>45.464285714285715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8279</v>
      </c>
      <c r="P816" t="s">
        <v>8280</v>
      </c>
      <c r="Q816" s="12">
        <f t="shared" si="61"/>
        <v>40679.743067129632</v>
      </c>
      <c r="R816" s="12">
        <f t="shared" si="62"/>
        <v>40694.75277777778</v>
      </c>
      <c r="S816">
        <f t="shared" si="63"/>
        <v>15</v>
      </c>
      <c r="T816" s="10">
        <f t="shared" si="64"/>
        <v>2011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8">
        <f t="shared" si="60"/>
        <v>99.534883720930239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8279</v>
      </c>
      <c r="P817" t="s">
        <v>8280</v>
      </c>
      <c r="Q817" s="12">
        <f t="shared" si="61"/>
        <v>41914.917858796296</v>
      </c>
      <c r="R817" s="12">
        <f t="shared" si="62"/>
        <v>41944.917858796296</v>
      </c>
      <c r="S817">
        <f t="shared" si="63"/>
        <v>30</v>
      </c>
      <c r="T817" s="10">
        <f t="shared" si="64"/>
        <v>2014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8">
        <f t="shared" si="60"/>
        <v>39.31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8279</v>
      </c>
      <c r="P818" t="s">
        <v>8280</v>
      </c>
      <c r="Q818" s="12">
        <f t="shared" si="61"/>
        <v>41341.870868055557</v>
      </c>
      <c r="R818" s="12">
        <f t="shared" si="62"/>
        <v>41373.270833333336</v>
      </c>
      <c r="S818">
        <f t="shared" si="63"/>
        <v>31</v>
      </c>
      <c r="T818" s="10">
        <f t="shared" si="64"/>
        <v>2013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8">
        <f t="shared" si="60"/>
        <v>89.419999999999987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8279</v>
      </c>
      <c r="P819" t="s">
        <v>8280</v>
      </c>
      <c r="Q819" s="12">
        <f t="shared" si="61"/>
        <v>40925.599664351852</v>
      </c>
      <c r="R819" s="12">
        <f t="shared" si="62"/>
        <v>40979.207638888889</v>
      </c>
      <c r="S819">
        <f t="shared" si="63"/>
        <v>54</v>
      </c>
      <c r="T819" s="10">
        <f t="shared" si="64"/>
        <v>2012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8">
        <f t="shared" si="60"/>
        <v>28.684210526315791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8279</v>
      </c>
      <c r="P820" t="s">
        <v>8280</v>
      </c>
      <c r="Q820" s="12">
        <f t="shared" si="61"/>
        <v>41120.882881944446</v>
      </c>
      <c r="R820" s="12">
        <f t="shared" si="62"/>
        <v>41128.709027777775</v>
      </c>
      <c r="S820">
        <f t="shared" si="63"/>
        <v>8</v>
      </c>
      <c r="T820" s="10">
        <f t="shared" si="64"/>
        <v>2012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8">
        <f t="shared" si="60"/>
        <v>31.071428571428573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8279</v>
      </c>
      <c r="P821" t="s">
        <v>8280</v>
      </c>
      <c r="Q821" s="12">
        <f t="shared" si="61"/>
        <v>41619.998310185183</v>
      </c>
      <c r="R821" s="12">
        <f t="shared" si="62"/>
        <v>41629.197222222225</v>
      </c>
      <c r="S821">
        <f t="shared" si="63"/>
        <v>9</v>
      </c>
      <c r="T821" s="10">
        <f t="shared" si="64"/>
        <v>2013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8">
        <f t="shared" si="60"/>
        <v>70.55263157894737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8279</v>
      </c>
      <c r="P822" t="s">
        <v>8280</v>
      </c>
      <c r="Q822" s="12">
        <f t="shared" si="61"/>
        <v>41768.841921296298</v>
      </c>
      <c r="R822" s="12">
        <f t="shared" si="62"/>
        <v>41799.208333333336</v>
      </c>
      <c r="S822">
        <f t="shared" si="63"/>
        <v>30</v>
      </c>
      <c r="T822" s="10">
        <f t="shared" si="64"/>
        <v>2014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8">
        <f t="shared" si="60"/>
        <v>224.12820512820514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8279</v>
      </c>
      <c r="P823" t="s">
        <v>8280</v>
      </c>
      <c r="Q823" s="12">
        <f t="shared" si="61"/>
        <v>42093.922048611115</v>
      </c>
      <c r="R823" s="12">
        <f t="shared" si="62"/>
        <v>42128.167361111111</v>
      </c>
      <c r="S823">
        <f t="shared" si="63"/>
        <v>34</v>
      </c>
      <c r="T823" s="10">
        <f t="shared" si="64"/>
        <v>2015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8">
        <f t="shared" si="60"/>
        <v>51.811594202898547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8279</v>
      </c>
      <c r="P824" t="s">
        <v>8280</v>
      </c>
      <c r="Q824" s="12">
        <f t="shared" si="61"/>
        <v>41157.947337962964</v>
      </c>
      <c r="R824" s="12">
        <f t="shared" si="62"/>
        <v>41187.947337962964</v>
      </c>
      <c r="S824">
        <f t="shared" si="63"/>
        <v>30</v>
      </c>
      <c r="T824" s="10">
        <f t="shared" si="64"/>
        <v>2012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8">
        <f t="shared" si="60"/>
        <v>43.515151515151516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8279</v>
      </c>
      <c r="P825" t="s">
        <v>8280</v>
      </c>
      <c r="Q825" s="12">
        <f t="shared" si="61"/>
        <v>42055.972824074073</v>
      </c>
      <c r="R825" s="12">
        <f t="shared" si="62"/>
        <v>42085.931157407409</v>
      </c>
      <c r="S825">
        <f t="shared" si="63"/>
        <v>30</v>
      </c>
      <c r="T825" s="10">
        <f t="shared" si="64"/>
        <v>2015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8">
        <f t="shared" si="60"/>
        <v>39.816666666666663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8279</v>
      </c>
      <c r="P826" t="s">
        <v>8280</v>
      </c>
      <c r="Q826" s="12">
        <f t="shared" si="61"/>
        <v>40250.242106481484</v>
      </c>
      <c r="R826" s="12">
        <f t="shared" si="62"/>
        <v>40286.290972222225</v>
      </c>
      <c r="S826">
        <f t="shared" si="63"/>
        <v>36</v>
      </c>
      <c r="T826" s="10">
        <f t="shared" si="64"/>
        <v>2010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8">
        <f t="shared" si="60"/>
        <v>126.8080808080808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8279</v>
      </c>
      <c r="P827" t="s">
        <v>8280</v>
      </c>
      <c r="Q827" s="12">
        <f t="shared" si="61"/>
        <v>41186.306527777779</v>
      </c>
      <c r="R827" s="12">
        <f t="shared" si="62"/>
        <v>41211.306527777779</v>
      </c>
      <c r="S827">
        <f t="shared" si="63"/>
        <v>25</v>
      </c>
      <c r="T827" s="10">
        <f t="shared" si="64"/>
        <v>2012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8">
        <f t="shared" si="60"/>
        <v>113.87755102040816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8279</v>
      </c>
      <c r="P828" t="s">
        <v>8280</v>
      </c>
      <c r="Q828" s="12">
        <f t="shared" si="61"/>
        <v>40973.038541666669</v>
      </c>
      <c r="R828" s="12">
        <f t="shared" si="62"/>
        <v>40993.996874999997</v>
      </c>
      <c r="S828">
        <f t="shared" si="63"/>
        <v>21</v>
      </c>
      <c r="T828" s="10">
        <f t="shared" si="64"/>
        <v>2012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8">
        <f t="shared" si="60"/>
        <v>28.181818181818183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8279</v>
      </c>
      <c r="P829" t="s">
        <v>8280</v>
      </c>
      <c r="Q829" s="12">
        <f t="shared" si="61"/>
        <v>40927.473460648151</v>
      </c>
      <c r="R829" s="12">
        <f t="shared" si="62"/>
        <v>40953.825694444444</v>
      </c>
      <c r="S829">
        <f t="shared" si="63"/>
        <v>26</v>
      </c>
      <c r="T829" s="10">
        <f t="shared" si="64"/>
        <v>2012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8">
        <f t="shared" si="60"/>
        <v>36.60526315789474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8279</v>
      </c>
      <c r="P830" t="s">
        <v>8280</v>
      </c>
      <c r="Q830" s="12">
        <f t="shared" si="61"/>
        <v>41073.050717592596</v>
      </c>
      <c r="R830" s="12">
        <f t="shared" si="62"/>
        <v>41085.683333333334</v>
      </c>
      <c r="S830">
        <f t="shared" si="63"/>
        <v>13</v>
      </c>
      <c r="T830" s="10">
        <f t="shared" si="64"/>
        <v>2012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8">
        <f t="shared" si="60"/>
        <v>32.5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8279</v>
      </c>
      <c r="P831" t="s">
        <v>8280</v>
      </c>
      <c r="Q831" s="12">
        <f t="shared" si="61"/>
        <v>42504.801388888889</v>
      </c>
      <c r="R831" s="12">
        <f t="shared" si="62"/>
        <v>42564.801388888889</v>
      </c>
      <c r="S831">
        <f t="shared" si="63"/>
        <v>60</v>
      </c>
      <c r="T831" s="10">
        <f t="shared" si="64"/>
        <v>2016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8">
        <f t="shared" si="60"/>
        <v>60.65625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8279</v>
      </c>
      <c r="P832" t="s">
        <v>8280</v>
      </c>
      <c r="Q832" s="12">
        <f t="shared" si="61"/>
        <v>41325.525752314818</v>
      </c>
      <c r="R832" s="12">
        <f t="shared" si="62"/>
        <v>41355.484085648146</v>
      </c>
      <c r="S832">
        <f t="shared" si="63"/>
        <v>30</v>
      </c>
      <c r="T832" s="10">
        <f t="shared" si="64"/>
        <v>2013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8">
        <f t="shared" si="60"/>
        <v>175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8279</v>
      </c>
      <c r="P833" t="s">
        <v>8280</v>
      </c>
      <c r="Q833" s="12">
        <f t="shared" si="61"/>
        <v>40996.646921296298</v>
      </c>
      <c r="R833" s="12">
        <f t="shared" si="62"/>
        <v>41026.646921296298</v>
      </c>
      <c r="S833">
        <f t="shared" si="63"/>
        <v>30</v>
      </c>
      <c r="T833" s="10">
        <f t="shared" si="64"/>
        <v>2012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8">
        <f t="shared" ref="F834:F897" si="65">E834/M834</f>
        <v>97.993896103896105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8279</v>
      </c>
      <c r="P834" t="s">
        <v>8280</v>
      </c>
      <c r="Q834" s="12">
        <f t="shared" si="61"/>
        <v>40869.675173611111</v>
      </c>
      <c r="R834" s="12">
        <f t="shared" si="62"/>
        <v>40929.342361111114</v>
      </c>
      <c r="S834">
        <f t="shared" si="63"/>
        <v>60</v>
      </c>
      <c r="T834" s="10">
        <f t="shared" si="64"/>
        <v>2011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8">
        <f t="shared" si="65"/>
        <v>148.78048780487805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8279</v>
      </c>
      <c r="P835" t="s">
        <v>8280</v>
      </c>
      <c r="Q835" s="12">
        <f t="shared" ref="Q835:Q898" si="66">((($K835/60)/60)/24)+DATE(1970,1,1)</f>
        <v>41718.878182870372</v>
      </c>
      <c r="R835" s="12">
        <f t="shared" ref="R835:R898" si="67">((($J835/60)/60)/24)+DATE(1970,1,1)</f>
        <v>41748.878182870372</v>
      </c>
      <c r="S835">
        <f t="shared" ref="S835:S898" si="68">ROUND(R835-Q835,0)</f>
        <v>30</v>
      </c>
      <c r="T835" s="10">
        <f t="shared" ref="T835:T898" si="69">YEAR(Q835)</f>
        <v>2014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8">
        <f t="shared" si="65"/>
        <v>96.08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8279</v>
      </c>
      <c r="P836" t="s">
        <v>8280</v>
      </c>
      <c r="Q836" s="12">
        <f t="shared" si="66"/>
        <v>41422.822824074072</v>
      </c>
      <c r="R836" s="12">
        <f t="shared" si="67"/>
        <v>41456.165972222225</v>
      </c>
      <c r="S836">
        <f t="shared" si="68"/>
        <v>33</v>
      </c>
      <c r="T836" s="10">
        <f t="shared" si="69"/>
        <v>2013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8">
        <f t="shared" si="65"/>
        <v>58.625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8279</v>
      </c>
      <c r="P837" t="s">
        <v>8280</v>
      </c>
      <c r="Q837" s="12">
        <f t="shared" si="66"/>
        <v>41005.45784722222</v>
      </c>
      <c r="R837" s="12">
        <f t="shared" si="67"/>
        <v>41048.125</v>
      </c>
      <c r="S837">
        <f t="shared" si="68"/>
        <v>43</v>
      </c>
      <c r="T837" s="10">
        <f t="shared" si="69"/>
        <v>2012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8">
        <f t="shared" si="65"/>
        <v>109.70695652173914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8279</v>
      </c>
      <c r="P838" t="s">
        <v>8280</v>
      </c>
      <c r="Q838" s="12">
        <f t="shared" si="66"/>
        <v>41524.056921296295</v>
      </c>
      <c r="R838" s="12">
        <f t="shared" si="67"/>
        <v>41554.056921296295</v>
      </c>
      <c r="S838">
        <f t="shared" si="68"/>
        <v>30</v>
      </c>
      <c r="T838" s="10">
        <f t="shared" si="69"/>
        <v>2013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8">
        <f t="shared" si="65"/>
        <v>49.112903225806448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8279</v>
      </c>
      <c r="P839" t="s">
        <v>8280</v>
      </c>
      <c r="Q839" s="12">
        <f t="shared" si="66"/>
        <v>41730.998402777775</v>
      </c>
      <c r="R839" s="12">
        <f t="shared" si="67"/>
        <v>41760.998402777775</v>
      </c>
      <c r="S839">
        <f t="shared" si="68"/>
        <v>30</v>
      </c>
      <c r="T839" s="10">
        <f t="shared" si="69"/>
        <v>2014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8">
        <f t="shared" si="65"/>
        <v>47.672131147540981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8279</v>
      </c>
      <c r="P840" t="s">
        <v>8280</v>
      </c>
      <c r="Q840" s="12">
        <f t="shared" si="66"/>
        <v>40895.897974537038</v>
      </c>
      <c r="R840" s="12">
        <f t="shared" si="67"/>
        <v>40925.897974537038</v>
      </c>
      <c r="S840">
        <f t="shared" si="68"/>
        <v>30</v>
      </c>
      <c r="T840" s="10">
        <f t="shared" si="69"/>
        <v>2011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8">
        <f t="shared" si="65"/>
        <v>60.737812499999997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8279</v>
      </c>
      <c r="P841" t="s">
        <v>8280</v>
      </c>
      <c r="Q841" s="12">
        <f t="shared" si="66"/>
        <v>41144.763379629629</v>
      </c>
      <c r="R841" s="12">
        <f t="shared" si="67"/>
        <v>41174.763379629629</v>
      </c>
      <c r="S841">
        <f t="shared" si="68"/>
        <v>30</v>
      </c>
      <c r="T841" s="10">
        <f t="shared" si="69"/>
        <v>2012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8">
        <f t="shared" si="65"/>
        <v>63.37715789473684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8279</v>
      </c>
      <c r="P842" t="s">
        <v>8281</v>
      </c>
      <c r="Q842" s="12">
        <f t="shared" si="66"/>
        <v>42607.226701388892</v>
      </c>
      <c r="R842" s="12">
        <f t="shared" si="67"/>
        <v>42637.226701388892</v>
      </c>
      <c r="S842">
        <f t="shared" si="68"/>
        <v>30</v>
      </c>
      <c r="T842" s="10">
        <f t="shared" si="69"/>
        <v>2016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8">
        <f t="shared" si="65"/>
        <v>53.893617021276597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8279</v>
      </c>
      <c r="P843" t="s">
        <v>8281</v>
      </c>
      <c r="Q843" s="12">
        <f t="shared" si="66"/>
        <v>41923.838692129626</v>
      </c>
      <c r="R843" s="12">
        <f t="shared" si="67"/>
        <v>41953.88035879629</v>
      </c>
      <c r="S843">
        <f t="shared" si="68"/>
        <v>30</v>
      </c>
      <c r="T843" s="10">
        <f t="shared" si="69"/>
        <v>2014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8">
        <f t="shared" si="65"/>
        <v>66.871794871794876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8279</v>
      </c>
      <c r="P844" t="s">
        <v>8281</v>
      </c>
      <c r="Q844" s="12">
        <f t="shared" si="66"/>
        <v>41526.592395833337</v>
      </c>
      <c r="R844" s="12">
        <f t="shared" si="67"/>
        <v>41561.165972222225</v>
      </c>
      <c r="S844">
        <f t="shared" si="68"/>
        <v>35</v>
      </c>
      <c r="T844" s="10">
        <f t="shared" si="69"/>
        <v>2013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8">
        <f t="shared" si="65"/>
        <v>63.102362204724407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8279</v>
      </c>
      <c r="P845" t="s">
        <v>8281</v>
      </c>
      <c r="Q845" s="12">
        <f t="shared" si="66"/>
        <v>42695.257870370369</v>
      </c>
      <c r="R845" s="12">
        <f t="shared" si="67"/>
        <v>42712.333333333328</v>
      </c>
      <c r="S845">
        <f t="shared" si="68"/>
        <v>17</v>
      </c>
      <c r="T845" s="10">
        <f t="shared" si="69"/>
        <v>2016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8">
        <f t="shared" si="65"/>
        <v>36.628930817610062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8279</v>
      </c>
      <c r="P846" t="s">
        <v>8281</v>
      </c>
      <c r="Q846" s="12">
        <f t="shared" si="66"/>
        <v>41905.684629629628</v>
      </c>
      <c r="R846" s="12">
        <f t="shared" si="67"/>
        <v>41944.207638888889</v>
      </c>
      <c r="S846">
        <f t="shared" si="68"/>
        <v>39</v>
      </c>
      <c r="T846" s="10">
        <f t="shared" si="69"/>
        <v>2014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8">
        <f t="shared" si="65"/>
        <v>34.005706214689269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8279</v>
      </c>
      <c r="P847" t="s">
        <v>8281</v>
      </c>
      <c r="Q847" s="12">
        <f t="shared" si="66"/>
        <v>42578.205972222218</v>
      </c>
      <c r="R847" s="12">
        <f t="shared" si="67"/>
        <v>42618.165972222225</v>
      </c>
      <c r="S847">
        <f t="shared" si="68"/>
        <v>40</v>
      </c>
      <c r="T847" s="10">
        <f t="shared" si="69"/>
        <v>2016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8">
        <f t="shared" si="65"/>
        <v>28.553404255319148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8279</v>
      </c>
      <c r="P848" t="s">
        <v>8281</v>
      </c>
      <c r="Q848" s="12">
        <f t="shared" si="66"/>
        <v>41694.391840277778</v>
      </c>
      <c r="R848" s="12">
        <f t="shared" si="67"/>
        <v>41708.583333333336</v>
      </c>
      <c r="S848">
        <f t="shared" si="68"/>
        <v>14</v>
      </c>
      <c r="T848" s="10">
        <f t="shared" si="69"/>
        <v>2014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8">
        <f t="shared" si="65"/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8279</v>
      </c>
      <c r="P849" t="s">
        <v>8281</v>
      </c>
      <c r="Q849" s="12">
        <f t="shared" si="66"/>
        <v>42165.79833333334</v>
      </c>
      <c r="R849" s="12">
        <f t="shared" si="67"/>
        <v>42195.79833333334</v>
      </c>
      <c r="S849">
        <f t="shared" si="68"/>
        <v>30</v>
      </c>
      <c r="T849" s="10">
        <f t="shared" si="69"/>
        <v>2015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8">
        <f t="shared" si="65"/>
        <v>18.75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8279</v>
      </c>
      <c r="P850" t="s">
        <v>8281</v>
      </c>
      <c r="Q850" s="12">
        <f t="shared" si="66"/>
        <v>42078.792048611111</v>
      </c>
      <c r="R850" s="12">
        <f t="shared" si="67"/>
        <v>42108.792048611111</v>
      </c>
      <c r="S850">
        <f t="shared" si="68"/>
        <v>30</v>
      </c>
      <c r="T850" s="10">
        <f t="shared" si="69"/>
        <v>2015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8">
        <f t="shared" si="65"/>
        <v>41.704347826086959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8279</v>
      </c>
      <c r="P851" t="s">
        <v>8281</v>
      </c>
      <c r="Q851" s="12">
        <f t="shared" si="66"/>
        <v>42051.148888888885</v>
      </c>
      <c r="R851" s="12">
        <f t="shared" si="67"/>
        <v>42079.107222222221</v>
      </c>
      <c r="S851">
        <f t="shared" si="68"/>
        <v>28</v>
      </c>
      <c r="T851" s="10">
        <f t="shared" si="69"/>
        <v>2015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8">
        <f t="shared" si="65"/>
        <v>46.669172932330824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8279</v>
      </c>
      <c r="P852" t="s">
        <v>8281</v>
      </c>
      <c r="Q852" s="12">
        <f t="shared" si="66"/>
        <v>42452.827743055561</v>
      </c>
      <c r="R852" s="12">
        <f t="shared" si="67"/>
        <v>42485.207638888889</v>
      </c>
      <c r="S852">
        <f t="shared" si="68"/>
        <v>32</v>
      </c>
      <c r="T852" s="10">
        <f t="shared" si="69"/>
        <v>2016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8">
        <f t="shared" si="65"/>
        <v>37.271428571428572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8279</v>
      </c>
      <c r="P853" t="s">
        <v>8281</v>
      </c>
      <c r="Q853" s="12">
        <f t="shared" si="66"/>
        <v>42522.880243055552</v>
      </c>
      <c r="R853" s="12">
        <f t="shared" si="67"/>
        <v>42582.822916666672</v>
      </c>
      <c r="S853">
        <f t="shared" si="68"/>
        <v>60</v>
      </c>
      <c r="T853" s="10">
        <f t="shared" si="69"/>
        <v>2016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8">
        <f t="shared" si="65"/>
        <v>59.258064516129032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8279</v>
      </c>
      <c r="P854" t="s">
        <v>8281</v>
      </c>
      <c r="Q854" s="12">
        <f t="shared" si="66"/>
        <v>42656.805497685185</v>
      </c>
      <c r="R854" s="12">
        <f t="shared" si="67"/>
        <v>42667.875</v>
      </c>
      <c r="S854">
        <f t="shared" si="68"/>
        <v>11</v>
      </c>
      <c r="T854" s="10">
        <f t="shared" si="69"/>
        <v>2016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8">
        <f t="shared" si="65"/>
        <v>30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8279</v>
      </c>
      <c r="P855" t="s">
        <v>8281</v>
      </c>
      <c r="Q855" s="12">
        <f t="shared" si="66"/>
        <v>42021.832280092596</v>
      </c>
      <c r="R855" s="12">
        <f t="shared" si="67"/>
        <v>42051.832280092596</v>
      </c>
      <c r="S855">
        <f t="shared" si="68"/>
        <v>30</v>
      </c>
      <c r="T855" s="10">
        <f t="shared" si="69"/>
        <v>2015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8">
        <f t="shared" si="65"/>
        <v>65.8623246492986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8279</v>
      </c>
      <c r="P856" t="s">
        <v>8281</v>
      </c>
      <c r="Q856" s="12">
        <f t="shared" si="66"/>
        <v>42702.212337962963</v>
      </c>
      <c r="R856" s="12">
        <f t="shared" si="67"/>
        <v>42732.212337962963</v>
      </c>
      <c r="S856">
        <f t="shared" si="68"/>
        <v>30</v>
      </c>
      <c r="T856" s="10">
        <f t="shared" si="69"/>
        <v>2016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8">
        <f t="shared" si="65"/>
        <v>31.914893617021278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8279</v>
      </c>
      <c r="P857" t="s">
        <v>8281</v>
      </c>
      <c r="Q857" s="12">
        <f t="shared" si="66"/>
        <v>42545.125196759262</v>
      </c>
      <c r="R857" s="12">
        <f t="shared" si="67"/>
        <v>42575.125196759262</v>
      </c>
      <c r="S857">
        <f t="shared" si="68"/>
        <v>30</v>
      </c>
      <c r="T857" s="10">
        <f t="shared" si="69"/>
        <v>2016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8">
        <f t="shared" si="65"/>
        <v>19.464285714285715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8279</v>
      </c>
      <c r="P858" t="s">
        <v>8281</v>
      </c>
      <c r="Q858" s="12">
        <f t="shared" si="66"/>
        <v>42609.311990740738</v>
      </c>
      <c r="R858" s="12">
        <f t="shared" si="67"/>
        <v>42668.791666666672</v>
      </c>
      <c r="S858">
        <f t="shared" si="68"/>
        <v>59</v>
      </c>
      <c r="T858" s="10">
        <f t="shared" si="69"/>
        <v>2016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8">
        <f t="shared" si="65"/>
        <v>50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8279</v>
      </c>
      <c r="P859" t="s">
        <v>8281</v>
      </c>
      <c r="Q859" s="12">
        <f t="shared" si="66"/>
        <v>42291.581377314811</v>
      </c>
      <c r="R859" s="12">
        <f t="shared" si="67"/>
        <v>42333.623043981483</v>
      </c>
      <c r="S859">
        <f t="shared" si="68"/>
        <v>42</v>
      </c>
      <c r="T859" s="10">
        <f t="shared" si="69"/>
        <v>2015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8">
        <f t="shared" si="65"/>
        <v>22.737763157894737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8279</v>
      </c>
      <c r="P860" t="s">
        <v>8281</v>
      </c>
      <c r="Q860" s="12">
        <f t="shared" si="66"/>
        <v>42079.745578703703</v>
      </c>
      <c r="R860" s="12">
        <f t="shared" si="67"/>
        <v>42109.957638888889</v>
      </c>
      <c r="S860">
        <f t="shared" si="68"/>
        <v>30</v>
      </c>
      <c r="T860" s="10">
        <f t="shared" si="69"/>
        <v>2015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8">
        <f t="shared" si="65"/>
        <v>42.724489795918366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8279</v>
      </c>
      <c r="P861" t="s">
        <v>8281</v>
      </c>
      <c r="Q861" s="12">
        <f t="shared" si="66"/>
        <v>42128.820231481484</v>
      </c>
      <c r="R861" s="12">
        <f t="shared" si="67"/>
        <v>42159</v>
      </c>
      <c r="S861">
        <f t="shared" si="68"/>
        <v>30</v>
      </c>
      <c r="T861" s="10">
        <f t="shared" si="69"/>
        <v>2015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8">
        <f t="shared" si="65"/>
        <v>52.916666666666664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8279</v>
      </c>
      <c r="P862" t="s">
        <v>8282</v>
      </c>
      <c r="Q862" s="12">
        <f t="shared" si="66"/>
        <v>41570.482789351852</v>
      </c>
      <c r="R862" s="12">
        <f t="shared" si="67"/>
        <v>41600.524456018517</v>
      </c>
      <c r="S862">
        <f t="shared" si="68"/>
        <v>30</v>
      </c>
      <c r="T862" s="10">
        <f t="shared" si="69"/>
        <v>2013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8">
        <f t="shared" si="65"/>
        <v>50.5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8279</v>
      </c>
      <c r="P863" t="s">
        <v>8282</v>
      </c>
      <c r="Q863" s="12">
        <f t="shared" si="66"/>
        <v>42599.965324074074</v>
      </c>
      <c r="R863" s="12">
        <f t="shared" si="67"/>
        <v>42629.965324074074</v>
      </c>
      <c r="S863">
        <f t="shared" si="68"/>
        <v>30</v>
      </c>
      <c r="T863" s="10">
        <f t="shared" si="69"/>
        <v>2016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8">
        <f t="shared" si="65"/>
        <v>42.5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8279</v>
      </c>
      <c r="P864" t="s">
        <v>8282</v>
      </c>
      <c r="Q864" s="12">
        <f t="shared" si="66"/>
        <v>41559.5549537037</v>
      </c>
      <c r="R864" s="12">
        <f t="shared" si="67"/>
        <v>41589.596620370372</v>
      </c>
      <c r="S864">
        <f t="shared" si="68"/>
        <v>30</v>
      </c>
      <c r="T864" s="10">
        <f t="shared" si="69"/>
        <v>2013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8">
        <f t="shared" si="65"/>
        <v>18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8279</v>
      </c>
      <c r="P865" t="s">
        <v>8282</v>
      </c>
      <c r="Q865" s="12">
        <f t="shared" si="66"/>
        <v>40921.117662037039</v>
      </c>
      <c r="R865" s="12">
        <f t="shared" si="67"/>
        <v>40951.117662037039</v>
      </c>
      <c r="S865">
        <f t="shared" si="68"/>
        <v>30</v>
      </c>
      <c r="T865" s="10">
        <f t="shared" si="69"/>
        <v>2012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8">
        <f t="shared" si="65"/>
        <v>34.177215189873415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8279</v>
      </c>
      <c r="P866" t="s">
        <v>8282</v>
      </c>
      <c r="Q866" s="12">
        <f t="shared" si="66"/>
        <v>41541.106921296298</v>
      </c>
      <c r="R866" s="12">
        <f t="shared" si="67"/>
        <v>41563.415972222225</v>
      </c>
      <c r="S866">
        <f t="shared" si="68"/>
        <v>22</v>
      </c>
      <c r="T866" s="10">
        <f t="shared" si="69"/>
        <v>2013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8">
        <f t="shared" si="65"/>
        <v>22.5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8279</v>
      </c>
      <c r="P867" t="s">
        <v>8282</v>
      </c>
      <c r="Q867" s="12">
        <f t="shared" si="66"/>
        <v>41230.77311342593</v>
      </c>
      <c r="R867" s="12">
        <f t="shared" si="67"/>
        <v>41290.77311342593</v>
      </c>
      <c r="S867">
        <f t="shared" si="68"/>
        <v>60</v>
      </c>
      <c r="T867" s="10">
        <f t="shared" si="69"/>
        <v>2012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8">
        <f t="shared" si="65"/>
        <v>58.18181818181818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8279</v>
      </c>
      <c r="P868" t="s">
        <v>8282</v>
      </c>
      <c r="Q868" s="12">
        <f t="shared" si="66"/>
        <v>42025.637939814813</v>
      </c>
      <c r="R868" s="12">
        <f t="shared" si="67"/>
        <v>42063.631944444445</v>
      </c>
      <c r="S868">
        <f t="shared" si="68"/>
        <v>38</v>
      </c>
      <c r="T868" s="10">
        <f t="shared" si="69"/>
        <v>2015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8">
        <f t="shared" si="65"/>
        <v>109.18181818181819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8279</v>
      </c>
      <c r="P869" t="s">
        <v>8282</v>
      </c>
      <c r="Q869" s="12">
        <f t="shared" si="66"/>
        <v>40088.105393518519</v>
      </c>
      <c r="R869" s="12">
        <f t="shared" si="67"/>
        <v>40148.207638888889</v>
      </c>
      <c r="S869">
        <f t="shared" si="68"/>
        <v>60</v>
      </c>
      <c r="T869" s="10">
        <f t="shared" si="69"/>
        <v>2009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8">
        <f t="shared" si="65"/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8279</v>
      </c>
      <c r="P870" t="s">
        <v>8282</v>
      </c>
      <c r="Q870" s="12">
        <f t="shared" si="66"/>
        <v>41616.027754629627</v>
      </c>
      <c r="R870" s="12">
        <f t="shared" si="67"/>
        <v>41646.027754629627</v>
      </c>
      <c r="S870">
        <f t="shared" si="68"/>
        <v>30</v>
      </c>
      <c r="T870" s="10">
        <f t="shared" si="69"/>
        <v>2013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8">
        <f t="shared" si="65"/>
        <v>346.66666666666669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8279</v>
      </c>
      <c r="P871" t="s">
        <v>8282</v>
      </c>
      <c r="Q871" s="12">
        <f t="shared" si="66"/>
        <v>41342.845567129632</v>
      </c>
      <c r="R871" s="12">
        <f t="shared" si="67"/>
        <v>41372.803900462961</v>
      </c>
      <c r="S871">
        <f t="shared" si="68"/>
        <v>30</v>
      </c>
      <c r="T871" s="10">
        <f t="shared" si="69"/>
        <v>2013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8">
        <f t="shared" si="65"/>
        <v>12.4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8279</v>
      </c>
      <c r="P872" t="s">
        <v>8282</v>
      </c>
      <c r="Q872" s="12">
        <f t="shared" si="66"/>
        <v>41488.022256944445</v>
      </c>
      <c r="R872" s="12">
        <f t="shared" si="67"/>
        <v>41518.022256944445</v>
      </c>
      <c r="S872">
        <f t="shared" si="68"/>
        <v>30</v>
      </c>
      <c r="T872" s="10">
        <f t="shared" si="69"/>
        <v>2013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8">
        <f t="shared" si="65"/>
        <v>27.083333333333332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8279</v>
      </c>
      <c r="P873" t="s">
        <v>8282</v>
      </c>
      <c r="Q873" s="12">
        <f t="shared" si="66"/>
        <v>41577.561284722222</v>
      </c>
      <c r="R873" s="12">
        <f t="shared" si="67"/>
        <v>41607.602951388886</v>
      </c>
      <c r="S873">
        <f t="shared" si="68"/>
        <v>30</v>
      </c>
      <c r="T873" s="10">
        <f t="shared" si="69"/>
        <v>2013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8">
        <f t="shared" si="65"/>
        <v>32.5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8279</v>
      </c>
      <c r="P874" t="s">
        <v>8282</v>
      </c>
      <c r="Q874" s="12">
        <f t="shared" si="66"/>
        <v>40567.825543981482</v>
      </c>
      <c r="R874" s="12">
        <f t="shared" si="67"/>
        <v>40612.825543981482</v>
      </c>
      <c r="S874">
        <f t="shared" si="68"/>
        <v>45</v>
      </c>
      <c r="T874" s="10">
        <f t="shared" si="69"/>
        <v>2011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8">
        <f t="shared" si="65"/>
        <v>9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8279</v>
      </c>
      <c r="P875" t="s">
        <v>8282</v>
      </c>
      <c r="Q875" s="12">
        <f t="shared" si="66"/>
        <v>41184.167129629634</v>
      </c>
      <c r="R875" s="12">
        <f t="shared" si="67"/>
        <v>41224.208796296298</v>
      </c>
      <c r="S875">
        <f t="shared" si="68"/>
        <v>40</v>
      </c>
      <c r="T875" s="10">
        <f t="shared" si="69"/>
        <v>2012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8">
        <f t="shared" si="65"/>
        <v>34.761904761904759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8279</v>
      </c>
      <c r="P876" t="s">
        <v>8282</v>
      </c>
      <c r="Q876" s="12">
        <f t="shared" si="66"/>
        <v>41368.583726851852</v>
      </c>
      <c r="R876" s="12">
        <f t="shared" si="67"/>
        <v>41398.583726851852</v>
      </c>
      <c r="S876">
        <f t="shared" si="68"/>
        <v>30</v>
      </c>
      <c r="T876" s="10">
        <f t="shared" si="69"/>
        <v>2013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8" t="e">
        <f t="shared" si="65"/>
        <v>#DIV/0!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8279</v>
      </c>
      <c r="P877" t="s">
        <v>8282</v>
      </c>
      <c r="Q877" s="12">
        <f t="shared" si="66"/>
        <v>42248.723738425921</v>
      </c>
      <c r="R877" s="12">
        <f t="shared" si="67"/>
        <v>42268.723738425921</v>
      </c>
      <c r="S877">
        <f t="shared" si="68"/>
        <v>20</v>
      </c>
      <c r="T877" s="10">
        <f t="shared" si="69"/>
        <v>2015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8">
        <f t="shared" si="65"/>
        <v>28.577777777777779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8279</v>
      </c>
      <c r="P878" t="s">
        <v>8282</v>
      </c>
      <c r="Q878" s="12">
        <f t="shared" si="66"/>
        <v>41276.496840277774</v>
      </c>
      <c r="R878" s="12">
        <f t="shared" si="67"/>
        <v>41309.496840277774</v>
      </c>
      <c r="S878">
        <f t="shared" si="68"/>
        <v>33</v>
      </c>
      <c r="T878" s="10">
        <f t="shared" si="69"/>
        <v>2013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8">
        <f t="shared" si="65"/>
        <v>46.586206896551722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8279</v>
      </c>
      <c r="P879" t="s">
        <v>8282</v>
      </c>
      <c r="Q879" s="12">
        <f t="shared" si="66"/>
        <v>41597.788888888892</v>
      </c>
      <c r="R879" s="12">
        <f t="shared" si="67"/>
        <v>41627.788888888892</v>
      </c>
      <c r="S879">
        <f t="shared" si="68"/>
        <v>30</v>
      </c>
      <c r="T879" s="10">
        <f t="shared" si="69"/>
        <v>2013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8">
        <f t="shared" si="65"/>
        <v>32.5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8279</v>
      </c>
      <c r="P880" t="s">
        <v>8282</v>
      </c>
      <c r="Q880" s="12">
        <f t="shared" si="66"/>
        <v>40505.232916666668</v>
      </c>
      <c r="R880" s="12">
        <f t="shared" si="67"/>
        <v>40535.232916666668</v>
      </c>
      <c r="S880">
        <f t="shared" si="68"/>
        <v>30</v>
      </c>
      <c r="T880" s="10">
        <f t="shared" si="69"/>
        <v>2010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8">
        <f t="shared" si="65"/>
        <v>21.466666666666665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8279</v>
      </c>
      <c r="P881" t="s">
        <v>8282</v>
      </c>
      <c r="Q881" s="12">
        <f t="shared" si="66"/>
        <v>41037.829918981479</v>
      </c>
      <c r="R881" s="12">
        <f t="shared" si="67"/>
        <v>41058.829918981479</v>
      </c>
      <c r="S881">
        <f t="shared" si="68"/>
        <v>21</v>
      </c>
      <c r="T881" s="10">
        <f t="shared" si="69"/>
        <v>2012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8">
        <f t="shared" si="65"/>
        <v>14.125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t="s">
        <v>8283</v>
      </c>
      <c r="Q882" s="12">
        <f t="shared" si="66"/>
        <v>41179.32104166667</v>
      </c>
      <c r="R882" s="12">
        <f t="shared" si="67"/>
        <v>41212.32104166667</v>
      </c>
      <c r="S882">
        <f t="shared" si="68"/>
        <v>33</v>
      </c>
      <c r="T882" s="10">
        <f t="shared" si="69"/>
        <v>2012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8">
        <f t="shared" si="65"/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t="s">
        <v>8283</v>
      </c>
      <c r="Q883" s="12">
        <f t="shared" si="66"/>
        <v>40877.25099537037</v>
      </c>
      <c r="R883" s="12">
        <f t="shared" si="67"/>
        <v>40922.25099537037</v>
      </c>
      <c r="S883">
        <f t="shared" si="68"/>
        <v>45</v>
      </c>
      <c r="T883" s="10">
        <f t="shared" si="69"/>
        <v>2011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8">
        <f t="shared" si="65"/>
        <v>21.571428571428573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t="s">
        <v>8283</v>
      </c>
      <c r="Q884" s="12">
        <f t="shared" si="66"/>
        <v>40759.860532407409</v>
      </c>
      <c r="R884" s="12">
        <f t="shared" si="67"/>
        <v>40792.860532407409</v>
      </c>
      <c r="S884">
        <f t="shared" si="68"/>
        <v>33</v>
      </c>
      <c r="T884" s="10">
        <f t="shared" si="69"/>
        <v>2011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8">
        <f t="shared" si="65"/>
        <v>83.375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t="s">
        <v>8283</v>
      </c>
      <c r="Q885" s="12">
        <f t="shared" si="66"/>
        <v>42371.935590277775</v>
      </c>
      <c r="R885" s="12">
        <f t="shared" si="67"/>
        <v>42431.935590277775</v>
      </c>
      <c r="S885">
        <f t="shared" si="68"/>
        <v>60</v>
      </c>
      <c r="T885" s="10">
        <f t="shared" si="69"/>
        <v>2016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8">
        <f t="shared" si="65"/>
        <v>10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t="s">
        <v>8283</v>
      </c>
      <c r="Q886" s="12">
        <f t="shared" si="66"/>
        <v>40981.802615740737</v>
      </c>
      <c r="R886" s="12">
        <f t="shared" si="67"/>
        <v>41041.104861111111</v>
      </c>
      <c r="S886">
        <f t="shared" si="68"/>
        <v>59</v>
      </c>
      <c r="T886" s="10">
        <f t="shared" si="69"/>
        <v>2012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8">
        <f t="shared" si="65"/>
        <v>35.714285714285715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t="s">
        <v>8283</v>
      </c>
      <c r="Q887" s="12">
        <f t="shared" si="66"/>
        <v>42713.941099537042</v>
      </c>
      <c r="R887" s="12">
        <f t="shared" si="67"/>
        <v>42734.941099537042</v>
      </c>
      <c r="S887">
        <f t="shared" si="68"/>
        <v>21</v>
      </c>
      <c r="T887" s="10">
        <f t="shared" si="69"/>
        <v>2016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8">
        <f t="shared" si="65"/>
        <v>29.285714285714285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t="s">
        <v>8283</v>
      </c>
      <c r="Q888" s="12">
        <f t="shared" si="66"/>
        <v>42603.870520833334</v>
      </c>
      <c r="R888" s="12">
        <f t="shared" si="67"/>
        <v>42628.870520833334</v>
      </c>
      <c r="S888">
        <f t="shared" si="68"/>
        <v>25</v>
      </c>
      <c r="T888" s="10">
        <f t="shared" si="69"/>
        <v>2016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8" t="e">
        <f t="shared" si="65"/>
        <v>#DIV/0!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t="s">
        <v>8283</v>
      </c>
      <c r="Q889" s="12">
        <f t="shared" si="66"/>
        <v>41026.958969907406</v>
      </c>
      <c r="R889" s="12">
        <f t="shared" si="67"/>
        <v>41056.958969907406</v>
      </c>
      <c r="S889">
        <f t="shared" si="68"/>
        <v>30</v>
      </c>
      <c r="T889" s="10">
        <f t="shared" si="69"/>
        <v>2012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8">
        <f t="shared" si="65"/>
        <v>18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t="s">
        <v>8283</v>
      </c>
      <c r="Q890" s="12">
        <f t="shared" si="66"/>
        <v>40751.753298611111</v>
      </c>
      <c r="R890" s="12">
        <f t="shared" si="67"/>
        <v>40787.25</v>
      </c>
      <c r="S890">
        <f t="shared" si="68"/>
        <v>35</v>
      </c>
      <c r="T890" s="10">
        <f t="shared" si="69"/>
        <v>2011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8">
        <f t="shared" si="65"/>
        <v>73.760000000000005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t="s">
        <v>8283</v>
      </c>
      <c r="Q891" s="12">
        <f t="shared" si="66"/>
        <v>41887.784062500003</v>
      </c>
      <c r="R891" s="12">
        <f t="shared" si="67"/>
        <v>41917.784062500003</v>
      </c>
      <c r="S891">
        <f t="shared" si="68"/>
        <v>30</v>
      </c>
      <c r="T891" s="10">
        <f t="shared" si="69"/>
        <v>2014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8">
        <f t="shared" si="65"/>
        <v>31.25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t="s">
        <v>8283</v>
      </c>
      <c r="Q892" s="12">
        <f t="shared" si="66"/>
        <v>41569.698831018519</v>
      </c>
      <c r="R892" s="12">
        <f t="shared" si="67"/>
        <v>41599.740497685183</v>
      </c>
      <c r="S892">
        <f t="shared" si="68"/>
        <v>30</v>
      </c>
      <c r="T892" s="10">
        <f t="shared" si="69"/>
        <v>2013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8">
        <f t="shared" si="65"/>
        <v>28.888888888888889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t="s">
        <v>8283</v>
      </c>
      <c r="Q893" s="12">
        <f t="shared" si="66"/>
        <v>41842.031597222223</v>
      </c>
      <c r="R893" s="12">
        <f t="shared" si="67"/>
        <v>41872.031597222223</v>
      </c>
      <c r="S893">
        <f t="shared" si="68"/>
        <v>30</v>
      </c>
      <c r="T893" s="10">
        <f t="shared" si="69"/>
        <v>2014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8">
        <f t="shared" si="65"/>
        <v>143.8235294117647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t="s">
        <v>8283</v>
      </c>
      <c r="Q894" s="12">
        <f t="shared" si="66"/>
        <v>40304.20003472222</v>
      </c>
      <c r="R894" s="12">
        <f t="shared" si="67"/>
        <v>40391.166666666664</v>
      </c>
      <c r="S894">
        <f t="shared" si="68"/>
        <v>87</v>
      </c>
      <c r="T894" s="10">
        <f t="shared" si="69"/>
        <v>2010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8">
        <f t="shared" si="65"/>
        <v>40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t="s">
        <v>8283</v>
      </c>
      <c r="Q895" s="12">
        <f t="shared" si="66"/>
        <v>42065.897719907407</v>
      </c>
      <c r="R895" s="12">
        <f t="shared" si="67"/>
        <v>42095.856053240743</v>
      </c>
      <c r="S895">
        <f t="shared" si="68"/>
        <v>30</v>
      </c>
      <c r="T895" s="10">
        <f t="shared" si="69"/>
        <v>2015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8">
        <f t="shared" si="65"/>
        <v>147.81132075471697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t="s">
        <v>8283</v>
      </c>
      <c r="Q896" s="12">
        <f t="shared" si="66"/>
        <v>42496.981597222228</v>
      </c>
      <c r="R896" s="12">
        <f t="shared" si="67"/>
        <v>42526.981597222228</v>
      </c>
      <c r="S896">
        <f t="shared" si="68"/>
        <v>30</v>
      </c>
      <c r="T896" s="10">
        <f t="shared" si="69"/>
        <v>2016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8">
        <f t="shared" si="65"/>
        <v>27.857142857142858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t="s">
        <v>8283</v>
      </c>
      <c r="Q897" s="12">
        <f t="shared" si="66"/>
        <v>40431.127650462964</v>
      </c>
      <c r="R897" s="12">
        <f t="shared" si="67"/>
        <v>40476.127650462964</v>
      </c>
      <c r="S897">
        <f t="shared" si="68"/>
        <v>45</v>
      </c>
      <c r="T897" s="10">
        <f t="shared" si="69"/>
        <v>2010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8">
        <f t="shared" ref="F898:F961" si="70">E898/M898</f>
        <v>44.444444444444443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t="s">
        <v>8283</v>
      </c>
      <c r="Q898" s="12">
        <f t="shared" si="66"/>
        <v>42218.872986111113</v>
      </c>
      <c r="R898" s="12">
        <f t="shared" si="67"/>
        <v>42244.166666666672</v>
      </c>
      <c r="S898">
        <f t="shared" si="68"/>
        <v>25</v>
      </c>
      <c r="T898" s="10">
        <f t="shared" si="69"/>
        <v>2015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8" t="e">
        <f t="shared" si="70"/>
        <v>#DIV/0!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t="s">
        <v>8283</v>
      </c>
      <c r="Q899" s="12">
        <f t="shared" ref="Q899:Q962" si="71">((($K899/60)/60)/24)+DATE(1970,1,1)</f>
        <v>41211.688750000001</v>
      </c>
      <c r="R899" s="12">
        <f t="shared" ref="R899:R962" si="72">((($J899/60)/60)/24)+DATE(1970,1,1)</f>
        <v>41241.730416666665</v>
      </c>
      <c r="S899">
        <f t="shared" ref="S899:S962" si="73">ROUND(R899-Q899,0)</f>
        <v>30</v>
      </c>
      <c r="T899" s="10">
        <f t="shared" ref="T899:T962" si="74">YEAR(Q899)</f>
        <v>2012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8">
        <f t="shared" si="70"/>
        <v>35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t="s">
        <v>8283</v>
      </c>
      <c r="Q900" s="12">
        <f t="shared" si="71"/>
        <v>40878.758217592593</v>
      </c>
      <c r="R900" s="12">
        <f t="shared" si="72"/>
        <v>40923.758217592593</v>
      </c>
      <c r="S900">
        <f t="shared" si="73"/>
        <v>45</v>
      </c>
      <c r="T900" s="10">
        <f t="shared" si="74"/>
        <v>2011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8">
        <f t="shared" si="70"/>
        <v>35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t="s">
        <v>8283</v>
      </c>
      <c r="Q901" s="12">
        <f t="shared" si="71"/>
        <v>40646.099097222221</v>
      </c>
      <c r="R901" s="12">
        <f t="shared" si="72"/>
        <v>40691.099097222221</v>
      </c>
      <c r="S901">
        <f t="shared" si="73"/>
        <v>45</v>
      </c>
      <c r="T901" s="10">
        <f t="shared" si="74"/>
        <v>2011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8">
        <f t="shared" si="70"/>
        <v>10.5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8279</v>
      </c>
      <c r="P902" t="s">
        <v>8282</v>
      </c>
      <c r="Q902" s="12">
        <f t="shared" si="71"/>
        <v>42429.84956018519</v>
      </c>
      <c r="R902" s="12">
        <f t="shared" si="72"/>
        <v>42459.807893518519</v>
      </c>
      <c r="S902">
        <f t="shared" si="73"/>
        <v>30</v>
      </c>
      <c r="T902" s="10">
        <f t="shared" si="74"/>
        <v>2016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8" t="e">
        <f t="shared" si="70"/>
        <v>#DIV/0!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8279</v>
      </c>
      <c r="P903" t="s">
        <v>8282</v>
      </c>
      <c r="Q903" s="12">
        <f t="shared" si="71"/>
        <v>40291.81150462963</v>
      </c>
      <c r="R903" s="12">
        <f t="shared" si="72"/>
        <v>40337.799305555556</v>
      </c>
      <c r="S903">
        <f t="shared" si="73"/>
        <v>46</v>
      </c>
      <c r="T903" s="10">
        <f t="shared" si="74"/>
        <v>2010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8">
        <f t="shared" si="70"/>
        <v>30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8279</v>
      </c>
      <c r="P904" t="s">
        <v>8282</v>
      </c>
      <c r="Q904" s="12">
        <f t="shared" si="71"/>
        <v>41829.965532407405</v>
      </c>
      <c r="R904" s="12">
        <f t="shared" si="72"/>
        <v>41881.645833333336</v>
      </c>
      <c r="S904">
        <f t="shared" si="73"/>
        <v>52</v>
      </c>
      <c r="T904" s="10">
        <f t="shared" si="74"/>
        <v>2014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8">
        <f t="shared" si="70"/>
        <v>40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8279</v>
      </c>
      <c r="P905" t="s">
        <v>8282</v>
      </c>
      <c r="Q905" s="12">
        <f t="shared" si="71"/>
        <v>41149.796064814815</v>
      </c>
      <c r="R905" s="12">
        <f t="shared" si="72"/>
        <v>41175.100694444445</v>
      </c>
      <c r="S905">
        <f t="shared" si="73"/>
        <v>25</v>
      </c>
      <c r="T905" s="10">
        <f t="shared" si="74"/>
        <v>2012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8">
        <f t="shared" si="70"/>
        <v>50.333333333333336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8279</v>
      </c>
      <c r="P906" t="s">
        <v>8282</v>
      </c>
      <c r="Q906" s="12">
        <f t="shared" si="71"/>
        <v>42342.080289351856</v>
      </c>
      <c r="R906" s="12">
        <f t="shared" si="72"/>
        <v>42372.080289351856</v>
      </c>
      <c r="S906">
        <f t="shared" si="73"/>
        <v>30</v>
      </c>
      <c r="T906" s="10">
        <f t="shared" si="74"/>
        <v>2015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8">
        <f t="shared" si="70"/>
        <v>32.666666666666664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8279</v>
      </c>
      <c r="P907" t="s">
        <v>8282</v>
      </c>
      <c r="Q907" s="12">
        <f t="shared" si="71"/>
        <v>40507.239884259259</v>
      </c>
      <c r="R907" s="12">
        <f t="shared" si="72"/>
        <v>40567.239884259259</v>
      </c>
      <c r="S907">
        <f t="shared" si="73"/>
        <v>60</v>
      </c>
      <c r="T907" s="10">
        <f t="shared" si="74"/>
        <v>2010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8" t="e">
        <f t="shared" si="70"/>
        <v>#DIV/0!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8279</v>
      </c>
      <c r="P908" t="s">
        <v>8282</v>
      </c>
      <c r="Q908" s="12">
        <f t="shared" si="71"/>
        <v>41681.189699074072</v>
      </c>
      <c r="R908" s="12">
        <f t="shared" si="72"/>
        <v>41711.148032407407</v>
      </c>
      <c r="S908">
        <f t="shared" si="73"/>
        <v>30</v>
      </c>
      <c r="T908" s="10">
        <f t="shared" si="74"/>
        <v>2014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8" t="e">
        <f t="shared" si="70"/>
        <v>#DIV/0!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8279</v>
      </c>
      <c r="P909" t="s">
        <v>8282</v>
      </c>
      <c r="Q909" s="12">
        <f t="shared" si="71"/>
        <v>40767.192395833335</v>
      </c>
      <c r="R909" s="12">
        <f t="shared" si="72"/>
        <v>40797.192395833335</v>
      </c>
      <c r="S909">
        <f t="shared" si="73"/>
        <v>30</v>
      </c>
      <c r="T909" s="10">
        <f t="shared" si="74"/>
        <v>2011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8" t="e">
        <f t="shared" si="70"/>
        <v>#DIV/0!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8279</v>
      </c>
      <c r="P910" t="s">
        <v>8282</v>
      </c>
      <c r="Q910" s="12">
        <f t="shared" si="71"/>
        <v>40340.801562499997</v>
      </c>
      <c r="R910" s="12">
        <f t="shared" si="72"/>
        <v>40386.207638888889</v>
      </c>
      <c r="S910">
        <f t="shared" si="73"/>
        <v>45</v>
      </c>
      <c r="T910" s="10">
        <f t="shared" si="74"/>
        <v>2010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8">
        <f t="shared" si="70"/>
        <v>65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8279</v>
      </c>
      <c r="P911" t="s">
        <v>8282</v>
      </c>
      <c r="Q911" s="12">
        <f t="shared" si="71"/>
        <v>41081.69027777778</v>
      </c>
      <c r="R911" s="12">
        <f t="shared" si="72"/>
        <v>41113.166666666664</v>
      </c>
      <c r="S911">
        <f t="shared" si="73"/>
        <v>31</v>
      </c>
      <c r="T911" s="10">
        <f t="shared" si="74"/>
        <v>2012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8">
        <f t="shared" si="70"/>
        <v>24.6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8279</v>
      </c>
      <c r="P912" t="s">
        <v>8282</v>
      </c>
      <c r="Q912" s="12">
        <f t="shared" si="71"/>
        <v>42737.545358796298</v>
      </c>
      <c r="R912" s="12">
        <f t="shared" si="72"/>
        <v>42797.545358796298</v>
      </c>
      <c r="S912">
        <f t="shared" si="73"/>
        <v>60</v>
      </c>
      <c r="T912" s="10">
        <f t="shared" si="74"/>
        <v>2017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8" t="e">
        <f t="shared" si="70"/>
        <v>#DIV/0!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8279</v>
      </c>
      <c r="P913" t="s">
        <v>8282</v>
      </c>
      <c r="Q913" s="12">
        <f t="shared" si="71"/>
        <v>41642.005150462966</v>
      </c>
      <c r="R913" s="12">
        <f t="shared" si="72"/>
        <v>41663.005150462966</v>
      </c>
      <c r="S913">
        <f t="shared" si="73"/>
        <v>21</v>
      </c>
      <c r="T913" s="10">
        <f t="shared" si="74"/>
        <v>2014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8">
        <f t="shared" si="70"/>
        <v>15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8279</v>
      </c>
      <c r="P914" t="s">
        <v>8282</v>
      </c>
      <c r="Q914" s="12">
        <f t="shared" si="71"/>
        <v>41194.109340277777</v>
      </c>
      <c r="R914" s="12">
        <f t="shared" si="72"/>
        <v>41254.151006944441</v>
      </c>
      <c r="S914">
        <f t="shared" si="73"/>
        <v>60</v>
      </c>
      <c r="T914" s="10">
        <f t="shared" si="74"/>
        <v>2012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8">
        <f t="shared" si="70"/>
        <v>82.583333333333329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8279</v>
      </c>
      <c r="P915" t="s">
        <v>8282</v>
      </c>
      <c r="Q915" s="12">
        <f t="shared" si="71"/>
        <v>41004.139108796298</v>
      </c>
      <c r="R915" s="12">
        <f t="shared" si="72"/>
        <v>41034.139108796298</v>
      </c>
      <c r="S915">
        <f t="shared" si="73"/>
        <v>30</v>
      </c>
      <c r="T915" s="10">
        <f t="shared" si="74"/>
        <v>2012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8" t="e">
        <f t="shared" si="70"/>
        <v>#DIV/0!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8279</v>
      </c>
      <c r="P916" t="s">
        <v>8282</v>
      </c>
      <c r="Q916" s="12">
        <f t="shared" si="71"/>
        <v>41116.763275462967</v>
      </c>
      <c r="R916" s="12">
        <f t="shared" si="72"/>
        <v>41146.763275462967</v>
      </c>
      <c r="S916">
        <f t="shared" si="73"/>
        <v>30</v>
      </c>
      <c r="T916" s="10">
        <f t="shared" si="74"/>
        <v>2012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8">
        <f t="shared" si="70"/>
        <v>41.666666666666664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8279</v>
      </c>
      <c r="P917" t="s">
        <v>8282</v>
      </c>
      <c r="Q917" s="12">
        <f t="shared" si="71"/>
        <v>40937.679560185185</v>
      </c>
      <c r="R917" s="12">
        <f t="shared" si="72"/>
        <v>40969.207638888889</v>
      </c>
      <c r="S917">
        <f t="shared" si="73"/>
        <v>32</v>
      </c>
      <c r="T917" s="10">
        <f t="shared" si="74"/>
        <v>2012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8" t="e">
        <f t="shared" si="70"/>
        <v>#DIV/0!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8279</v>
      </c>
      <c r="P918" t="s">
        <v>8282</v>
      </c>
      <c r="Q918" s="12">
        <f t="shared" si="71"/>
        <v>40434.853402777779</v>
      </c>
      <c r="R918" s="12">
        <f t="shared" si="72"/>
        <v>40473.208333333336</v>
      </c>
      <c r="S918">
        <f t="shared" si="73"/>
        <v>38</v>
      </c>
      <c r="T918" s="10">
        <f t="shared" si="74"/>
        <v>2010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8">
        <f t="shared" si="70"/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8279</v>
      </c>
      <c r="P919" t="s">
        <v>8282</v>
      </c>
      <c r="Q919" s="12">
        <f t="shared" si="71"/>
        <v>41802.94363425926</v>
      </c>
      <c r="R919" s="12">
        <f t="shared" si="72"/>
        <v>41834.104166666664</v>
      </c>
      <c r="S919">
        <f t="shared" si="73"/>
        <v>31</v>
      </c>
      <c r="T919" s="10">
        <f t="shared" si="74"/>
        <v>2014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8">
        <f t="shared" si="70"/>
        <v>19.600000000000001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8279</v>
      </c>
      <c r="P920" t="s">
        <v>8282</v>
      </c>
      <c r="Q920" s="12">
        <f t="shared" si="71"/>
        <v>41944.916215277779</v>
      </c>
      <c r="R920" s="12">
        <f t="shared" si="72"/>
        <v>41974.957881944443</v>
      </c>
      <c r="S920">
        <f t="shared" si="73"/>
        <v>30</v>
      </c>
      <c r="T920" s="10">
        <f t="shared" si="74"/>
        <v>2014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8">
        <f t="shared" si="70"/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8279</v>
      </c>
      <c r="P921" t="s">
        <v>8282</v>
      </c>
      <c r="Q921" s="12">
        <f t="shared" si="71"/>
        <v>41227.641724537039</v>
      </c>
      <c r="R921" s="12">
        <f t="shared" si="72"/>
        <v>41262.641724537039</v>
      </c>
      <c r="S921">
        <f t="shared" si="73"/>
        <v>35</v>
      </c>
      <c r="T921" s="10">
        <f t="shared" si="74"/>
        <v>2012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8" t="e">
        <f t="shared" si="70"/>
        <v>#DIV/0!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8279</v>
      </c>
      <c r="P922" t="s">
        <v>8282</v>
      </c>
      <c r="Q922" s="12">
        <f t="shared" si="71"/>
        <v>41562.67155092593</v>
      </c>
      <c r="R922" s="12">
        <f t="shared" si="72"/>
        <v>41592.713217592594</v>
      </c>
      <c r="S922">
        <f t="shared" si="73"/>
        <v>30</v>
      </c>
      <c r="T922" s="10">
        <f t="shared" si="74"/>
        <v>2013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8">
        <f t="shared" si="70"/>
        <v>231.75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8279</v>
      </c>
      <c r="P923" t="s">
        <v>8282</v>
      </c>
      <c r="Q923" s="12">
        <f t="shared" si="71"/>
        <v>40847.171018518515</v>
      </c>
      <c r="R923" s="12">
        <f t="shared" si="72"/>
        <v>40889.212685185186</v>
      </c>
      <c r="S923">
        <f t="shared" si="73"/>
        <v>42</v>
      </c>
      <c r="T923" s="10">
        <f t="shared" si="74"/>
        <v>2011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8">
        <f t="shared" si="70"/>
        <v>189.33333333333334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8279</v>
      </c>
      <c r="P924" t="s">
        <v>8282</v>
      </c>
      <c r="Q924" s="12">
        <f t="shared" si="71"/>
        <v>41878.530011574076</v>
      </c>
      <c r="R924" s="12">
        <f t="shared" si="72"/>
        <v>41913.530011574076</v>
      </c>
      <c r="S924">
        <f t="shared" si="73"/>
        <v>35</v>
      </c>
      <c r="T924" s="10">
        <f t="shared" si="74"/>
        <v>2014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8">
        <f t="shared" si="70"/>
        <v>55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8279</v>
      </c>
      <c r="P925" t="s">
        <v>8282</v>
      </c>
      <c r="Q925" s="12">
        <f t="shared" si="71"/>
        <v>41934.959756944445</v>
      </c>
      <c r="R925" s="12">
        <f t="shared" si="72"/>
        <v>41965.001423611116</v>
      </c>
      <c r="S925">
        <f t="shared" si="73"/>
        <v>30</v>
      </c>
      <c r="T925" s="10">
        <f t="shared" si="74"/>
        <v>2014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8">
        <f t="shared" si="70"/>
        <v>21.8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8279</v>
      </c>
      <c r="P926" t="s">
        <v>8282</v>
      </c>
      <c r="Q926" s="12">
        <f t="shared" si="71"/>
        <v>41288.942928240744</v>
      </c>
      <c r="R926" s="12">
        <f t="shared" si="72"/>
        <v>41318.942928240744</v>
      </c>
      <c r="S926">
        <f t="shared" si="73"/>
        <v>30</v>
      </c>
      <c r="T926" s="10">
        <f t="shared" si="74"/>
        <v>2013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8">
        <f t="shared" si="70"/>
        <v>32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8279</v>
      </c>
      <c r="P927" t="s">
        <v>8282</v>
      </c>
      <c r="Q927" s="12">
        <f t="shared" si="71"/>
        <v>41575.880914351852</v>
      </c>
      <c r="R927" s="12">
        <f t="shared" si="72"/>
        <v>41605.922581018516</v>
      </c>
      <c r="S927">
        <f t="shared" si="73"/>
        <v>30</v>
      </c>
      <c r="T927" s="10">
        <f t="shared" si="74"/>
        <v>2013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8" t="e">
        <f t="shared" si="70"/>
        <v>#DIV/0!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8279</v>
      </c>
      <c r="P928" t="s">
        <v>8282</v>
      </c>
      <c r="Q928" s="12">
        <f t="shared" si="71"/>
        <v>40338.02002314815</v>
      </c>
      <c r="R928" s="12">
        <f t="shared" si="72"/>
        <v>40367.944444444445</v>
      </c>
      <c r="S928">
        <f t="shared" si="73"/>
        <v>30</v>
      </c>
      <c r="T928" s="10">
        <f t="shared" si="74"/>
        <v>2010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8" t="e">
        <f t="shared" si="70"/>
        <v>#DIV/0!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8279</v>
      </c>
      <c r="P929" t="s">
        <v>8282</v>
      </c>
      <c r="Q929" s="12">
        <f t="shared" si="71"/>
        <v>41013.822858796295</v>
      </c>
      <c r="R929" s="12">
        <f t="shared" si="72"/>
        <v>41043.822858796295</v>
      </c>
      <c r="S929">
        <f t="shared" si="73"/>
        <v>30</v>
      </c>
      <c r="T929" s="10">
        <f t="shared" si="74"/>
        <v>2012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8">
        <f t="shared" si="70"/>
        <v>56.25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8279</v>
      </c>
      <c r="P930" t="s">
        <v>8282</v>
      </c>
      <c r="Q930" s="12">
        <f t="shared" si="71"/>
        <v>41180.86241898148</v>
      </c>
      <c r="R930" s="12">
        <f t="shared" si="72"/>
        <v>41231</v>
      </c>
      <c r="S930">
        <f t="shared" si="73"/>
        <v>50</v>
      </c>
      <c r="T930" s="10">
        <f t="shared" si="74"/>
        <v>2012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8" t="e">
        <f t="shared" si="70"/>
        <v>#DIV/0!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8279</v>
      </c>
      <c r="P931" t="s">
        <v>8282</v>
      </c>
      <c r="Q931" s="12">
        <f t="shared" si="71"/>
        <v>40978.238067129627</v>
      </c>
      <c r="R931" s="12">
        <f t="shared" si="72"/>
        <v>41008.196400462963</v>
      </c>
      <c r="S931">
        <f t="shared" si="73"/>
        <v>30</v>
      </c>
      <c r="T931" s="10">
        <f t="shared" si="74"/>
        <v>2012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8">
        <f t="shared" si="70"/>
        <v>69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8279</v>
      </c>
      <c r="P932" t="s">
        <v>8282</v>
      </c>
      <c r="Q932" s="12">
        <f t="shared" si="71"/>
        <v>40312.915578703702</v>
      </c>
      <c r="R932" s="12">
        <f t="shared" si="72"/>
        <v>40354.897222222222</v>
      </c>
      <c r="S932">
        <f t="shared" si="73"/>
        <v>42</v>
      </c>
      <c r="T932" s="10">
        <f t="shared" si="74"/>
        <v>2010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8">
        <f t="shared" si="70"/>
        <v>18.714285714285715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8279</v>
      </c>
      <c r="P933" t="s">
        <v>8282</v>
      </c>
      <c r="Q933" s="12">
        <f t="shared" si="71"/>
        <v>41680.359976851854</v>
      </c>
      <c r="R933" s="12">
        <f t="shared" si="72"/>
        <v>41714.916666666664</v>
      </c>
      <c r="S933">
        <f t="shared" si="73"/>
        <v>35</v>
      </c>
      <c r="T933" s="10">
        <f t="shared" si="74"/>
        <v>2014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8">
        <f t="shared" si="70"/>
        <v>46.033333333333331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8279</v>
      </c>
      <c r="P934" t="s">
        <v>8282</v>
      </c>
      <c r="Q934" s="12">
        <f t="shared" si="71"/>
        <v>41310.969270833331</v>
      </c>
      <c r="R934" s="12">
        <f t="shared" si="72"/>
        <v>41355.927604166667</v>
      </c>
      <c r="S934">
        <f t="shared" si="73"/>
        <v>45</v>
      </c>
      <c r="T934" s="10">
        <f t="shared" si="74"/>
        <v>2013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8">
        <f t="shared" si="70"/>
        <v>60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8279</v>
      </c>
      <c r="P935" t="s">
        <v>8282</v>
      </c>
      <c r="Q935" s="12">
        <f t="shared" si="71"/>
        <v>41711.169085648151</v>
      </c>
      <c r="R935" s="12">
        <f t="shared" si="72"/>
        <v>41771.169085648151</v>
      </c>
      <c r="S935">
        <f t="shared" si="73"/>
        <v>60</v>
      </c>
      <c r="T935" s="10">
        <f t="shared" si="74"/>
        <v>2014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8">
        <f t="shared" si="70"/>
        <v>50.666666666666664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8279</v>
      </c>
      <c r="P936" t="s">
        <v>8282</v>
      </c>
      <c r="Q936" s="12">
        <f t="shared" si="71"/>
        <v>41733.737083333333</v>
      </c>
      <c r="R936" s="12">
        <f t="shared" si="72"/>
        <v>41763.25</v>
      </c>
      <c r="S936">
        <f t="shared" si="73"/>
        <v>30</v>
      </c>
      <c r="T936" s="10">
        <f t="shared" si="74"/>
        <v>2014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8">
        <f t="shared" si="70"/>
        <v>25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8279</v>
      </c>
      <c r="P937" t="s">
        <v>8282</v>
      </c>
      <c r="Q937" s="12">
        <f t="shared" si="71"/>
        <v>42368.333668981482</v>
      </c>
      <c r="R937" s="12">
        <f t="shared" si="72"/>
        <v>42398.333668981482</v>
      </c>
      <c r="S937">
        <f t="shared" si="73"/>
        <v>30</v>
      </c>
      <c r="T937" s="10">
        <f t="shared" si="74"/>
        <v>2015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8" t="e">
        <f t="shared" si="70"/>
        <v>#DIV/0!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8279</v>
      </c>
      <c r="P938" t="s">
        <v>8282</v>
      </c>
      <c r="Q938" s="12">
        <f t="shared" si="71"/>
        <v>40883.024178240739</v>
      </c>
      <c r="R938" s="12">
        <f t="shared" si="72"/>
        <v>40926.833333333336</v>
      </c>
      <c r="S938">
        <f t="shared" si="73"/>
        <v>44</v>
      </c>
      <c r="T938" s="10">
        <f t="shared" si="74"/>
        <v>2011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8">
        <f t="shared" si="70"/>
        <v>20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8279</v>
      </c>
      <c r="P939" t="s">
        <v>8282</v>
      </c>
      <c r="Q939" s="12">
        <f t="shared" si="71"/>
        <v>41551.798113425924</v>
      </c>
      <c r="R939" s="12">
        <f t="shared" si="72"/>
        <v>41581.839780092596</v>
      </c>
      <c r="S939">
        <f t="shared" si="73"/>
        <v>30</v>
      </c>
      <c r="T939" s="10">
        <f t="shared" si="74"/>
        <v>2013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8">
        <f t="shared" si="70"/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8279</v>
      </c>
      <c r="P940" t="s">
        <v>8282</v>
      </c>
      <c r="Q940" s="12">
        <f t="shared" si="71"/>
        <v>41124.479722222226</v>
      </c>
      <c r="R940" s="12">
        <f t="shared" si="72"/>
        <v>41154.479722222226</v>
      </c>
      <c r="S940">
        <f t="shared" si="73"/>
        <v>30</v>
      </c>
      <c r="T940" s="10">
        <f t="shared" si="74"/>
        <v>2012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8">
        <f t="shared" si="70"/>
        <v>20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8279</v>
      </c>
      <c r="P941" t="s">
        <v>8282</v>
      </c>
      <c r="Q941" s="12">
        <f t="shared" si="71"/>
        <v>41416.763171296298</v>
      </c>
      <c r="R941" s="12">
        <f t="shared" si="72"/>
        <v>41455.831944444442</v>
      </c>
      <c r="S941">
        <f t="shared" si="73"/>
        <v>39</v>
      </c>
      <c r="T941" s="10">
        <f t="shared" si="74"/>
        <v>2013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8">
        <f t="shared" si="70"/>
        <v>110.28571428571429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t="s">
        <v>8275</v>
      </c>
      <c r="Q942" s="12">
        <f t="shared" si="71"/>
        <v>42182.008402777778</v>
      </c>
      <c r="R942" s="12">
        <f t="shared" si="72"/>
        <v>42227.008402777778</v>
      </c>
      <c r="S942">
        <f t="shared" si="73"/>
        <v>45</v>
      </c>
      <c r="T942" s="10">
        <f t="shared" si="74"/>
        <v>2015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8">
        <f t="shared" si="70"/>
        <v>37.451612903225808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t="s">
        <v>8275</v>
      </c>
      <c r="Q943" s="12">
        <f t="shared" si="71"/>
        <v>42746.096585648149</v>
      </c>
      <c r="R943" s="12">
        <f t="shared" si="72"/>
        <v>42776.096585648149</v>
      </c>
      <c r="S943">
        <f t="shared" si="73"/>
        <v>30</v>
      </c>
      <c r="T943" s="10">
        <f t="shared" si="74"/>
        <v>2017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8">
        <f t="shared" si="70"/>
        <v>41.75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t="s">
        <v>8275</v>
      </c>
      <c r="Q944" s="12">
        <f t="shared" si="71"/>
        <v>42382.843287037031</v>
      </c>
      <c r="R944" s="12">
        <f t="shared" si="72"/>
        <v>42418.843287037031</v>
      </c>
      <c r="S944">
        <f t="shared" si="73"/>
        <v>36</v>
      </c>
      <c r="T944" s="10">
        <f t="shared" si="74"/>
        <v>2016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8">
        <f t="shared" si="70"/>
        <v>24.083333333333332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t="s">
        <v>8275</v>
      </c>
      <c r="Q945" s="12">
        <f t="shared" si="71"/>
        <v>42673.66788194445</v>
      </c>
      <c r="R945" s="12">
        <f t="shared" si="72"/>
        <v>42703.709548611107</v>
      </c>
      <c r="S945">
        <f t="shared" si="73"/>
        <v>30</v>
      </c>
      <c r="T945" s="10">
        <f t="shared" si="74"/>
        <v>2016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8">
        <f t="shared" si="70"/>
        <v>69.40625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t="s">
        <v>8275</v>
      </c>
      <c r="Q946" s="12">
        <f t="shared" si="71"/>
        <v>42444.583912037036</v>
      </c>
      <c r="R946" s="12">
        <f t="shared" si="72"/>
        <v>42478.583333333328</v>
      </c>
      <c r="S946">
        <f t="shared" si="73"/>
        <v>34</v>
      </c>
      <c r="T946" s="10">
        <f t="shared" si="74"/>
        <v>2016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8">
        <f t="shared" si="70"/>
        <v>155.25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t="s">
        <v>8275</v>
      </c>
      <c r="Q947" s="12">
        <f t="shared" si="71"/>
        <v>42732.872986111113</v>
      </c>
      <c r="R947" s="12">
        <f t="shared" si="72"/>
        <v>42784.999305555553</v>
      </c>
      <c r="S947">
        <f t="shared" si="73"/>
        <v>52</v>
      </c>
      <c r="T947" s="10">
        <f t="shared" si="74"/>
        <v>2016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8">
        <f t="shared" si="70"/>
        <v>57.2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t="s">
        <v>8275</v>
      </c>
      <c r="Q948" s="12">
        <f t="shared" si="71"/>
        <v>42592.750555555554</v>
      </c>
      <c r="R948" s="12">
        <f t="shared" si="72"/>
        <v>42622.750555555554</v>
      </c>
      <c r="S948">
        <f t="shared" si="73"/>
        <v>30</v>
      </c>
      <c r="T948" s="10">
        <f t="shared" si="74"/>
        <v>2016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8" t="e">
        <f t="shared" si="70"/>
        <v>#DIV/0!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t="s">
        <v>8275</v>
      </c>
      <c r="Q949" s="12">
        <f t="shared" si="71"/>
        <v>42491.781319444446</v>
      </c>
      <c r="R949" s="12">
        <f t="shared" si="72"/>
        <v>42551.781319444446</v>
      </c>
      <c r="S949">
        <f t="shared" si="73"/>
        <v>60</v>
      </c>
      <c r="T949" s="10">
        <f t="shared" si="74"/>
        <v>2016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8">
        <f t="shared" si="70"/>
        <v>60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t="s">
        <v>8275</v>
      </c>
      <c r="Q950" s="12">
        <f t="shared" si="71"/>
        <v>42411.828287037039</v>
      </c>
      <c r="R950" s="12">
        <f t="shared" si="72"/>
        <v>42441.828287037039</v>
      </c>
      <c r="S950">
        <f t="shared" si="73"/>
        <v>30</v>
      </c>
      <c r="T950" s="10">
        <f t="shared" si="74"/>
        <v>2016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8">
        <f t="shared" si="70"/>
        <v>39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t="s">
        <v>8275</v>
      </c>
      <c r="Q951" s="12">
        <f t="shared" si="71"/>
        <v>42361.043703703705</v>
      </c>
      <c r="R951" s="12">
        <f t="shared" si="72"/>
        <v>42421.043703703705</v>
      </c>
      <c r="S951">
        <f t="shared" si="73"/>
        <v>60</v>
      </c>
      <c r="T951" s="10">
        <f t="shared" si="74"/>
        <v>2015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8">
        <f t="shared" si="70"/>
        <v>58.416666666666664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t="s">
        <v>8275</v>
      </c>
      <c r="Q952" s="12">
        <f t="shared" si="71"/>
        <v>42356.750706018516</v>
      </c>
      <c r="R952" s="12">
        <f t="shared" si="72"/>
        <v>42386.750706018516</v>
      </c>
      <c r="S952">
        <f t="shared" si="73"/>
        <v>30</v>
      </c>
      <c r="T952" s="10">
        <f t="shared" si="74"/>
        <v>2015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8">
        <f t="shared" si="70"/>
        <v>158.63636363636363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t="s">
        <v>8275</v>
      </c>
      <c r="Q953" s="12">
        <f t="shared" si="71"/>
        <v>42480.653611111105</v>
      </c>
      <c r="R953" s="12">
        <f t="shared" si="72"/>
        <v>42525.653611111105</v>
      </c>
      <c r="S953">
        <f t="shared" si="73"/>
        <v>45</v>
      </c>
      <c r="T953" s="10">
        <f t="shared" si="74"/>
        <v>2016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8">
        <f t="shared" si="70"/>
        <v>99.857142857142861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t="s">
        <v>8275</v>
      </c>
      <c r="Q954" s="12">
        <f t="shared" si="71"/>
        <v>42662.613564814819</v>
      </c>
      <c r="R954" s="12">
        <f t="shared" si="72"/>
        <v>42692.655231481483</v>
      </c>
      <c r="S954">
        <f t="shared" si="73"/>
        <v>30</v>
      </c>
      <c r="T954" s="10">
        <f t="shared" si="74"/>
        <v>2016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8">
        <f t="shared" si="70"/>
        <v>25.2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t="s">
        <v>8275</v>
      </c>
      <c r="Q955" s="12">
        <f t="shared" si="71"/>
        <v>41999.164340277777</v>
      </c>
      <c r="R955" s="12">
        <f t="shared" si="72"/>
        <v>42029.164340277777</v>
      </c>
      <c r="S955">
        <f t="shared" si="73"/>
        <v>30</v>
      </c>
      <c r="T955" s="10">
        <f t="shared" si="74"/>
        <v>2014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8">
        <f t="shared" si="70"/>
        <v>89.191780821917803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t="s">
        <v>8275</v>
      </c>
      <c r="Q956" s="12">
        <f t="shared" si="71"/>
        <v>42194.833784722221</v>
      </c>
      <c r="R956" s="12">
        <f t="shared" si="72"/>
        <v>42236.833784722221</v>
      </c>
      <c r="S956">
        <f t="shared" si="73"/>
        <v>42</v>
      </c>
      <c r="T956" s="10">
        <f t="shared" si="74"/>
        <v>2015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8">
        <f t="shared" si="70"/>
        <v>182.6236559139785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t="s">
        <v>8275</v>
      </c>
      <c r="Q957" s="12">
        <f t="shared" si="71"/>
        <v>42586.295138888891</v>
      </c>
      <c r="R957" s="12">
        <f t="shared" si="72"/>
        <v>42626.295138888891</v>
      </c>
      <c r="S957">
        <f t="shared" si="73"/>
        <v>40</v>
      </c>
      <c r="T957" s="10">
        <f t="shared" si="74"/>
        <v>2016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8">
        <f t="shared" si="70"/>
        <v>50.647058823529413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t="s">
        <v>8275</v>
      </c>
      <c r="Q958" s="12">
        <f t="shared" si="71"/>
        <v>42060.913877314815</v>
      </c>
      <c r="R958" s="12">
        <f t="shared" si="72"/>
        <v>42120.872210648144</v>
      </c>
      <c r="S958">
        <f t="shared" si="73"/>
        <v>60</v>
      </c>
      <c r="T958" s="10">
        <f t="shared" si="74"/>
        <v>2015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8">
        <f t="shared" si="70"/>
        <v>33.285714285714285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t="s">
        <v>8275</v>
      </c>
      <c r="Q959" s="12">
        <f t="shared" si="71"/>
        <v>42660.552465277782</v>
      </c>
      <c r="R959" s="12">
        <f t="shared" si="72"/>
        <v>42691.594131944439</v>
      </c>
      <c r="S959">
        <f t="shared" si="73"/>
        <v>31</v>
      </c>
      <c r="T959" s="10">
        <f t="shared" si="74"/>
        <v>2016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8">
        <f t="shared" si="70"/>
        <v>51.823529411764703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t="s">
        <v>8275</v>
      </c>
      <c r="Q960" s="12">
        <f t="shared" si="71"/>
        <v>42082.802812499998</v>
      </c>
      <c r="R960" s="12">
        <f t="shared" si="72"/>
        <v>42104.207638888889</v>
      </c>
      <c r="S960">
        <f t="shared" si="73"/>
        <v>21</v>
      </c>
      <c r="T960" s="10">
        <f t="shared" si="74"/>
        <v>2015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8">
        <f t="shared" si="70"/>
        <v>113.62573099415205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t="s">
        <v>8275</v>
      </c>
      <c r="Q961" s="12">
        <f t="shared" si="71"/>
        <v>41993.174363425926</v>
      </c>
      <c r="R961" s="12">
        <f t="shared" si="72"/>
        <v>42023.174363425926</v>
      </c>
      <c r="S961">
        <f t="shared" si="73"/>
        <v>30</v>
      </c>
      <c r="T961" s="10">
        <f t="shared" si="74"/>
        <v>2014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8">
        <f t="shared" ref="F962:F1025" si="75">E962/M962</f>
        <v>136.46276595744681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t="s">
        <v>8275</v>
      </c>
      <c r="Q962" s="12">
        <f t="shared" si="71"/>
        <v>42766.626793981486</v>
      </c>
      <c r="R962" s="12">
        <f t="shared" si="72"/>
        <v>42808.585127314815</v>
      </c>
      <c r="S962">
        <f t="shared" si="73"/>
        <v>42</v>
      </c>
      <c r="T962" s="10">
        <f t="shared" si="74"/>
        <v>2017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8">
        <f t="shared" si="75"/>
        <v>364.35454545454547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t="s">
        <v>8275</v>
      </c>
      <c r="Q963" s="12">
        <f t="shared" ref="Q963:Q1026" si="76">((($K963/60)/60)/24)+DATE(1970,1,1)</f>
        <v>42740.693692129629</v>
      </c>
      <c r="R963" s="12">
        <f t="shared" ref="R963:R1026" si="77">((($J963/60)/60)/24)+DATE(1970,1,1)</f>
        <v>42786.791666666672</v>
      </c>
      <c r="S963">
        <f t="shared" ref="S963:S1026" si="78">ROUND(R963-Q963,0)</f>
        <v>46</v>
      </c>
      <c r="T963" s="10">
        <f t="shared" ref="T963:T1026" si="79">YEAR(Q963)</f>
        <v>2017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8">
        <f t="shared" si="75"/>
        <v>19.243243243243242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t="s">
        <v>8275</v>
      </c>
      <c r="Q964" s="12">
        <f t="shared" si="76"/>
        <v>42373.712418981479</v>
      </c>
      <c r="R964" s="12">
        <f t="shared" si="77"/>
        <v>42411.712418981479</v>
      </c>
      <c r="S964">
        <f t="shared" si="78"/>
        <v>38</v>
      </c>
      <c r="T964" s="10">
        <f t="shared" si="79"/>
        <v>2016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8">
        <f t="shared" si="75"/>
        <v>41.888888888888886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t="s">
        <v>8275</v>
      </c>
      <c r="Q965" s="12">
        <f t="shared" si="76"/>
        <v>42625.635636574079</v>
      </c>
      <c r="R965" s="12">
        <f t="shared" si="77"/>
        <v>42660.635636574079</v>
      </c>
      <c r="S965">
        <f t="shared" si="78"/>
        <v>35</v>
      </c>
      <c r="T965" s="10">
        <f t="shared" si="79"/>
        <v>2016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8">
        <f t="shared" si="75"/>
        <v>30.310344827586206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t="s">
        <v>8275</v>
      </c>
      <c r="Q966" s="12">
        <f t="shared" si="76"/>
        <v>42208.628692129627</v>
      </c>
      <c r="R966" s="12">
        <f t="shared" si="77"/>
        <v>42248.628692129627</v>
      </c>
      <c r="S966">
        <f t="shared" si="78"/>
        <v>40</v>
      </c>
      <c r="T966" s="10">
        <f t="shared" si="79"/>
        <v>2015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8">
        <f t="shared" si="75"/>
        <v>49.666666666666664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t="s">
        <v>8275</v>
      </c>
      <c r="Q967" s="12">
        <f t="shared" si="76"/>
        <v>42637.016736111109</v>
      </c>
      <c r="R967" s="12">
        <f t="shared" si="77"/>
        <v>42669.165972222225</v>
      </c>
      <c r="S967">
        <f t="shared" si="78"/>
        <v>32</v>
      </c>
      <c r="T967" s="10">
        <f t="shared" si="79"/>
        <v>2016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8">
        <f t="shared" si="75"/>
        <v>59.2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t="s">
        <v>8275</v>
      </c>
      <c r="Q968" s="12">
        <f t="shared" si="76"/>
        <v>42619.635787037041</v>
      </c>
      <c r="R968" s="12">
        <f t="shared" si="77"/>
        <v>42649.635787037041</v>
      </c>
      <c r="S968">
        <f t="shared" si="78"/>
        <v>30</v>
      </c>
      <c r="T968" s="10">
        <f t="shared" si="79"/>
        <v>2016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8">
        <f t="shared" si="75"/>
        <v>43.97530864197531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t="s">
        <v>8275</v>
      </c>
      <c r="Q969" s="12">
        <f t="shared" si="76"/>
        <v>42422.254328703704</v>
      </c>
      <c r="R969" s="12">
        <f t="shared" si="77"/>
        <v>42482.21266203704</v>
      </c>
      <c r="S969">
        <f t="shared" si="78"/>
        <v>60</v>
      </c>
      <c r="T969" s="10">
        <f t="shared" si="79"/>
        <v>2016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8">
        <f t="shared" si="75"/>
        <v>26.5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t="s">
        <v>8275</v>
      </c>
      <c r="Q970" s="12">
        <f t="shared" si="76"/>
        <v>41836.847615740742</v>
      </c>
      <c r="R970" s="12">
        <f t="shared" si="77"/>
        <v>41866.847615740742</v>
      </c>
      <c r="S970">
        <f t="shared" si="78"/>
        <v>30</v>
      </c>
      <c r="T970" s="10">
        <f t="shared" si="79"/>
        <v>2014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8">
        <f t="shared" si="75"/>
        <v>1272.7272727272727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t="s">
        <v>8275</v>
      </c>
      <c r="Q971" s="12">
        <f t="shared" si="76"/>
        <v>42742.30332175926</v>
      </c>
      <c r="R971" s="12">
        <f t="shared" si="77"/>
        <v>42775.30332175926</v>
      </c>
      <c r="S971">
        <f t="shared" si="78"/>
        <v>33</v>
      </c>
      <c r="T971" s="10">
        <f t="shared" si="79"/>
        <v>2017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8">
        <f t="shared" si="75"/>
        <v>164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t="s">
        <v>8275</v>
      </c>
      <c r="Q972" s="12">
        <f t="shared" si="76"/>
        <v>42721.220520833333</v>
      </c>
      <c r="R972" s="12">
        <f t="shared" si="77"/>
        <v>42758.207638888889</v>
      </c>
      <c r="S972">
        <f t="shared" si="78"/>
        <v>37</v>
      </c>
      <c r="T972" s="10">
        <f t="shared" si="79"/>
        <v>2016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8">
        <f t="shared" si="75"/>
        <v>45.2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t="s">
        <v>8275</v>
      </c>
      <c r="Q973" s="12">
        <f t="shared" si="76"/>
        <v>42111.709027777775</v>
      </c>
      <c r="R973" s="12">
        <f t="shared" si="77"/>
        <v>42156.709027777775</v>
      </c>
      <c r="S973">
        <f t="shared" si="78"/>
        <v>45</v>
      </c>
      <c r="T973" s="10">
        <f t="shared" si="79"/>
        <v>2015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8">
        <f t="shared" si="75"/>
        <v>153.88888888888889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t="s">
        <v>8275</v>
      </c>
      <c r="Q974" s="12">
        <f t="shared" si="76"/>
        <v>41856.865717592591</v>
      </c>
      <c r="R974" s="12">
        <f t="shared" si="77"/>
        <v>41886.290972222225</v>
      </c>
      <c r="S974">
        <f t="shared" si="78"/>
        <v>29</v>
      </c>
      <c r="T974" s="10">
        <f t="shared" si="79"/>
        <v>2014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8">
        <f t="shared" si="75"/>
        <v>51.375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t="s">
        <v>8275</v>
      </c>
      <c r="Q975" s="12">
        <f t="shared" si="76"/>
        <v>42257.014965277776</v>
      </c>
      <c r="R975" s="12">
        <f t="shared" si="77"/>
        <v>42317.056631944448</v>
      </c>
      <c r="S975">
        <f t="shared" si="78"/>
        <v>60</v>
      </c>
      <c r="T975" s="10">
        <f t="shared" si="79"/>
        <v>2015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8">
        <f t="shared" si="75"/>
        <v>93.333333333333329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t="s">
        <v>8275</v>
      </c>
      <c r="Q976" s="12">
        <f t="shared" si="76"/>
        <v>42424.749490740738</v>
      </c>
      <c r="R976" s="12">
        <f t="shared" si="77"/>
        <v>42454.707824074074</v>
      </c>
      <c r="S976">
        <f t="shared" si="78"/>
        <v>30</v>
      </c>
      <c r="T976" s="10">
        <f t="shared" si="79"/>
        <v>2016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8">
        <f t="shared" si="75"/>
        <v>108.625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t="s">
        <v>8275</v>
      </c>
      <c r="Q977" s="12">
        <f t="shared" si="76"/>
        <v>42489.696585648147</v>
      </c>
      <c r="R977" s="12">
        <f t="shared" si="77"/>
        <v>42549.696585648147</v>
      </c>
      <c r="S977">
        <f t="shared" si="78"/>
        <v>60</v>
      </c>
      <c r="T977" s="10">
        <f t="shared" si="79"/>
        <v>2016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8">
        <f t="shared" si="75"/>
        <v>160.5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t="s">
        <v>8275</v>
      </c>
      <c r="Q978" s="12">
        <f t="shared" si="76"/>
        <v>42185.058993055558</v>
      </c>
      <c r="R978" s="12">
        <f t="shared" si="77"/>
        <v>42230.058993055558</v>
      </c>
      <c r="S978">
        <f t="shared" si="78"/>
        <v>45</v>
      </c>
      <c r="T978" s="10">
        <f t="shared" si="79"/>
        <v>2015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8">
        <f t="shared" si="75"/>
        <v>75.75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t="s">
        <v>8275</v>
      </c>
      <c r="Q979" s="12">
        <f t="shared" si="76"/>
        <v>42391.942094907412</v>
      </c>
      <c r="R979" s="12">
        <f t="shared" si="77"/>
        <v>42421.942094907412</v>
      </c>
      <c r="S979">
        <f t="shared" si="78"/>
        <v>30</v>
      </c>
      <c r="T979" s="10">
        <f t="shared" si="79"/>
        <v>2016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8">
        <f t="shared" si="75"/>
        <v>790.83739837398377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t="s">
        <v>8275</v>
      </c>
      <c r="Q980" s="12">
        <f t="shared" si="76"/>
        <v>42395.309039351851</v>
      </c>
      <c r="R980" s="12">
        <f t="shared" si="77"/>
        <v>42425.309039351851</v>
      </c>
      <c r="S980">
        <f t="shared" si="78"/>
        <v>30</v>
      </c>
      <c r="T980" s="10">
        <f t="shared" si="79"/>
        <v>2016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8">
        <f t="shared" si="75"/>
        <v>301.93916666666667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t="s">
        <v>8275</v>
      </c>
      <c r="Q981" s="12">
        <f t="shared" si="76"/>
        <v>42506.416990740734</v>
      </c>
      <c r="R981" s="12">
        <f t="shared" si="77"/>
        <v>42541.790972222225</v>
      </c>
      <c r="S981">
        <f t="shared" si="78"/>
        <v>35</v>
      </c>
      <c r="T981" s="10">
        <f t="shared" si="79"/>
        <v>2016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8">
        <f t="shared" si="75"/>
        <v>47.935483870967744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t="s">
        <v>8275</v>
      </c>
      <c r="Q982" s="12">
        <f t="shared" si="76"/>
        <v>41928.904189814813</v>
      </c>
      <c r="R982" s="12">
        <f t="shared" si="77"/>
        <v>41973.945856481485</v>
      </c>
      <c r="S982">
        <f t="shared" si="78"/>
        <v>45</v>
      </c>
      <c r="T982" s="10">
        <f t="shared" si="79"/>
        <v>2014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8">
        <f t="shared" si="75"/>
        <v>2.75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t="s">
        <v>8275</v>
      </c>
      <c r="Q983" s="12">
        <f t="shared" si="76"/>
        <v>41830.947013888886</v>
      </c>
      <c r="R983" s="12">
        <f t="shared" si="77"/>
        <v>41860.947013888886</v>
      </c>
      <c r="S983">
        <f t="shared" si="78"/>
        <v>30</v>
      </c>
      <c r="T983" s="10">
        <f t="shared" si="79"/>
        <v>2014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8">
        <f t="shared" si="75"/>
        <v>1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t="s">
        <v>8275</v>
      </c>
      <c r="Q984" s="12">
        <f t="shared" si="76"/>
        <v>42615.753310185188</v>
      </c>
      <c r="R984" s="12">
        <f t="shared" si="77"/>
        <v>42645.753310185188</v>
      </c>
      <c r="S984">
        <f t="shared" si="78"/>
        <v>30</v>
      </c>
      <c r="T984" s="10">
        <f t="shared" si="79"/>
        <v>2016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8">
        <f t="shared" si="75"/>
        <v>171.79329608938548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t="s">
        <v>8275</v>
      </c>
      <c r="Q985" s="12">
        <f t="shared" si="76"/>
        <v>42574.667650462965</v>
      </c>
      <c r="R985" s="12">
        <f t="shared" si="77"/>
        <v>42605.870833333334</v>
      </c>
      <c r="S985">
        <f t="shared" si="78"/>
        <v>31</v>
      </c>
      <c r="T985" s="10">
        <f t="shared" si="79"/>
        <v>2016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8">
        <f t="shared" si="75"/>
        <v>35.333333333333336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t="s">
        <v>8275</v>
      </c>
      <c r="Q986" s="12">
        <f t="shared" si="76"/>
        <v>42061.11583333333</v>
      </c>
      <c r="R986" s="12">
        <f t="shared" si="77"/>
        <v>42091.074166666673</v>
      </c>
      <c r="S986">
        <f t="shared" si="78"/>
        <v>30</v>
      </c>
      <c r="T986" s="10">
        <f t="shared" si="79"/>
        <v>2015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8">
        <f t="shared" si="75"/>
        <v>82.086956521739125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t="s">
        <v>8275</v>
      </c>
      <c r="Q987" s="12">
        <f t="shared" si="76"/>
        <v>42339.967708333337</v>
      </c>
      <c r="R987" s="12">
        <f t="shared" si="77"/>
        <v>42369.958333333328</v>
      </c>
      <c r="S987">
        <f t="shared" si="78"/>
        <v>30</v>
      </c>
      <c r="T987" s="10">
        <f t="shared" si="79"/>
        <v>2015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8">
        <f t="shared" si="75"/>
        <v>110.8695652173913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t="s">
        <v>8275</v>
      </c>
      <c r="Q988" s="12">
        <f t="shared" si="76"/>
        <v>42324.767361111109</v>
      </c>
      <c r="R988" s="12">
        <f t="shared" si="77"/>
        <v>42379</v>
      </c>
      <c r="S988">
        <f t="shared" si="78"/>
        <v>54</v>
      </c>
      <c r="T988" s="10">
        <f t="shared" si="79"/>
        <v>2015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8">
        <f t="shared" si="75"/>
        <v>161.21951219512195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t="s">
        <v>8275</v>
      </c>
      <c r="Q989" s="12">
        <f t="shared" si="76"/>
        <v>41773.294560185182</v>
      </c>
      <c r="R989" s="12">
        <f t="shared" si="77"/>
        <v>41813.294560185182</v>
      </c>
      <c r="S989">
        <f t="shared" si="78"/>
        <v>40</v>
      </c>
      <c r="T989" s="10">
        <f t="shared" si="79"/>
        <v>2014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8" t="e">
        <f t="shared" si="75"/>
        <v>#DIV/0!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t="s">
        <v>8275</v>
      </c>
      <c r="Q990" s="12">
        <f t="shared" si="76"/>
        <v>42614.356770833328</v>
      </c>
      <c r="R990" s="12">
        <f t="shared" si="77"/>
        <v>42644.356770833328</v>
      </c>
      <c r="S990">
        <f t="shared" si="78"/>
        <v>30</v>
      </c>
      <c r="T990" s="10">
        <f t="shared" si="79"/>
        <v>2016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8">
        <f t="shared" si="75"/>
        <v>52.40625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t="s">
        <v>8275</v>
      </c>
      <c r="Q991" s="12">
        <f t="shared" si="76"/>
        <v>42611.933969907404</v>
      </c>
      <c r="R991" s="12">
        <f t="shared" si="77"/>
        <v>42641.933969907404</v>
      </c>
      <c r="S991">
        <f t="shared" si="78"/>
        <v>30</v>
      </c>
      <c r="T991" s="10">
        <f t="shared" si="79"/>
        <v>2016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8">
        <f t="shared" si="75"/>
        <v>13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t="s">
        <v>8275</v>
      </c>
      <c r="Q992" s="12">
        <f t="shared" si="76"/>
        <v>41855.784305555557</v>
      </c>
      <c r="R992" s="12">
        <f t="shared" si="77"/>
        <v>41885.784305555557</v>
      </c>
      <c r="S992">
        <f t="shared" si="78"/>
        <v>30</v>
      </c>
      <c r="T992" s="10">
        <f t="shared" si="79"/>
        <v>2014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8">
        <f t="shared" si="75"/>
        <v>30.285714285714285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t="s">
        <v>8275</v>
      </c>
      <c r="Q993" s="12">
        <f t="shared" si="76"/>
        <v>42538.75680555556</v>
      </c>
      <c r="R993" s="12">
        <f t="shared" si="77"/>
        <v>42563.785416666666</v>
      </c>
      <c r="S993">
        <f t="shared" si="78"/>
        <v>25</v>
      </c>
      <c r="T993" s="10">
        <f t="shared" si="79"/>
        <v>2016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8">
        <f t="shared" si="75"/>
        <v>116.75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t="s">
        <v>8275</v>
      </c>
      <c r="Q994" s="12">
        <f t="shared" si="76"/>
        <v>42437.924988425926</v>
      </c>
      <c r="R994" s="12">
        <f t="shared" si="77"/>
        <v>42497.883321759262</v>
      </c>
      <c r="S994">
        <f t="shared" si="78"/>
        <v>60</v>
      </c>
      <c r="T994" s="10">
        <f t="shared" si="79"/>
        <v>2016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8">
        <f t="shared" si="75"/>
        <v>89.59693877551021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t="s">
        <v>8275</v>
      </c>
      <c r="Q995" s="12">
        <f t="shared" si="76"/>
        <v>42652.964907407411</v>
      </c>
      <c r="R995" s="12">
        <f t="shared" si="77"/>
        <v>42686.208333333328</v>
      </c>
      <c r="S995">
        <f t="shared" si="78"/>
        <v>33</v>
      </c>
      <c r="T995" s="10">
        <f t="shared" si="79"/>
        <v>2016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8">
        <f t="shared" si="75"/>
        <v>424.45454545454544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t="s">
        <v>8275</v>
      </c>
      <c r="Q996" s="12">
        <f t="shared" si="76"/>
        <v>41921.263078703705</v>
      </c>
      <c r="R996" s="12">
        <f t="shared" si="77"/>
        <v>41973.957638888889</v>
      </c>
      <c r="S996">
        <f t="shared" si="78"/>
        <v>53</v>
      </c>
      <c r="T996" s="10">
        <f t="shared" si="79"/>
        <v>2014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8">
        <f t="shared" si="75"/>
        <v>80.666666666666671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t="s">
        <v>8275</v>
      </c>
      <c r="Q997" s="12">
        <f t="shared" si="76"/>
        <v>41947.940740740742</v>
      </c>
      <c r="R997" s="12">
        <f t="shared" si="77"/>
        <v>41972.666666666672</v>
      </c>
      <c r="S997">
        <f t="shared" si="78"/>
        <v>25</v>
      </c>
      <c r="T997" s="10">
        <f t="shared" si="79"/>
        <v>2014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8">
        <f t="shared" si="75"/>
        <v>13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t="s">
        <v>8275</v>
      </c>
      <c r="Q998" s="12">
        <f t="shared" si="76"/>
        <v>41817.866435185184</v>
      </c>
      <c r="R998" s="12">
        <f t="shared" si="77"/>
        <v>41847.643750000003</v>
      </c>
      <c r="S998">
        <f t="shared" si="78"/>
        <v>30</v>
      </c>
      <c r="T998" s="10">
        <f t="shared" si="79"/>
        <v>2014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8">
        <f t="shared" si="75"/>
        <v>8.125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t="s">
        <v>8275</v>
      </c>
      <c r="Q999" s="12">
        <f t="shared" si="76"/>
        <v>41941.10297453704</v>
      </c>
      <c r="R999" s="12">
        <f t="shared" si="77"/>
        <v>41971.144641203704</v>
      </c>
      <c r="S999">
        <f t="shared" si="78"/>
        <v>30</v>
      </c>
      <c r="T999" s="10">
        <f t="shared" si="79"/>
        <v>2014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8">
        <f t="shared" si="75"/>
        <v>153.42794759825327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t="s">
        <v>8275</v>
      </c>
      <c r="Q1000" s="12">
        <f t="shared" si="76"/>
        <v>42282.168993055559</v>
      </c>
      <c r="R1000" s="12">
        <f t="shared" si="77"/>
        <v>42327.210659722223</v>
      </c>
      <c r="S1000">
        <f t="shared" si="78"/>
        <v>45</v>
      </c>
      <c r="T1000" s="10">
        <f t="shared" si="79"/>
        <v>2015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8">
        <f t="shared" si="75"/>
        <v>292.07499999999999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t="s">
        <v>8275</v>
      </c>
      <c r="Q1001" s="12">
        <f t="shared" si="76"/>
        <v>41926.29965277778</v>
      </c>
      <c r="R1001" s="12">
        <f t="shared" si="77"/>
        <v>41956.334722222222</v>
      </c>
      <c r="S1001">
        <f t="shared" si="78"/>
        <v>30</v>
      </c>
      <c r="T1001" s="10">
        <f t="shared" si="79"/>
        <v>2014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8">
        <f t="shared" si="75"/>
        <v>3304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t="s">
        <v>8275</v>
      </c>
      <c r="Q1002" s="12">
        <f t="shared" si="76"/>
        <v>42749.059722222228</v>
      </c>
      <c r="R1002" s="12">
        <f t="shared" si="77"/>
        <v>42809.018055555556</v>
      </c>
      <c r="S1002">
        <f t="shared" si="78"/>
        <v>60</v>
      </c>
      <c r="T1002" s="10">
        <f t="shared" si="79"/>
        <v>2017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8">
        <f t="shared" si="75"/>
        <v>1300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t="s">
        <v>8275</v>
      </c>
      <c r="Q1003" s="12">
        <f t="shared" si="76"/>
        <v>42720.720057870371</v>
      </c>
      <c r="R1003" s="12">
        <f t="shared" si="77"/>
        <v>42765.720057870371</v>
      </c>
      <c r="S1003">
        <f t="shared" si="78"/>
        <v>45</v>
      </c>
      <c r="T1003" s="10">
        <f t="shared" si="79"/>
        <v>2016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8">
        <f t="shared" si="75"/>
        <v>134.54545454545453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t="s">
        <v>8275</v>
      </c>
      <c r="Q1004" s="12">
        <f t="shared" si="76"/>
        <v>42325.684189814812</v>
      </c>
      <c r="R1004" s="12">
        <f t="shared" si="77"/>
        <v>42355.249305555553</v>
      </c>
      <c r="S1004">
        <f t="shared" si="78"/>
        <v>30</v>
      </c>
      <c r="T1004" s="10">
        <f t="shared" si="79"/>
        <v>2015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8">
        <f t="shared" si="75"/>
        <v>214.06666666666666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t="s">
        <v>8275</v>
      </c>
      <c r="Q1005" s="12">
        <f t="shared" si="76"/>
        <v>42780.709039351852</v>
      </c>
      <c r="R1005" s="12">
        <f t="shared" si="77"/>
        <v>42810.667372685188</v>
      </c>
      <c r="S1005">
        <f t="shared" si="78"/>
        <v>30</v>
      </c>
      <c r="T1005" s="10">
        <f t="shared" si="79"/>
        <v>2017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8">
        <f t="shared" si="75"/>
        <v>216.33684210526314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t="s">
        <v>8275</v>
      </c>
      <c r="Q1006" s="12">
        <f t="shared" si="76"/>
        <v>42388.708645833336</v>
      </c>
      <c r="R1006" s="12">
        <f t="shared" si="77"/>
        <v>42418.708645833336</v>
      </c>
      <c r="S1006">
        <f t="shared" si="78"/>
        <v>30</v>
      </c>
      <c r="T1006" s="10">
        <f t="shared" si="79"/>
        <v>2016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8">
        <f t="shared" si="75"/>
        <v>932.31055900621118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t="s">
        <v>8275</v>
      </c>
      <c r="Q1007" s="12">
        <f t="shared" si="76"/>
        <v>42276.624803240738</v>
      </c>
      <c r="R1007" s="12">
        <f t="shared" si="77"/>
        <v>42307.624803240738</v>
      </c>
      <c r="S1007">
        <f t="shared" si="78"/>
        <v>31</v>
      </c>
      <c r="T1007" s="10">
        <f t="shared" si="79"/>
        <v>2015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8">
        <f t="shared" si="75"/>
        <v>29.25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t="s">
        <v>8275</v>
      </c>
      <c r="Q1008" s="12">
        <f t="shared" si="76"/>
        <v>41977.040185185186</v>
      </c>
      <c r="R1008" s="12">
        <f t="shared" si="77"/>
        <v>41985.299305555556</v>
      </c>
      <c r="S1008">
        <f t="shared" si="78"/>
        <v>8</v>
      </c>
      <c r="T1008" s="10">
        <f t="shared" si="79"/>
        <v>2014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8">
        <f t="shared" si="75"/>
        <v>174.94736842105263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t="s">
        <v>8275</v>
      </c>
      <c r="Q1009" s="12">
        <f t="shared" si="76"/>
        <v>42676.583599537036</v>
      </c>
      <c r="R1009" s="12">
        <f t="shared" si="77"/>
        <v>42718.6252662037</v>
      </c>
      <c r="S1009">
        <f t="shared" si="78"/>
        <v>42</v>
      </c>
      <c r="T1009" s="10">
        <f t="shared" si="79"/>
        <v>2016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8">
        <f t="shared" si="75"/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t="s">
        <v>8275</v>
      </c>
      <c r="Q1010" s="12">
        <f t="shared" si="76"/>
        <v>42702.809201388889</v>
      </c>
      <c r="R1010" s="12">
        <f t="shared" si="77"/>
        <v>42732.809201388889</v>
      </c>
      <c r="S1010">
        <f t="shared" si="78"/>
        <v>30</v>
      </c>
      <c r="T1010" s="10">
        <f t="shared" si="79"/>
        <v>2016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8">
        <f t="shared" si="75"/>
        <v>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t="s">
        <v>8275</v>
      </c>
      <c r="Q1011" s="12">
        <f t="shared" si="76"/>
        <v>42510.604699074072</v>
      </c>
      <c r="R1011" s="12">
        <f t="shared" si="77"/>
        <v>42540.604699074072</v>
      </c>
      <c r="S1011">
        <f t="shared" si="78"/>
        <v>30</v>
      </c>
      <c r="T1011" s="10">
        <f t="shared" si="79"/>
        <v>2016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8">
        <f t="shared" si="75"/>
        <v>55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t="s">
        <v>8275</v>
      </c>
      <c r="Q1012" s="12">
        <f t="shared" si="76"/>
        <v>42561.829421296294</v>
      </c>
      <c r="R1012" s="12">
        <f t="shared" si="77"/>
        <v>42618.124305555553</v>
      </c>
      <c r="S1012">
        <f t="shared" si="78"/>
        <v>56</v>
      </c>
      <c r="T1012" s="10">
        <f t="shared" si="79"/>
        <v>2016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8">
        <f t="shared" si="75"/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t="s">
        <v>8275</v>
      </c>
      <c r="Q1013" s="12">
        <f t="shared" si="76"/>
        <v>41946.898090277777</v>
      </c>
      <c r="R1013" s="12">
        <f t="shared" si="77"/>
        <v>41991.898090277777</v>
      </c>
      <c r="S1013">
        <f t="shared" si="78"/>
        <v>45</v>
      </c>
      <c r="T1013" s="10">
        <f t="shared" si="79"/>
        <v>2014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8">
        <f t="shared" si="75"/>
        <v>1389.3561935483872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t="s">
        <v>8275</v>
      </c>
      <c r="Q1014" s="12">
        <f t="shared" si="76"/>
        <v>42714.440416666665</v>
      </c>
      <c r="R1014" s="12">
        <f t="shared" si="77"/>
        <v>42759.440416666665</v>
      </c>
      <c r="S1014">
        <f t="shared" si="78"/>
        <v>45</v>
      </c>
      <c r="T1014" s="10">
        <f t="shared" si="79"/>
        <v>2016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8">
        <f t="shared" si="75"/>
        <v>95.911111111111111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t="s">
        <v>8275</v>
      </c>
      <c r="Q1015" s="12">
        <f t="shared" si="76"/>
        <v>42339.833981481483</v>
      </c>
      <c r="R1015" s="12">
        <f t="shared" si="77"/>
        <v>42367.833333333328</v>
      </c>
      <c r="S1015">
        <f t="shared" si="78"/>
        <v>28</v>
      </c>
      <c r="T1015" s="10">
        <f t="shared" si="79"/>
        <v>2015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8">
        <f t="shared" si="75"/>
        <v>191.25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t="s">
        <v>8275</v>
      </c>
      <c r="Q1016" s="12">
        <f t="shared" si="76"/>
        <v>41955.002488425926</v>
      </c>
      <c r="R1016" s="12">
        <f t="shared" si="77"/>
        <v>42005.002488425926</v>
      </c>
      <c r="S1016">
        <f t="shared" si="78"/>
        <v>50</v>
      </c>
      <c r="T1016" s="10">
        <f t="shared" si="79"/>
        <v>2014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8">
        <f t="shared" si="75"/>
        <v>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t="s">
        <v>8275</v>
      </c>
      <c r="Q1017" s="12">
        <f t="shared" si="76"/>
        <v>42303.878414351857</v>
      </c>
      <c r="R1017" s="12">
        <f t="shared" si="77"/>
        <v>42333.920081018514</v>
      </c>
      <c r="S1017">
        <f t="shared" si="78"/>
        <v>30</v>
      </c>
      <c r="T1017" s="10">
        <f t="shared" si="79"/>
        <v>2015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8">
        <f t="shared" si="75"/>
        <v>74.78947368421052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t="s">
        <v>8275</v>
      </c>
      <c r="Q1018" s="12">
        <f t="shared" si="76"/>
        <v>42422.107129629629</v>
      </c>
      <c r="R1018" s="12">
        <f t="shared" si="77"/>
        <v>42467.065462962957</v>
      </c>
      <c r="S1018">
        <f t="shared" si="78"/>
        <v>45</v>
      </c>
      <c r="T1018" s="10">
        <f t="shared" si="79"/>
        <v>2016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8">
        <f t="shared" si="75"/>
        <v>161.11830985915492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t="s">
        <v>8275</v>
      </c>
      <c r="Q1019" s="12">
        <f t="shared" si="76"/>
        <v>42289.675173611111</v>
      </c>
      <c r="R1019" s="12">
        <f t="shared" si="77"/>
        <v>42329.716840277775</v>
      </c>
      <c r="S1019">
        <f t="shared" si="78"/>
        <v>40</v>
      </c>
      <c r="T1019" s="10">
        <f t="shared" si="79"/>
        <v>2015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8">
        <f t="shared" si="75"/>
        <v>88.714285714285708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t="s">
        <v>8275</v>
      </c>
      <c r="Q1020" s="12">
        <f t="shared" si="76"/>
        <v>42535.492280092592</v>
      </c>
      <c r="R1020" s="12">
        <f t="shared" si="77"/>
        <v>42565.492280092592</v>
      </c>
      <c r="S1020">
        <f t="shared" si="78"/>
        <v>30</v>
      </c>
      <c r="T1020" s="10">
        <f t="shared" si="79"/>
        <v>2016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8">
        <f t="shared" si="75"/>
        <v>53.25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t="s">
        <v>8275</v>
      </c>
      <c r="Q1021" s="12">
        <f t="shared" si="76"/>
        <v>42009.973946759259</v>
      </c>
      <c r="R1021" s="12">
        <f t="shared" si="77"/>
        <v>42039.973946759259</v>
      </c>
      <c r="S1021">
        <f t="shared" si="78"/>
        <v>30</v>
      </c>
      <c r="T1021" s="10">
        <f t="shared" si="79"/>
        <v>2015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8">
        <f t="shared" si="75"/>
        <v>106.2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8279</v>
      </c>
      <c r="P1022" t="s">
        <v>8284</v>
      </c>
      <c r="Q1022" s="12">
        <f t="shared" si="76"/>
        <v>42127.069548611107</v>
      </c>
      <c r="R1022" s="12">
        <f t="shared" si="77"/>
        <v>42157.032638888893</v>
      </c>
      <c r="S1022">
        <f t="shared" si="78"/>
        <v>30</v>
      </c>
      <c r="T1022" s="10">
        <f t="shared" si="79"/>
        <v>2015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8">
        <f t="shared" si="75"/>
        <v>22.079728033472804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8279</v>
      </c>
      <c r="P1023" t="s">
        <v>8284</v>
      </c>
      <c r="Q1023" s="12">
        <f t="shared" si="76"/>
        <v>42271.251979166671</v>
      </c>
      <c r="R1023" s="12">
        <f t="shared" si="77"/>
        <v>42294.166666666672</v>
      </c>
      <c r="S1023">
        <f t="shared" si="78"/>
        <v>23</v>
      </c>
      <c r="T1023" s="10">
        <f t="shared" si="79"/>
        <v>2015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8">
        <f t="shared" si="75"/>
        <v>31.054054054054053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8279</v>
      </c>
      <c r="P1024" t="s">
        <v>8284</v>
      </c>
      <c r="Q1024" s="12">
        <f t="shared" si="76"/>
        <v>42111.646724537044</v>
      </c>
      <c r="R1024" s="12">
        <f t="shared" si="77"/>
        <v>42141.646724537044</v>
      </c>
      <c r="S1024">
        <f t="shared" si="78"/>
        <v>30</v>
      </c>
      <c r="T1024" s="10">
        <f t="shared" si="79"/>
        <v>2015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8">
        <f t="shared" si="75"/>
        <v>36.206106870229007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8279</v>
      </c>
      <c r="P1025" t="s">
        <v>8284</v>
      </c>
      <c r="Q1025" s="12">
        <f t="shared" si="76"/>
        <v>42145.919687500005</v>
      </c>
      <c r="R1025" s="12">
        <f t="shared" si="77"/>
        <v>42175.919687500005</v>
      </c>
      <c r="S1025">
        <f t="shared" si="78"/>
        <v>30</v>
      </c>
      <c r="T1025" s="10">
        <f t="shared" si="79"/>
        <v>2015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8">
        <f t="shared" ref="F1026:F1089" si="80">E1026/M1026</f>
        <v>388.9762295081967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8279</v>
      </c>
      <c r="P1026" t="s">
        <v>8284</v>
      </c>
      <c r="Q1026" s="12">
        <f t="shared" si="76"/>
        <v>42370.580590277779</v>
      </c>
      <c r="R1026" s="12">
        <f t="shared" si="77"/>
        <v>42400.580590277779</v>
      </c>
      <c r="S1026">
        <f t="shared" si="78"/>
        <v>30</v>
      </c>
      <c r="T1026" s="10">
        <f t="shared" si="79"/>
        <v>2016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8">
        <f t="shared" si="80"/>
        <v>71.848571428571432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8279</v>
      </c>
      <c r="P1027" t="s">
        <v>8284</v>
      </c>
      <c r="Q1027" s="12">
        <f t="shared" ref="Q1027:Q1090" si="81">((($K1027/60)/60)/24)+DATE(1970,1,1)</f>
        <v>42049.833761574075</v>
      </c>
      <c r="R1027" s="12">
        <f t="shared" ref="R1027:R1090" si="82">((($J1027/60)/60)/24)+DATE(1970,1,1)</f>
        <v>42079.792094907403</v>
      </c>
      <c r="S1027">
        <f t="shared" ref="S1027:S1090" si="83">ROUND(R1027-Q1027,0)</f>
        <v>30</v>
      </c>
      <c r="T1027" s="10">
        <f t="shared" ref="T1027:T1090" si="84">YEAR(Q1027)</f>
        <v>2015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8">
        <f t="shared" si="80"/>
        <v>57.381803278688523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8279</v>
      </c>
      <c r="P1028" t="s">
        <v>8284</v>
      </c>
      <c r="Q1028" s="12">
        <f t="shared" si="81"/>
        <v>42426.407592592594</v>
      </c>
      <c r="R1028" s="12">
        <f t="shared" si="82"/>
        <v>42460.365925925929</v>
      </c>
      <c r="S1028">
        <f t="shared" si="83"/>
        <v>34</v>
      </c>
      <c r="T1028" s="10">
        <f t="shared" si="84"/>
        <v>2016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8">
        <f t="shared" si="80"/>
        <v>69.666666666666671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8279</v>
      </c>
      <c r="P1029" t="s">
        <v>8284</v>
      </c>
      <c r="Q1029" s="12">
        <f t="shared" si="81"/>
        <v>41905.034108796295</v>
      </c>
      <c r="R1029" s="12">
        <f t="shared" si="82"/>
        <v>41935.034108796295</v>
      </c>
      <c r="S1029">
        <f t="shared" si="83"/>
        <v>30</v>
      </c>
      <c r="T1029" s="10">
        <f t="shared" si="84"/>
        <v>2014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8">
        <f t="shared" si="80"/>
        <v>45.988235294117644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8279</v>
      </c>
      <c r="P1030" t="s">
        <v>8284</v>
      </c>
      <c r="Q1030" s="12">
        <f t="shared" si="81"/>
        <v>42755.627372685187</v>
      </c>
      <c r="R1030" s="12">
        <f t="shared" si="82"/>
        <v>42800.833333333328</v>
      </c>
      <c r="S1030">
        <f t="shared" si="83"/>
        <v>45</v>
      </c>
      <c r="T1030" s="10">
        <f t="shared" si="84"/>
        <v>2017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8">
        <f t="shared" si="80"/>
        <v>79.262411347517727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8279</v>
      </c>
      <c r="P1031" t="s">
        <v>8284</v>
      </c>
      <c r="Q1031" s="12">
        <f t="shared" si="81"/>
        <v>42044.711886574078</v>
      </c>
      <c r="R1031" s="12">
        <f t="shared" si="82"/>
        <v>42098.915972222225</v>
      </c>
      <c r="S1031">
        <f t="shared" si="83"/>
        <v>54</v>
      </c>
      <c r="T1031" s="10">
        <f t="shared" si="84"/>
        <v>2015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8">
        <f t="shared" si="80"/>
        <v>43.031446540880502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8279</v>
      </c>
      <c r="P1032" t="s">
        <v>8284</v>
      </c>
      <c r="Q1032" s="12">
        <f t="shared" si="81"/>
        <v>42611.483206018514</v>
      </c>
      <c r="R1032" s="12">
        <f t="shared" si="82"/>
        <v>42625.483206018514</v>
      </c>
      <c r="S1032">
        <f t="shared" si="83"/>
        <v>14</v>
      </c>
      <c r="T1032" s="10">
        <f t="shared" si="84"/>
        <v>2016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8">
        <f t="shared" si="80"/>
        <v>108.48484848484848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8279</v>
      </c>
      <c r="P1033" t="s">
        <v>8284</v>
      </c>
      <c r="Q1033" s="12">
        <f t="shared" si="81"/>
        <v>42324.764004629629</v>
      </c>
      <c r="R1033" s="12">
        <f t="shared" si="82"/>
        <v>42354.764004629629</v>
      </c>
      <c r="S1033">
        <f t="shared" si="83"/>
        <v>30</v>
      </c>
      <c r="T1033" s="10">
        <f t="shared" si="84"/>
        <v>2015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8">
        <f t="shared" si="80"/>
        <v>61.029583333333335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8279</v>
      </c>
      <c r="P1034" t="s">
        <v>8284</v>
      </c>
      <c r="Q1034" s="12">
        <f t="shared" si="81"/>
        <v>42514.666956018518</v>
      </c>
      <c r="R1034" s="12">
        <f t="shared" si="82"/>
        <v>42544.666956018518</v>
      </c>
      <c r="S1034">
        <f t="shared" si="83"/>
        <v>30</v>
      </c>
      <c r="T1034" s="10">
        <f t="shared" si="84"/>
        <v>2016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8">
        <f t="shared" si="80"/>
        <v>50.592592592592595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8279</v>
      </c>
      <c r="P1035" t="s">
        <v>8284</v>
      </c>
      <c r="Q1035" s="12">
        <f t="shared" si="81"/>
        <v>42688.732407407413</v>
      </c>
      <c r="R1035" s="12">
        <f t="shared" si="82"/>
        <v>42716.732407407413</v>
      </c>
      <c r="S1035">
        <f t="shared" si="83"/>
        <v>28</v>
      </c>
      <c r="T1035" s="10">
        <f t="shared" si="84"/>
        <v>2016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8">
        <f t="shared" si="80"/>
        <v>39.157168674698795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8279</v>
      </c>
      <c r="P1036" t="s">
        <v>8284</v>
      </c>
      <c r="Q1036" s="12">
        <f t="shared" si="81"/>
        <v>42555.166712962964</v>
      </c>
      <c r="R1036" s="12">
        <f t="shared" si="82"/>
        <v>42587.165972222225</v>
      </c>
      <c r="S1036">
        <f t="shared" si="83"/>
        <v>32</v>
      </c>
      <c r="T1036" s="10">
        <f t="shared" si="84"/>
        <v>2016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8">
        <f t="shared" si="80"/>
        <v>65.15789473684211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8279</v>
      </c>
      <c r="P1037" t="s">
        <v>8284</v>
      </c>
      <c r="Q1037" s="12">
        <f t="shared" si="81"/>
        <v>42016.641435185185</v>
      </c>
      <c r="R1037" s="12">
        <f t="shared" si="82"/>
        <v>42046.641435185185</v>
      </c>
      <c r="S1037">
        <f t="shared" si="83"/>
        <v>30</v>
      </c>
      <c r="T1037" s="10">
        <f t="shared" si="84"/>
        <v>2015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8">
        <f t="shared" si="80"/>
        <v>23.963127962085309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8279</v>
      </c>
      <c r="P1038" t="s">
        <v>8284</v>
      </c>
      <c r="Q1038" s="12">
        <f t="shared" si="81"/>
        <v>41249.448958333334</v>
      </c>
      <c r="R1038" s="12">
        <f t="shared" si="82"/>
        <v>41281.333333333336</v>
      </c>
      <c r="S1038">
        <f t="shared" si="83"/>
        <v>32</v>
      </c>
      <c r="T1038" s="10">
        <f t="shared" si="84"/>
        <v>2012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8">
        <f t="shared" si="80"/>
        <v>48.61904761904762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8279</v>
      </c>
      <c r="P1039" t="s">
        <v>8284</v>
      </c>
      <c r="Q1039" s="12">
        <f t="shared" si="81"/>
        <v>42119.822476851856</v>
      </c>
      <c r="R1039" s="12">
        <f t="shared" si="82"/>
        <v>42142.208333333328</v>
      </c>
      <c r="S1039">
        <f t="shared" si="83"/>
        <v>22</v>
      </c>
      <c r="T1039" s="10">
        <f t="shared" si="84"/>
        <v>2015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8">
        <f t="shared" si="80"/>
        <v>35.73770491803279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8279</v>
      </c>
      <c r="P1040" t="s">
        <v>8284</v>
      </c>
      <c r="Q1040" s="12">
        <f t="shared" si="81"/>
        <v>42418.231747685189</v>
      </c>
      <c r="R1040" s="12">
        <f t="shared" si="82"/>
        <v>42448.190081018518</v>
      </c>
      <c r="S1040">
        <f t="shared" si="83"/>
        <v>30</v>
      </c>
      <c r="T1040" s="10">
        <f t="shared" si="84"/>
        <v>2016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8">
        <f t="shared" si="80"/>
        <v>21.366666666666667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8279</v>
      </c>
      <c r="P1041" t="s">
        <v>8284</v>
      </c>
      <c r="Q1041" s="12">
        <f t="shared" si="81"/>
        <v>42692.109328703707</v>
      </c>
      <c r="R1041" s="12">
        <f t="shared" si="82"/>
        <v>42717.332638888889</v>
      </c>
      <c r="S1041">
        <f t="shared" si="83"/>
        <v>25</v>
      </c>
      <c r="T1041" s="10">
        <f t="shared" si="84"/>
        <v>2016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8">
        <f t="shared" si="80"/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8285</v>
      </c>
      <c r="P1042" t="s">
        <v>8286</v>
      </c>
      <c r="Q1042" s="12">
        <f t="shared" si="81"/>
        <v>42579.708437499998</v>
      </c>
      <c r="R1042" s="12">
        <f t="shared" si="82"/>
        <v>42609.708437499998</v>
      </c>
      <c r="S1042">
        <f t="shared" si="83"/>
        <v>30</v>
      </c>
      <c r="T1042" s="10">
        <f t="shared" si="84"/>
        <v>2016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8" t="e">
        <f t="shared" si="80"/>
        <v>#DIV/0!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8285</v>
      </c>
      <c r="P1043" t="s">
        <v>8286</v>
      </c>
      <c r="Q1043" s="12">
        <f t="shared" si="81"/>
        <v>41831.060092592597</v>
      </c>
      <c r="R1043" s="12">
        <f t="shared" si="82"/>
        <v>41851.060092592597</v>
      </c>
      <c r="S1043">
        <f t="shared" si="83"/>
        <v>20</v>
      </c>
      <c r="T1043" s="10">
        <f t="shared" si="84"/>
        <v>2014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8">
        <f t="shared" si="80"/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8285</v>
      </c>
      <c r="P1044" t="s">
        <v>8286</v>
      </c>
      <c r="Q1044" s="12">
        <f t="shared" si="81"/>
        <v>41851.696157407408</v>
      </c>
      <c r="R1044" s="12">
        <f t="shared" si="82"/>
        <v>41894.416666666664</v>
      </c>
      <c r="S1044">
        <f t="shared" si="83"/>
        <v>43</v>
      </c>
      <c r="T1044" s="10">
        <f t="shared" si="84"/>
        <v>2014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8">
        <f t="shared" si="80"/>
        <v>29.236301369863014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8285</v>
      </c>
      <c r="P1045" t="s">
        <v>8286</v>
      </c>
      <c r="Q1045" s="12">
        <f t="shared" si="81"/>
        <v>42114.252951388888</v>
      </c>
      <c r="R1045" s="12">
        <f t="shared" si="82"/>
        <v>42144.252951388888</v>
      </c>
      <c r="S1045">
        <f t="shared" si="83"/>
        <v>30</v>
      </c>
      <c r="T1045" s="10">
        <f t="shared" si="84"/>
        <v>2015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8">
        <f t="shared" si="80"/>
        <v>3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8285</v>
      </c>
      <c r="P1046" t="s">
        <v>8286</v>
      </c>
      <c r="Q1046" s="12">
        <f t="shared" si="81"/>
        <v>42011.925937499997</v>
      </c>
      <c r="R1046" s="12">
        <f t="shared" si="82"/>
        <v>42068.852083333331</v>
      </c>
      <c r="S1046">
        <f t="shared" si="83"/>
        <v>57</v>
      </c>
      <c r="T1046" s="10">
        <f t="shared" si="84"/>
        <v>2015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8">
        <f t="shared" si="80"/>
        <v>33.25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8285</v>
      </c>
      <c r="P1047" t="s">
        <v>8286</v>
      </c>
      <c r="Q1047" s="12">
        <f t="shared" si="81"/>
        <v>41844.874421296299</v>
      </c>
      <c r="R1047" s="12">
        <f t="shared" si="82"/>
        <v>41874.874421296299</v>
      </c>
      <c r="S1047">
        <f t="shared" si="83"/>
        <v>30</v>
      </c>
      <c r="T1047" s="10">
        <f t="shared" si="84"/>
        <v>2014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8" t="e">
        <f t="shared" si="80"/>
        <v>#DIV/0!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8285</v>
      </c>
      <c r="P1048" t="s">
        <v>8286</v>
      </c>
      <c r="Q1048" s="12">
        <f t="shared" si="81"/>
        <v>42319.851388888885</v>
      </c>
      <c r="R1048" s="12">
        <f t="shared" si="82"/>
        <v>42364.851388888885</v>
      </c>
      <c r="S1048">
        <f t="shared" si="83"/>
        <v>45</v>
      </c>
      <c r="T1048" s="10">
        <f t="shared" si="84"/>
        <v>2015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8">
        <f t="shared" si="80"/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8285</v>
      </c>
      <c r="P1049" t="s">
        <v>8286</v>
      </c>
      <c r="Q1049" s="12">
        <f t="shared" si="81"/>
        <v>41918.818460648145</v>
      </c>
      <c r="R1049" s="12">
        <f t="shared" si="82"/>
        <v>41948.860127314816</v>
      </c>
      <c r="S1049">
        <f t="shared" si="83"/>
        <v>30</v>
      </c>
      <c r="T1049" s="10">
        <f t="shared" si="84"/>
        <v>2014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8">
        <f t="shared" si="80"/>
        <v>53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8285</v>
      </c>
      <c r="P1050" t="s">
        <v>8286</v>
      </c>
      <c r="Q1050" s="12">
        <f t="shared" si="81"/>
        <v>42598.053113425922</v>
      </c>
      <c r="R1050" s="12">
        <f t="shared" si="82"/>
        <v>42638.053113425922</v>
      </c>
      <c r="S1050">
        <f t="shared" si="83"/>
        <v>40</v>
      </c>
      <c r="T1050" s="10">
        <f t="shared" si="84"/>
        <v>2016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8" t="e">
        <f t="shared" si="80"/>
        <v>#DIV/0!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8285</v>
      </c>
      <c r="P1051" t="s">
        <v>8286</v>
      </c>
      <c r="Q1051" s="12">
        <f t="shared" si="81"/>
        <v>42382.431076388893</v>
      </c>
      <c r="R1051" s="12">
        <f t="shared" si="82"/>
        <v>42412.431076388893</v>
      </c>
      <c r="S1051">
        <f t="shared" si="83"/>
        <v>30</v>
      </c>
      <c r="T1051" s="10">
        <f t="shared" si="84"/>
        <v>2016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8" t="e">
        <f t="shared" si="80"/>
        <v>#DIV/0!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8285</v>
      </c>
      <c r="P1052" t="s">
        <v>8286</v>
      </c>
      <c r="Q1052" s="12">
        <f t="shared" si="81"/>
        <v>42231.7971875</v>
      </c>
      <c r="R1052" s="12">
        <f t="shared" si="82"/>
        <v>42261.7971875</v>
      </c>
      <c r="S1052">
        <f t="shared" si="83"/>
        <v>30</v>
      </c>
      <c r="T1052" s="10">
        <f t="shared" si="84"/>
        <v>2015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8" t="e">
        <f t="shared" si="80"/>
        <v>#DIV/0!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8285</v>
      </c>
      <c r="P1053" t="s">
        <v>8286</v>
      </c>
      <c r="Q1053" s="12">
        <f t="shared" si="81"/>
        <v>41850.014178240745</v>
      </c>
      <c r="R1053" s="12">
        <f t="shared" si="82"/>
        <v>41878.014178240745</v>
      </c>
      <c r="S1053">
        <f t="shared" si="83"/>
        <v>28</v>
      </c>
      <c r="T1053" s="10">
        <f t="shared" si="84"/>
        <v>2014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8" t="e">
        <f t="shared" si="80"/>
        <v>#DIV/0!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8285</v>
      </c>
      <c r="P1054" t="s">
        <v>8286</v>
      </c>
      <c r="Q1054" s="12">
        <f t="shared" si="81"/>
        <v>42483.797395833331</v>
      </c>
      <c r="R1054" s="12">
        <f t="shared" si="82"/>
        <v>42527.839583333334</v>
      </c>
      <c r="S1054">
        <f t="shared" si="83"/>
        <v>44</v>
      </c>
      <c r="T1054" s="10">
        <f t="shared" si="84"/>
        <v>2016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8">
        <f t="shared" si="80"/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8285</v>
      </c>
      <c r="P1055" t="s">
        <v>8286</v>
      </c>
      <c r="Q1055" s="12">
        <f t="shared" si="81"/>
        <v>42775.172824074078</v>
      </c>
      <c r="R1055" s="12">
        <f t="shared" si="82"/>
        <v>42800.172824074078</v>
      </c>
      <c r="S1055">
        <f t="shared" si="83"/>
        <v>25</v>
      </c>
      <c r="T1055" s="10">
        <f t="shared" si="84"/>
        <v>2017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8" t="e">
        <f t="shared" si="80"/>
        <v>#DIV/0!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8285</v>
      </c>
      <c r="P1056" t="s">
        <v>8286</v>
      </c>
      <c r="Q1056" s="12">
        <f t="shared" si="81"/>
        <v>41831.851840277777</v>
      </c>
      <c r="R1056" s="12">
        <f t="shared" si="82"/>
        <v>41861.916666666664</v>
      </c>
      <c r="S1056">
        <f t="shared" si="83"/>
        <v>30</v>
      </c>
      <c r="T1056" s="10">
        <f t="shared" si="84"/>
        <v>2014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8" t="e">
        <f t="shared" si="80"/>
        <v>#DIV/0!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8285</v>
      </c>
      <c r="P1057" t="s">
        <v>8286</v>
      </c>
      <c r="Q1057" s="12">
        <f t="shared" si="81"/>
        <v>42406.992418981477</v>
      </c>
      <c r="R1057" s="12">
        <f t="shared" si="82"/>
        <v>42436.992418981477</v>
      </c>
      <c r="S1057">
        <f t="shared" si="83"/>
        <v>30</v>
      </c>
      <c r="T1057" s="10">
        <f t="shared" si="84"/>
        <v>2016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8" t="e">
        <f t="shared" si="80"/>
        <v>#DIV/0!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8285</v>
      </c>
      <c r="P1058" t="s">
        <v>8286</v>
      </c>
      <c r="Q1058" s="12">
        <f t="shared" si="81"/>
        <v>42058.719641203701</v>
      </c>
      <c r="R1058" s="12">
        <f t="shared" si="82"/>
        <v>42118.677974537044</v>
      </c>
      <c r="S1058">
        <f t="shared" si="83"/>
        <v>60</v>
      </c>
      <c r="T1058" s="10">
        <f t="shared" si="84"/>
        <v>2015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8" t="e">
        <f t="shared" si="80"/>
        <v>#DIV/0!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8285</v>
      </c>
      <c r="P1059" t="s">
        <v>8286</v>
      </c>
      <c r="Q1059" s="12">
        <f t="shared" si="81"/>
        <v>42678.871331018512</v>
      </c>
      <c r="R1059" s="12">
        <f t="shared" si="82"/>
        <v>42708.912997685184</v>
      </c>
      <c r="S1059">
        <f t="shared" si="83"/>
        <v>30</v>
      </c>
      <c r="T1059" s="10">
        <f t="shared" si="84"/>
        <v>2016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8" t="e">
        <f t="shared" si="80"/>
        <v>#DIV/0!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8285</v>
      </c>
      <c r="P1060" t="s">
        <v>8286</v>
      </c>
      <c r="Q1060" s="12">
        <f t="shared" si="81"/>
        <v>42047.900960648149</v>
      </c>
      <c r="R1060" s="12">
        <f t="shared" si="82"/>
        <v>42089</v>
      </c>
      <c r="S1060">
        <f t="shared" si="83"/>
        <v>41</v>
      </c>
      <c r="T1060" s="10">
        <f t="shared" si="84"/>
        <v>2015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8" t="e">
        <f t="shared" si="80"/>
        <v>#DIV/0!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8285</v>
      </c>
      <c r="P1061" t="s">
        <v>8286</v>
      </c>
      <c r="Q1061" s="12">
        <f t="shared" si="81"/>
        <v>42046.79</v>
      </c>
      <c r="R1061" s="12">
        <f t="shared" si="82"/>
        <v>42076.748333333337</v>
      </c>
      <c r="S1061">
        <f t="shared" si="83"/>
        <v>30</v>
      </c>
      <c r="T1061" s="10">
        <f t="shared" si="84"/>
        <v>2015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8">
        <f t="shared" si="80"/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8285</v>
      </c>
      <c r="P1062" t="s">
        <v>8286</v>
      </c>
      <c r="Q1062" s="12">
        <f t="shared" si="81"/>
        <v>42079.913113425922</v>
      </c>
      <c r="R1062" s="12">
        <f t="shared" si="82"/>
        <v>42109.913113425922</v>
      </c>
      <c r="S1062">
        <f t="shared" si="83"/>
        <v>30</v>
      </c>
      <c r="T1062" s="10">
        <f t="shared" si="84"/>
        <v>2015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8" t="e">
        <f t="shared" si="80"/>
        <v>#DIV/0!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8285</v>
      </c>
      <c r="P1063" t="s">
        <v>8286</v>
      </c>
      <c r="Q1063" s="12">
        <f t="shared" si="81"/>
        <v>42432.276712962965</v>
      </c>
      <c r="R1063" s="12">
        <f t="shared" si="82"/>
        <v>42492.041666666672</v>
      </c>
      <c r="S1063">
        <f t="shared" si="83"/>
        <v>60</v>
      </c>
      <c r="T1063" s="10">
        <f t="shared" si="84"/>
        <v>2016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8">
        <f t="shared" si="80"/>
        <v>47.5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8285</v>
      </c>
      <c r="P1064" t="s">
        <v>8286</v>
      </c>
      <c r="Q1064" s="12">
        <f t="shared" si="81"/>
        <v>42556.807187500002</v>
      </c>
      <c r="R1064" s="12">
        <f t="shared" si="82"/>
        <v>42563.807187500002</v>
      </c>
      <c r="S1064">
        <f t="shared" si="83"/>
        <v>7</v>
      </c>
      <c r="T1064" s="10">
        <f t="shared" si="84"/>
        <v>2016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8" t="e">
        <f t="shared" si="80"/>
        <v>#DIV/0!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8285</v>
      </c>
      <c r="P1065" t="s">
        <v>8286</v>
      </c>
      <c r="Q1065" s="12">
        <f t="shared" si="81"/>
        <v>42583.030810185184</v>
      </c>
      <c r="R1065" s="12">
        <f t="shared" si="82"/>
        <v>42613.030810185184</v>
      </c>
      <c r="S1065">
        <f t="shared" si="83"/>
        <v>30</v>
      </c>
      <c r="T1065" s="10">
        <f t="shared" si="84"/>
        <v>2016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8">
        <f t="shared" si="80"/>
        <v>65.666666666666671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8287</v>
      </c>
      <c r="P1066" t="s">
        <v>8288</v>
      </c>
      <c r="Q1066" s="12">
        <f t="shared" si="81"/>
        <v>41417.228043981479</v>
      </c>
      <c r="R1066" s="12">
        <f t="shared" si="82"/>
        <v>41462.228043981479</v>
      </c>
      <c r="S1066">
        <f t="shared" si="83"/>
        <v>45</v>
      </c>
      <c r="T1066" s="10">
        <f t="shared" si="84"/>
        <v>2013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8">
        <f t="shared" si="80"/>
        <v>16.2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8287</v>
      </c>
      <c r="P1067" t="s">
        <v>8288</v>
      </c>
      <c r="Q1067" s="12">
        <f t="shared" si="81"/>
        <v>41661.381041666667</v>
      </c>
      <c r="R1067" s="12">
        <f t="shared" si="82"/>
        <v>41689.381041666667</v>
      </c>
      <c r="S1067">
        <f t="shared" si="83"/>
        <v>28</v>
      </c>
      <c r="T1067" s="10">
        <f t="shared" si="84"/>
        <v>2014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8">
        <f t="shared" si="80"/>
        <v>34.128378378378379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8287</v>
      </c>
      <c r="P1068" t="s">
        <v>8288</v>
      </c>
      <c r="Q1068" s="12">
        <f t="shared" si="81"/>
        <v>41445.962754629632</v>
      </c>
      <c r="R1068" s="12">
        <f t="shared" si="82"/>
        <v>41490.962754629632</v>
      </c>
      <c r="S1068">
        <f t="shared" si="83"/>
        <v>45</v>
      </c>
      <c r="T1068" s="10">
        <f t="shared" si="84"/>
        <v>2013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8">
        <f t="shared" si="80"/>
        <v>13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8287</v>
      </c>
      <c r="P1069" t="s">
        <v>8288</v>
      </c>
      <c r="Q1069" s="12">
        <f t="shared" si="81"/>
        <v>41599.855682870373</v>
      </c>
      <c r="R1069" s="12">
        <f t="shared" si="82"/>
        <v>41629.855682870373</v>
      </c>
      <c r="S1069">
        <f t="shared" si="83"/>
        <v>30</v>
      </c>
      <c r="T1069" s="10">
        <f t="shared" si="84"/>
        <v>2013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8">
        <f t="shared" si="80"/>
        <v>11.25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8287</v>
      </c>
      <c r="P1070" t="s">
        <v>8288</v>
      </c>
      <c r="Q1070" s="12">
        <f t="shared" si="81"/>
        <v>42440.371111111104</v>
      </c>
      <c r="R1070" s="12">
        <f t="shared" si="82"/>
        <v>42470.329444444447</v>
      </c>
      <c r="S1070">
        <f t="shared" si="83"/>
        <v>30</v>
      </c>
      <c r="T1070" s="10">
        <f t="shared" si="84"/>
        <v>2016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8">
        <f t="shared" si="80"/>
        <v>40.476190476190474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8287</v>
      </c>
      <c r="P1071" t="s">
        <v>8288</v>
      </c>
      <c r="Q1071" s="12">
        <f t="shared" si="81"/>
        <v>41572.229849537034</v>
      </c>
      <c r="R1071" s="12">
        <f t="shared" si="82"/>
        <v>41604.271516203706</v>
      </c>
      <c r="S1071">
        <f t="shared" si="83"/>
        <v>32</v>
      </c>
      <c r="T1071" s="10">
        <f t="shared" si="84"/>
        <v>2013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8">
        <f t="shared" si="80"/>
        <v>35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8287</v>
      </c>
      <c r="P1072" t="s">
        <v>8288</v>
      </c>
      <c r="Q1072" s="12">
        <f t="shared" si="81"/>
        <v>41163.011828703704</v>
      </c>
      <c r="R1072" s="12">
        <f t="shared" si="82"/>
        <v>41183.011828703704</v>
      </c>
      <c r="S1072">
        <f t="shared" si="83"/>
        <v>20</v>
      </c>
      <c r="T1072" s="10">
        <f t="shared" si="84"/>
        <v>2012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8" t="e">
        <f t="shared" si="80"/>
        <v>#DIV/0!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8287</v>
      </c>
      <c r="P1073" t="s">
        <v>8288</v>
      </c>
      <c r="Q1073" s="12">
        <f t="shared" si="81"/>
        <v>42295.753391203703</v>
      </c>
      <c r="R1073" s="12">
        <f t="shared" si="82"/>
        <v>42325.795057870375</v>
      </c>
      <c r="S1073">
        <f t="shared" si="83"/>
        <v>30</v>
      </c>
      <c r="T1073" s="10">
        <f t="shared" si="84"/>
        <v>2015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8">
        <f t="shared" si="80"/>
        <v>12.75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8287</v>
      </c>
      <c r="P1074" t="s">
        <v>8288</v>
      </c>
      <c r="Q1074" s="12">
        <f t="shared" si="81"/>
        <v>41645.832141203704</v>
      </c>
      <c r="R1074" s="12">
        <f t="shared" si="82"/>
        <v>41675.832141203704</v>
      </c>
      <c r="S1074">
        <f t="shared" si="83"/>
        <v>30</v>
      </c>
      <c r="T1074" s="10">
        <f t="shared" si="84"/>
        <v>2014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8">
        <f t="shared" si="80"/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8287</v>
      </c>
      <c r="P1075" t="s">
        <v>8288</v>
      </c>
      <c r="Q1075" s="12">
        <f t="shared" si="81"/>
        <v>40802.964594907404</v>
      </c>
      <c r="R1075" s="12">
        <f t="shared" si="82"/>
        <v>40832.964594907404</v>
      </c>
      <c r="S1075">
        <f t="shared" si="83"/>
        <v>30</v>
      </c>
      <c r="T1075" s="10">
        <f t="shared" si="84"/>
        <v>2011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8">
        <f t="shared" si="80"/>
        <v>113.56666666666666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8287</v>
      </c>
      <c r="P1076" t="s">
        <v>8288</v>
      </c>
      <c r="Q1076" s="12">
        <f t="shared" si="81"/>
        <v>41613.172974537039</v>
      </c>
      <c r="R1076" s="12">
        <f t="shared" si="82"/>
        <v>41643.172974537039</v>
      </c>
      <c r="S1076">
        <f t="shared" si="83"/>
        <v>30</v>
      </c>
      <c r="T1076" s="10">
        <f t="shared" si="84"/>
        <v>2013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8">
        <f t="shared" si="80"/>
        <v>15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8287</v>
      </c>
      <c r="P1077" t="s">
        <v>8288</v>
      </c>
      <c r="Q1077" s="12">
        <f t="shared" si="81"/>
        <v>41005.904120370367</v>
      </c>
      <c r="R1077" s="12">
        <f t="shared" si="82"/>
        <v>41035.904120370367</v>
      </c>
      <c r="S1077">
        <f t="shared" si="83"/>
        <v>30</v>
      </c>
      <c r="T1077" s="10">
        <f t="shared" si="84"/>
        <v>2012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8">
        <f t="shared" si="80"/>
        <v>48.281025641025643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8287</v>
      </c>
      <c r="P1078" t="s">
        <v>8288</v>
      </c>
      <c r="Q1078" s="12">
        <f t="shared" si="81"/>
        <v>41838.377893518518</v>
      </c>
      <c r="R1078" s="12">
        <f t="shared" si="82"/>
        <v>41893.377893518518</v>
      </c>
      <c r="S1078">
        <f t="shared" si="83"/>
        <v>55</v>
      </c>
      <c r="T1078" s="10">
        <f t="shared" si="84"/>
        <v>2014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8">
        <f t="shared" si="80"/>
        <v>43.976047904191617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8287</v>
      </c>
      <c r="P1079" t="s">
        <v>8288</v>
      </c>
      <c r="Q1079" s="12">
        <f t="shared" si="81"/>
        <v>42353.16679398148</v>
      </c>
      <c r="R1079" s="12">
        <f t="shared" si="82"/>
        <v>42383.16679398148</v>
      </c>
      <c r="S1079">
        <f t="shared" si="83"/>
        <v>30</v>
      </c>
      <c r="T1079" s="10">
        <f t="shared" si="84"/>
        <v>2015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8">
        <f t="shared" si="80"/>
        <v>9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8287</v>
      </c>
      <c r="P1080" t="s">
        <v>8288</v>
      </c>
      <c r="Q1080" s="12">
        <f t="shared" si="81"/>
        <v>40701.195844907408</v>
      </c>
      <c r="R1080" s="12">
        <f t="shared" si="82"/>
        <v>40746.195844907408</v>
      </c>
      <c r="S1080">
        <f t="shared" si="83"/>
        <v>45</v>
      </c>
      <c r="T1080" s="10">
        <f t="shared" si="84"/>
        <v>2011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8">
        <f t="shared" si="80"/>
        <v>37.666666666666664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8287</v>
      </c>
      <c r="P1081" t="s">
        <v>8288</v>
      </c>
      <c r="Q1081" s="12">
        <f t="shared" si="81"/>
        <v>42479.566388888896</v>
      </c>
      <c r="R1081" s="12">
        <f t="shared" si="82"/>
        <v>42504.566388888896</v>
      </c>
      <c r="S1081">
        <f t="shared" si="83"/>
        <v>25</v>
      </c>
      <c r="T1081" s="10">
        <f t="shared" si="84"/>
        <v>2016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8">
        <f t="shared" si="80"/>
        <v>18.581632653061224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8287</v>
      </c>
      <c r="P1082" t="s">
        <v>8288</v>
      </c>
      <c r="Q1082" s="12">
        <f t="shared" si="81"/>
        <v>41740.138113425928</v>
      </c>
      <c r="R1082" s="12">
        <f t="shared" si="82"/>
        <v>41770.138113425928</v>
      </c>
      <c r="S1082">
        <f t="shared" si="83"/>
        <v>30</v>
      </c>
      <c r="T1082" s="10">
        <f t="shared" si="84"/>
        <v>2014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8">
        <f t="shared" si="80"/>
        <v>3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8287</v>
      </c>
      <c r="P1083" t="s">
        <v>8288</v>
      </c>
      <c r="Q1083" s="12">
        <f t="shared" si="81"/>
        <v>42002.926990740743</v>
      </c>
      <c r="R1083" s="12">
        <f t="shared" si="82"/>
        <v>42032.926990740743</v>
      </c>
      <c r="S1083">
        <f t="shared" si="83"/>
        <v>30</v>
      </c>
      <c r="T1083" s="10">
        <f t="shared" si="84"/>
        <v>2014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8">
        <f t="shared" si="80"/>
        <v>18.666666666666668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8287</v>
      </c>
      <c r="P1084" t="s">
        <v>8288</v>
      </c>
      <c r="Q1084" s="12">
        <f t="shared" si="81"/>
        <v>41101.906111111115</v>
      </c>
      <c r="R1084" s="12">
        <f t="shared" si="82"/>
        <v>41131.906111111115</v>
      </c>
      <c r="S1084">
        <f t="shared" si="83"/>
        <v>30</v>
      </c>
      <c r="T1084" s="10">
        <f t="shared" si="84"/>
        <v>2012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8">
        <f t="shared" si="80"/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8287</v>
      </c>
      <c r="P1085" t="s">
        <v>8288</v>
      </c>
      <c r="Q1085" s="12">
        <f t="shared" si="81"/>
        <v>41793.659525462965</v>
      </c>
      <c r="R1085" s="12">
        <f t="shared" si="82"/>
        <v>41853.659525462965</v>
      </c>
      <c r="S1085">
        <f t="shared" si="83"/>
        <v>60</v>
      </c>
      <c r="T1085" s="10">
        <f t="shared" si="84"/>
        <v>2014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8" t="e">
        <f t="shared" si="80"/>
        <v>#DIV/0!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8287</v>
      </c>
      <c r="P1086" t="s">
        <v>8288</v>
      </c>
      <c r="Q1086" s="12">
        <f t="shared" si="81"/>
        <v>41829.912083333329</v>
      </c>
      <c r="R1086" s="12">
        <f t="shared" si="82"/>
        <v>41859.912083333329</v>
      </c>
      <c r="S1086">
        <f t="shared" si="83"/>
        <v>30</v>
      </c>
      <c r="T1086" s="10">
        <f t="shared" si="84"/>
        <v>2014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8">
        <f t="shared" si="80"/>
        <v>114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8287</v>
      </c>
      <c r="P1087" t="s">
        <v>8288</v>
      </c>
      <c r="Q1087" s="12">
        <f t="shared" si="81"/>
        <v>42413.671006944445</v>
      </c>
      <c r="R1087" s="12">
        <f t="shared" si="82"/>
        <v>42443.629340277781</v>
      </c>
      <c r="S1087">
        <f t="shared" si="83"/>
        <v>30</v>
      </c>
      <c r="T1087" s="10">
        <f t="shared" si="84"/>
        <v>2016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8">
        <f t="shared" si="80"/>
        <v>7.5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8287</v>
      </c>
      <c r="P1088" t="s">
        <v>8288</v>
      </c>
      <c r="Q1088" s="12">
        <f t="shared" si="81"/>
        <v>41845.866793981484</v>
      </c>
      <c r="R1088" s="12">
        <f t="shared" si="82"/>
        <v>41875.866793981484</v>
      </c>
      <c r="S1088">
        <f t="shared" si="83"/>
        <v>30</v>
      </c>
      <c r="T1088" s="10">
        <f t="shared" si="84"/>
        <v>2014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8" t="e">
        <f t="shared" si="80"/>
        <v>#DIV/0!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8287</v>
      </c>
      <c r="P1089" t="s">
        <v>8288</v>
      </c>
      <c r="Q1089" s="12">
        <f t="shared" si="81"/>
        <v>41775.713969907411</v>
      </c>
      <c r="R1089" s="12">
        <f t="shared" si="82"/>
        <v>41805.713969907411</v>
      </c>
      <c r="S1089">
        <f t="shared" si="83"/>
        <v>30</v>
      </c>
      <c r="T1089" s="10">
        <f t="shared" si="84"/>
        <v>2014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8">
        <f t="shared" ref="F1090:F1153" si="85">E1090/M1090</f>
        <v>43.41727891156463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8287</v>
      </c>
      <c r="P1090" t="s">
        <v>8288</v>
      </c>
      <c r="Q1090" s="12">
        <f t="shared" si="81"/>
        <v>41723.799386574072</v>
      </c>
      <c r="R1090" s="12">
        <f t="shared" si="82"/>
        <v>41753.799386574072</v>
      </c>
      <c r="S1090">
        <f t="shared" si="83"/>
        <v>30</v>
      </c>
      <c r="T1090" s="10">
        <f t="shared" si="84"/>
        <v>2014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8">
        <f t="shared" si="85"/>
        <v>23.959183673469386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8287</v>
      </c>
      <c r="P1091" t="s">
        <v>8288</v>
      </c>
      <c r="Q1091" s="12">
        <f t="shared" ref="Q1091:Q1154" si="86">((($K1091/60)/60)/24)+DATE(1970,1,1)</f>
        <v>42151.189525462964</v>
      </c>
      <c r="R1091" s="12">
        <f t="shared" ref="R1091:R1154" si="87">((($J1091/60)/60)/24)+DATE(1970,1,1)</f>
        <v>42181.189525462964</v>
      </c>
      <c r="S1091">
        <f t="shared" ref="S1091:S1154" si="88">ROUND(R1091-Q1091,0)</f>
        <v>30</v>
      </c>
      <c r="T1091" s="10">
        <f t="shared" ref="T1091:T1154" si="89">YEAR(Q1091)</f>
        <v>2015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8">
        <f t="shared" si="85"/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8287</v>
      </c>
      <c r="P1092" t="s">
        <v>8288</v>
      </c>
      <c r="Q1092" s="12">
        <f t="shared" si="86"/>
        <v>42123.185798611114</v>
      </c>
      <c r="R1092" s="12">
        <f t="shared" si="87"/>
        <v>42153.185798611114</v>
      </c>
      <c r="S1092">
        <f t="shared" si="88"/>
        <v>30</v>
      </c>
      <c r="T1092" s="10">
        <f t="shared" si="89"/>
        <v>2015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8">
        <f t="shared" si="85"/>
        <v>12.5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8287</v>
      </c>
      <c r="P1093" t="s">
        <v>8288</v>
      </c>
      <c r="Q1093" s="12">
        <f t="shared" si="86"/>
        <v>42440.820277777777</v>
      </c>
      <c r="R1093" s="12">
        <f t="shared" si="87"/>
        <v>42470.778611111105</v>
      </c>
      <c r="S1093">
        <f t="shared" si="88"/>
        <v>30</v>
      </c>
      <c r="T1093" s="10">
        <f t="shared" si="89"/>
        <v>2016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8">
        <f t="shared" si="85"/>
        <v>3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8287</v>
      </c>
      <c r="P1094" t="s">
        <v>8288</v>
      </c>
      <c r="Q1094" s="12">
        <f t="shared" si="86"/>
        <v>41250.025902777779</v>
      </c>
      <c r="R1094" s="12">
        <f t="shared" si="87"/>
        <v>41280.025902777779</v>
      </c>
      <c r="S1094">
        <f t="shared" si="88"/>
        <v>30</v>
      </c>
      <c r="T1094" s="10">
        <f t="shared" si="89"/>
        <v>2012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8">
        <f t="shared" si="85"/>
        <v>10.5625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8287</v>
      </c>
      <c r="P1095" t="s">
        <v>8288</v>
      </c>
      <c r="Q1095" s="12">
        <f t="shared" si="86"/>
        <v>42396.973807870367</v>
      </c>
      <c r="R1095" s="12">
        <f t="shared" si="87"/>
        <v>42411.973807870367</v>
      </c>
      <c r="S1095">
        <f t="shared" si="88"/>
        <v>15</v>
      </c>
      <c r="T1095" s="10">
        <f t="shared" si="89"/>
        <v>2016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8">
        <f t="shared" si="85"/>
        <v>122.00037037037038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8287</v>
      </c>
      <c r="P1096" t="s">
        <v>8288</v>
      </c>
      <c r="Q1096" s="12">
        <f t="shared" si="86"/>
        <v>40795.713344907403</v>
      </c>
      <c r="R1096" s="12">
        <f t="shared" si="87"/>
        <v>40825.713344907403</v>
      </c>
      <c r="S1096">
        <f t="shared" si="88"/>
        <v>30</v>
      </c>
      <c r="T1096" s="10">
        <f t="shared" si="89"/>
        <v>2011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8">
        <f t="shared" si="85"/>
        <v>267.80851063829789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8287</v>
      </c>
      <c r="P1097" t="s">
        <v>8288</v>
      </c>
      <c r="Q1097" s="12">
        <f t="shared" si="86"/>
        <v>41486.537268518521</v>
      </c>
      <c r="R1097" s="12">
        <f t="shared" si="87"/>
        <v>41516.537268518521</v>
      </c>
      <c r="S1097">
        <f t="shared" si="88"/>
        <v>30</v>
      </c>
      <c r="T1097" s="10">
        <f t="shared" si="89"/>
        <v>2013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8">
        <f t="shared" si="85"/>
        <v>74.206896551724142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8287</v>
      </c>
      <c r="P1098" t="s">
        <v>8288</v>
      </c>
      <c r="Q1098" s="12">
        <f t="shared" si="86"/>
        <v>41885.51798611111</v>
      </c>
      <c r="R1098" s="12">
        <f t="shared" si="87"/>
        <v>41916.145833333336</v>
      </c>
      <c r="S1098">
        <f t="shared" si="88"/>
        <v>31</v>
      </c>
      <c r="T1098" s="10">
        <f t="shared" si="89"/>
        <v>2014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8">
        <f t="shared" si="85"/>
        <v>6.7142857142857144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8287</v>
      </c>
      <c r="P1099" t="s">
        <v>8288</v>
      </c>
      <c r="Q1099" s="12">
        <f t="shared" si="86"/>
        <v>41660.792557870373</v>
      </c>
      <c r="R1099" s="12">
        <f t="shared" si="87"/>
        <v>41700.792557870373</v>
      </c>
      <c r="S1099">
        <f t="shared" si="88"/>
        <v>40</v>
      </c>
      <c r="T1099" s="10">
        <f t="shared" si="89"/>
        <v>2014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8">
        <f t="shared" si="85"/>
        <v>81.954545454545453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8287</v>
      </c>
      <c r="P1100" t="s">
        <v>8288</v>
      </c>
      <c r="Q1100" s="12">
        <f t="shared" si="86"/>
        <v>41712.762673611112</v>
      </c>
      <c r="R1100" s="12">
        <f t="shared" si="87"/>
        <v>41742.762673611112</v>
      </c>
      <c r="S1100">
        <f t="shared" si="88"/>
        <v>30</v>
      </c>
      <c r="T1100" s="10">
        <f t="shared" si="89"/>
        <v>2014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8">
        <f t="shared" si="85"/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8287</v>
      </c>
      <c r="P1101" t="s">
        <v>8288</v>
      </c>
      <c r="Q1101" s="12">
        <f t="shared" si="86"/>
        <v>42107.836435185185</v>
      </c>
      <c r="R1101" s="12">
        <f t="shared" si="87"/>
        <v>42137.836435185185</v>
      </c>
      <c r="S1101">
        <f t="shared" si="88"/>
        <v>30</v>
      </c>
      <c r="T1101" s="10">
        <f t="shared" si="89"/>
        <v>2015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8">
        <f t="shared" si="85"/>
        <v>10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8287</v>
      </c>
      <c r="P1102" t="s">
        <v>8288</v>
      </c>
      <c r="Q1102" s="12">
        <f t="shared" si="86"/>
        <v>42384.110775462963</v>
      </c>
      <c r="R1102" s="12">
        <f t="shared" si="87"/>
        <v>42414.110775462963</v>
      </c>
      <c r="S1102">
        <f t="shared" si="88"/>
        <v>30</v>
      </c>
      <c r="T1102" s="10">
        <f t="shared" si="89"/>
        <v>2016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8">
        <f t="shared" si="85"/>
        <v>6.833333333333333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8287</v>
      </c>
      <c r="P1103" t="s">
        <v>8288</v>
      </c>
      <c r="Q1103" s="12">
        <f t="shared" si="86"/>
        <v>42538.77243055556</v>
      </c>
      <c r="R1103" s="12">
        <f t="shared" si="87"/>
        <v>42565.758333333331</v>
      </c>
      <c r="S1103">
        <f t="shared" si="88"/>
        <v>27</v>
      </c>
      <c r="T1103" s="10">
        <f t="shared" si="89"/>
        <v>2016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8">
        <f t="shared" si="85"/>
        <v>17.708333333333332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8287</v>
      </c>
      <c r="P1104" t="s">
        <v>8288</v>
      </c>
      <c r="Q1104" s="12">
        <f t="shared" si="86"/>
        <v>41577.045428240745</v>
      </c>
      <c r="R1104" s="12">
        <f t="shared" si="87"/>
        <v>41617.249305555553</v>
      </c>
      <c r="S1104">
        <f t="shared" si="88"/>
        <v>40</v>
      </c>
      <c r="T1104" s="10">
        <f t="shared" si="89"/>
        <v>2013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8">
        <f t="shared" si="85"/>
        <v>16.2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8287</v>
      </c>
      <c r="P1105" t="s">
        <v>8288</v>
      </c>
      <c r="Q1105" s="12">
        <f t="shared" si="86"/>
        <v>42479.22210648148</v>
      </c>
      <c r="R1105" s="12">
        <f t="shared" si="87"/>
        <v>42539.22210648148</v>
      </c>
      <c r="S1105">
        <f t="shared" si="88"/>
        <v>60</v>
      </c>
      <c r="T1105" s="10">
        <f t="shared" si="89"/>
        <v>2016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8">
        <f t="shared" si="85"/>
        <v>80.297297297297291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8287</v>
      </c>
      <c r="P1106" t="s">
        <v>8288</v>
      </c>
      <c r="Q1106" s="12">
        <f t="shared" si="86"/>
        <v>41771.40996527778</v>
      </c>
      <c r="R1106" s="12">
        <f t="shared" si="87"/>
        <v>41801.40996527778</v>
      </c>
      <c r="S1106">
        <f t="shared" si="88"/>
        <v>30</v>
      </c>
      <c r="T1106" s="10">
        <f t="shared" si="89"/>
        <v>2014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8">
        <f t="shared" si="85"/>
        <v>71.55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8287</v>
      </c>
      <c r="P1107" t="s">
        <v>8288</v>
      </c>
      <c r="Q1107" s="12">
        <f t="shared" si="86"/>
        <v>41692.135729166665</v>
      </c>
      <c r="R1107" s="12">
        <f t="shared" si="87"/>
        <v>41722.0940625</v>
      </c>
      <c r="S1107">
        <f t="shared" si="88"/>
        <v>30</v>
      </c>
      <c r="T1107" s="10">
        <f t="shared" si="89"/>
        <v>2014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8">
        <f t="shared" si="85"/>
        <v>23.571428571428573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8287</v>
      </c>
      <c r="P1108" t="s">
        <v>8288</v>
      </c>
      <c r="Q1108" s="12">
        <f t="shared" si="86"/>
        <v>40973.740451388891</v>
      </c>
      <c r="R1108" s="12">
        <f t="shared" si="87"/>
        <v>41003.698784722219</v>
      </c>
      <c r="S1108">
        <f t="shared" si="88"/>
        <v>30</v>
      </c>
      <c r="T1108" s="10">
        <f t="shared" si="89"/>
        <v>2012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8" t="e">
        <f t="shared" si="85"/>
        <v>#DIV/0!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8287</v>
      </c>
      <c r="P1109" t="s">
        <v>8288</v>
      </c>
      <c r="Q1109" s="12">
        <f t="shared" si="86"/>
        <v>41813.861388888887</v>
      </c>
      <c r="R1109" s="12">
        <f t="shared" si="87"/>
        <v>41843.861388888887</v>
      </c>
      <c r="S1109">
        <f t="shared" si="88"/>
        <v>30</v>
      </c>
      <c r="T1109" s="10">
        <f t="shared" si="89"/>
        <v>2014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8">
        <f t="shared" si="85"/>
        <v>34.88095238095238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8287</v>
      </c>
      <c r="P1110" t="s">
        <v>8288</v>
      </c>
      <c r="Q1110" s="12">
        <f t="shared" si="86"/>
        <v>40952.636979166666</v>
      </c>
      <c r="R1110" s="12">
        <f t="shared" si="87"/>
        <v>41012.595312500001</v>
      </c>
      <c r="S1110">
        <f t="shared" si="88"/>
        <v>60</v>
      </c>
      <c r="T1110" s="10">
        <f t="shared" si="89"/>
        <v>2012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8">
        <f t="shared" si="85"/>
        <v>15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8287</v>
      </c>
      <c r="P1111" t="s">
        <v>8288</v>
      </c>
      <c r="Q1111" s="12">
        <f t="shared" si="86"/>
        <v>42662.752199074079</v>
      </c>
      <c r="R1111" s="12">
        <f t="shared" si="87"/>
        <v>42692.793865740736</v>
      </c>
      <c r="S1111">
        <f t="shared" si="88"/>
        <v>30</v>
      </c>
      <c r="T1111" s="10">
        <f t="shared" si="89"/>
        <v>2016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8">
        <f t="shared" si="85"/>
        <v>23.181818181818183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8287</v>
      </c>
      <c r="P1112" t="s">
        <v>8288</v>
      </c>
      <c r="Q1112" s="12">
        <f t="shared" si="86"/>
        <v>41220.933124999996</v>
      </c>
      <c r="R1112" s="12">
        <f t="shared" si="87"/>
        <v>41250.933124999996</v>
      </c>
      <c r="S1112">
        <f t="shared" si="88"/>
        <v>30</v>
      </c>
      <c r="T1112" s="10">
        <f t="shared" si="89"/>
        <v>2012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8">
        <f t="shared" si="85"/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8287</v>
      </c>
      <c r="P1113" t="s">
        <v>8288</v>
      </c>
      <c r="Q1113" s="12">
        <f t="shared" si="86"/>
        <v>42347.203587962969</v>
      </c>
      <c r="R1113" s="12">
        <f t="shared" si="87"/>
        <v>42377.203587962969</v>
      </c>
      <c r="S1113">
        <f t="shared" si="88"/>
        <v>30</v>
      </c>
      <c r="T1113" s="10">
        <f t="shared" si="89"/>
        <v>2015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8">
        <f t="shared" si="85"/>
        <v>100.23371794871794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8287</v>
      </c>
      <c r="P1114" t="s">
        <v>8288</v>
      </c>
      <c r="Q1114" s="12">
        <f t="shared" si="86"/>
        <v>41963.759386574078</v>
      </c>
      <c r="R1114" s="12">
        <f t="shared" si="87"/>
        <v>42023.354166666672</v>
      </c>
      <c r="S1114">
        <f t="shared" si="88"/>
        <v>60</v>
      </c>
      <c r="T1114" s="10">
        <f t="shared" si="89"/>
        <v>2014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8">
        <f t="shared" si="85"/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8287</v>
      </c>
      <c r="P1115" t="s">
        <v>8288</v>
      </c>
      <c r="Q1115" s="12">
        <f t="shared" si="86"/>
        <v>41835.977083333331</v>
      </c>
      <c r="R1115" s="12">
        <f t="shared" si="87"/>
        <v>41865.977083333331</v>
      </c>
      <c r="S1115">
        <f t="shared" si="88"/>
        <v>30</v>
      </c>
      <c r="T1115" s="10">
        <f t="shared" si="89"/>
        <v>2014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8">
        <f t="shared" si="85"/>
        <v>3.3333333333333335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8287</v>
      </c>
      <c r="P1116" t="s">
        <v>8288</v>
      </c>
      <c r="Q1116" s="12">
        <f t="shared" si="86"/>
        <v>41526.345914351856</v>
      </c>
      <c r="R1116" s="12">
        <f t="shared" si="87"/>
        <v>41556.345914351856</v>
      </c>
      <c r="S1116">
        <f t="shared" si="88"/>
        <v>30</v>
      </c>
      <c r="T1116" s="10">
        <f t="shared" si="89"/>
        <v>2013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8">
        <f t="shared" si="85"/>
        <v>13.25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8287</v>
      </c>
      <c r="P1117" t="s">
        <v>8288</v>
      </c>
      <c r="Q1117" s="12">
        <f t="shared" si="86"/>
        <v>42429.695543981477</v>
      </c>
      <c r="R1117" s="12">
        <f t="shared" si="87"/>
        <v>42459.653877314813</v>
      </c>
      <c r="S1117">
        <f t="shared" si="88"/>
        <v>30</v>
      </c>
      <c r="T1117" s="10">
        <f t="shared" si="89"/>
        <v>2016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8">
        <f t="shared" si="85"/>
        <v>17.852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8287</v>
      </c>
      <c r="P1118" t="s">
        <v>8288</v>
      </c>
      <c r="Q1118" s="12">
        <f t="shared" si="86"/>
        <v>41009.847314814811</v>
      </c>
      <c r="R1118" s="12">
        <f t="shared" si="87"/>
        <v>41069.847314814811</v>
      </c>
      <c r="S1118">
        <f t="shared" si="88"/>
        <v>60</v>
      </c>
      <c r="T1118" s="10">
        <f t="shared" si="89"/>
        <v>2012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8">
        <f t="shared" si="85"/>
        <v>10.375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8287</v>
      </c>
      <c r="P1119" t="s">
        <v>8288</v>
      </c>
      <c r="Q1119" s="12">
        <f t="shared" si="86"/>
        <v>42333.598530092597</v>
      </c>
      <c r="R1119" s="12">
        <f t="shared" si="87"/>
        <v>42363.598530092597</v>
      </c>
      <c r="S1119">
        <f t="shared" si="88"/>
        <v>30</v>
      </c>
      <c r="T1119" s="10">
        <f t="shared" si="89"/>
        <v>2015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8">
        <f t="shared" si="85"/>
        <v>36.333333333333336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8287</v>
      </c>
      <c r="P1120" t="s">
        <v>8288</v>
      </c>
      <c r="Q1120" s="12">
        <f t="shared" si="86"/>
        <v>41704.16642361111</v>
      </c>
      <c r="R1120" s="12">
        <f t="shared" si="87"/>
        <v>41734.124756944446</v>
      </c>
      <c r="S1120">
        <f t="shared" si="88"/>
        <v>30</v>
      </c>
      <c r="T1120" s="10">
        <f t="shared" si="89"/>
        <v>2014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8">
        <f t="shared" si="85"/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8287</v>
      </c>
      <c r="P1121" t="s">
        <v>8288</v>
      </c>
      <c r="Q1121" s="12">
        <f t="shared" si="86"/>
        <v>41722.792407407411</v>
      </c>
      <c r="R1121" s="12">
        <f t="shared" si="87"/>
        <v>41735.792407407411</v>
      </c>
      <c r="S1121">
        <f t="shared" si="88"/>
        <v>13</v>
      </c>
      <c r="T1121" s="10">
        <f t="shared" si="89"/>
        <v>2014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8" t="e">
        <f t="shared" si="85"/>
        <v>#DIV/0!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8287</v>
      </c>
      <c r="P1122" t="s">
        <v>8288</v>
      </c>
      <c r="Q1122" s="12">
        <f t="shared" si="86"/>
        <v>40799.872685185182</v>
      </c>
      <c r="R1122" s="12">
        <f t="shared" si="87"/>
        <v>40844.872685185182</v>
      </c>
      <c r="S1122">
        <f t="shared" si="88"/>
        <v>45</v>
      </c>
      <c r="T1122" s="10">
        <f t="shared" si="89"/>
        <v>2011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8">
        <f t="shared" si="85"/>
        <v>5.8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8287</v>
      </c>
      <c r="P1123" t="s">
        <v>8288</v>
      </c>
      <c r="Q1123" s="12">
        <f t="shared" si="86"/>
        <v>42412.934212962966</v>
      </c>
      <c r="R1123" s="12">
        <f t="shared" si="87"/>
        <v>42442.892546296294</v>
      </c>
      <c r="S1123">
        <f t="shared" si="88"/>
        <v>30</v>
      </c>
      <c r="T1123" s="10">
        <f t="shared" si="89"/>
        <v>2016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8" t="e">
        <f t="shared" si="85"/>
        <v>#DIV/0!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8287</v>
      </c>
      <c r="P1124" t="s">
        <v>8288</v>
      </c>
      <c r="Q1124" s="12">
        <f t="shared" si="86"/>
        <v>41410.703993055555</v>
      </c>
      <c r="R1124" s="12">
        <f t="shared" si="87"/>
        <v>41424.703993055555</v>
      </c>
      <c r="S1124">
        <f t="shared" si="88"/>
        <v>14</v>
      </c>
      <c r="T1124" s="10">
        <f t="shared" si="89"/>
        <v>2013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8">
        <f t="shared" si="85"/>
        <v>3.6666666666666665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8287</v>
      </c>
      <c r="P1125" t="s">
        <v>8288</v>
      </c>
      <c r="Q1125" s="12">
        <f t="shared" si="86"/>
        <v>41718.5237037037</v>
      </c>
      <c r="R1125" s="12">
        <f t="shared" si="87"/>
        <v>41748.5237037037</v>
      </c>
      <c r="S1125">
        <f t="shared" si="88"/>
        <v>30</v>
      </c>
      <c r="T1125" s="10">
        <f t="shared" si="89"/>
        <v>2014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8">
        <f t="shared" si="85"/>
        <v>60.714285714285715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8287</v>
      </c>
      <c r="P1126" t="s">
        <v>8289</v>
      </c>
      <c r="Q1126" s="12">
        <f t="shared" si="86"/>
        <v>42094.667256944449</v>
      </c>
      <c r="R1126" s="12">
        <f t="shared" si="87"/>
        <v>42124.667256944449</v>
      </c>
      <c r="S1126">
        <f t="shared" si="88"/>
        <v>30</v>
      </c>
      <c r="T1126" s="10">
        <f t="shared" si="89"/>
        <v>2015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8" t="e">
        <f t="shared" si="85"/>
        <v>#DIV/0!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8287</v>
      </c>
      <c r="P1127" t="s">
        <v>8289</v>
      </c>
      <c r="Q1127" s="12">
        <f t="shared" si="86"/>
        <v>42212.624189814815</v>
      </c>
      <c r="R1127" s="12">
        <f t="shared" si="87"/>
        <v>42272.624189814815</v>
      </c>
      <c r="S1127">
        <f t="shared" si="88"/>
        <v>60</v>
      </c>
      <c r="T1127" s="10">
        <f t="shared" si="89"/>
        <v>2015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8">
        <f t="shared" si="85"/>
        <v>5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8287</v>
      </c>
      <c r="P1128" t="s">
        <v>8289</v>
      </c>
      <c r="Q1128" s="12">
        <f t="shared" si="86"/>
        <v>42535.327476851846</v>
      </c>
      <c r="R1128" s="12">
        <f t="shared" si="87"/>
        <v>42565.327476851846</v>
      </c>
      <c r="S1128">
        <f t="shared" si="88"/>
        <v>30</v>
      </c>
      <c r="T1128" s="10">
        <f t="shared" si="89"/>
        <v>2016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8">
        <f t="shared" si="85"/>
        <v>25.434782608695652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8287</v>
      </c>
      <c r="P1129" t="s">
        <v>8289</v>
      </c>
      <c r="Q1129" s="12">
        <f t="shared" si="86"/>
        <v>41926.854166666664</v>
      </c>
      <c r="R1129" s="12">
        <f t="shared" si="87"/>
        <v>41957.895833333328</v>
      </c>
      <c r="S1129">
        <f t="shared" si="88"/>
        <v>31</v>
      </c>
      <c r="T1129" s="10">
        <f t="shared" si="89"/>
        <v>2014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8">
        <f t="shared" si="85"/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8287</v>
      </c>
      <c r="P1130" t="s">
        <v>8289</v>
      </c>
      <c r="Q1130" s="12">
        <f t="shared" si="86"/>
        <v>41828.649502314816</v>
      </c>
      <c r="R1130" s="12">
        <f t="shared" si="87"/>
        <v>41858.649502314816</v>
      </c>
      <c r="S1130">
        <f t="shared" si="88"/>
        <v>30</v>
      </c>
      <c r="T1130" s="10">
        <f t="shared" si="89"/>
        <v>2014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8">
        <f t="shared" si="85"/>
        <v>10.5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8287</v>
      </c>
      <c r="P1131" t="s">
        <v>8289</v>
      </c>
      <c r="Q1131" s="12">
        <f t="shared" si="86"/>
        <v>42496.264965277776</v>
      </c>
      <c r="R1131" s="12">
        <f t="shared" si="87"/>
        <v>42526.264965277776</v>
      </c>
      <c r="S1131">
        <f t="shared" si="88"/>
        <v>30</v>
      </c>
      <c r="T1131" s="10">
        <f t="shared" si="89"/>
        <v>2016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8">
        <f t="shared" si="85"/>
        <v>3.6666666666666665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8287</v>
      </c>
      <c r="P1132" t="s">
        <v>8289</v>
      </c>
      <c r="Q1132" s="12">
        <f t="shared" si="86"/>
        <v>41908.996527777781</v>
      </c>
      <c r="R1132" s="12">
        <f t="shared" si="87"/>
        <v>41969.038194444445</v>
      </c>
      <c r="S1132">
        <f t="shared" si="88"/>
        <v>60</v>
      </c>
      <c r="T1132" s="10">
        <f t="shared" si="89"/>
        <v>2014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8" t="e">
        <f t="shared" si="85"/>
        <v>#DIV/0!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8287</v>
      </c>
      <c r="P1133" t="s">
        <v>8289</v>
      </c>
      <c r="Q1133" s="12">
        <f t="shared" si="86"/>
        <v>42332.908194444448</v>
      </c>
      <c r="R1133" s="12">
        <f t="shared" si="87"/>
        <v>42362.908194444448</v>
      </c>
      <c r="S1133">
        <f t="shared" si="88"/>
        <v>30</v>
      </c>
      <c r="T1133" s="10">
        <f t="shared" si="89"/>
        <v>2015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8">
        <f t="shared" si="85"/>
        <v>110.61538461538461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8287</v>
      </c>
      <c r="P1134" t="s">
        <v>8289</v>
      </c>
      <c r="Q1134" s="12">
        <f t="shared" si="86"/>
        <v>42706.115405092598</v>
      </c>
      <c r="R1134" s="12">
        <f t="shared" si="87"/>
        <v>42736.115405092598</v>
      </c>
      <c r="S1134">
        <f t="shared" si="88"/>
        <v>30</v>
      </c>
      <c r="T1134" s="10">
        <f t="shared" si="89"/>
        <v>2016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8">
        <f t="shared" si="85"/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8287</v>
      </c>
      <c r="P1135" t="s">
        <v>8289</v>
      </c>
      <c r="Q1135" s="12">
        <f t="shared" si="86"/>
        <v>41821.407187500001</v>
      </c>
      <c r="R1135" s="12">
        <f t="shared" si="87"/>
        <v>41851.407187500001</v>
      </c>
      <c r="S1135">
        <f t="shared" si="88"/>
        <v>30</v>
      </c>
      <c r="T1135" s="10">
        <f t="shared" si="89"/>
        <v>2014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8">
        <f t="shared" si="85"/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8287</v>
      </c>
      <c r="P1136" t="s">
        <v>8289</v>
      </c>
      <c r="Q1136" s="12">
        <f t="shared" si="86"/>
        <v>41958.285046296296</v>
      </c>
      <c r="R1136" s="12">
        <f t="shared" si="87"/>
        <v>41972.189583333333</v>
      </c>
      <c r="S1136">
        <f t="shared" si="88"/>
        <v>14</v>
      </c>
      <c r="T1136" s="10">
        <f t="shared" si="89"/>
        <v>2014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8">
        <f t="shared" si="85"/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8287</v>
      </c>
      <c r="P1137" t="s">
        <v>8289</v>
      </c>
      <c r="Q1137" s="12">
        <f t="shared" si="86"/>
        <v>42558.989513888882</v>
      </c>
      <c r="R1137" s="12">
        <f t="shared" si="87"/>
        <v>42588.989513888882</v>
      </c>
      <c r="S1137">
        <f t="shared" si="88"/>
        <v>30</v>
      </c>
      <c r="T1137" s="10">
        <f t="shared" si="89"/>
        <v>2016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8">
        <f t="shared" si="85"/>
        <v>45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8287</v>
      </c>
      <c r="P1138" t="s">
        <v>8289</v>
      </c>
      <c r="Q1138" s="12">
        <f t="shared" si="86"/>
        <v>42327.671631944439</v>
      </c>
      <c r="R1138" s="12">
        <f t="shared" si="87"/>
        <v>42357.671631944439</v>
      </c>
      <c r="S1138">
        <f t="shared" si="88"/>
        <v>30</v>
      </c>
      <c r="T1138" s="10">
        <f t="shared" si="89"/>
        <v>2015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8">
        <f t="shared" si="85"/>
        <v>253.2051282051282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8287</v>
      </c>
      <c r="P1139" t="s">
        <v>8289</v>
      </c>
      <c r="Q1139" s="12">
        <f t="shared" si="86"/>
        <v>42453.819687499999</v>
      </c>
      <c r="R1139" s="12">
        <f t="shared" si="87"/>
        <v>42483.819687499999</v>
      </c>
      <c r="S1139">
        <f t="shared" si="88"/>
        <v>30</v>
      </c>
      <c r="T1139" s="10">
        <f t="shared" si="89"/>
        <v>2016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8">
        <f t="shared" si="85"/>
        <v>31.25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8287</v>
      </c>
      <c r="P1140" t="s">
        <v>8289</v>
      </c>
      <c r="Q1140" s="12">
        <f t="shared" si="86"/>
        <v>42736.9066087963</v>
      </c>
      <c r="R1140" s="12">
        <f t="shared" si="87"/>
        <v>42756.9066087963</v>
      </c>
      <c r="S1140">
        <f t="shared" si="88"/>
        <v>20</v>
      </c>
      <c r="T1140" s="10">
        <f t="shared" si="89"/>
        <v>2017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8">
        <f t="shared" si="85"/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8287</v>
      </c>
      <c r="P1141" t="s">
        <v>8289</v>
      </c>
      <c r="Q1141" s="12">
        <f t="shared" si="86"/>
        <v>41975.347523148142</v>
      </c>
      <c r="R1141" s="12">
        <f t="shared" si="87"/>
        <v>42005.347523148142</v>
      </c>
      <c r="S1141">
        <f t="shared" si="88"/>
        <v>30</v>
      </c>
      <c r="T1141" s="10">
        <f t="shared" si="89"/>
        <v>2014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8" t="e">
        <f t="shared" si="85"/>
        <v>#DIV/0!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8287</v>
      </c>
      <c r="P1142" t="s">
        <v>8289</v>
      </c>
      <c r="Q1142" s="12">
        <f t="shared" si="86"/>
        <v>42192.462048611109</v>
      </c>
      <c r="R1142" s="12">
        <f t="shared" si="87"/>
        <v>42222.462048611109</v>
      </c>
      <c r="S1142">
        <f t="shared" si="88"/>
        <v>30</v>
      </c>
      <c r="T1142" s="10">
        <f t="shared" si="89"/>
        <v>2015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8" t="e">
        <f t="shared" si="85"/>
        <v>#DIV/0!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8287</v>
      </c>
      <c r="P1143" t="s">
        <v>8289</v>
      </c>
      <c r="Q1143" s="12">
        <f t="shared" si="86"/>
        <v>42164.699652777781</v>
      </c>
      <c r="R1143" s="12">
        <f t="shared" si="87"/>
        <v>42194.699652777781</v>
      </c>
      <c r="S1143">
        <f t="shared" si="88"/>
        <v>30</v>
      </c>
      <c r="T1143" s="10">
        <f t="shared" si="89"/>
        <v>2015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8" t="e">
        <f t="shared" si="85"/>
        <v>#DIV/0!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8287</v>
      </c>
      <c r="P1144" t="s">
        <v>8289</v>
      </c>
      <c r="Q1144" s="12">
        <f t="shared" si="86"/>
        <v>42022.006099537044</v>
      </c>
      <c r="R1144" s="12">
        <f t="shared" si="87"/>
        <v>42052.006099537044</v>
      </c>
      <c r="S1144">
        <f t="shared" si="88"/>
        <v>30</v>
      </c>
      <c r="T1144" s="10">
        <f t="shared" si="89"/>
        <v>2015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8">
        <f t="shared" si="85"/>
        <v>23.25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8287</v>
      </c>
      <c r="P1145" t="s">
        <v>8289</v>
      </c>
      <c r="Q1145" s="12">
        <f t="shared" si="86"/>
        <v>42325.19358796296</v>
      </c>
      <c r="R1145" s="12">
        <f t="shared" si="87"/>
        <v>42355.19358796296</v>
      </c>
      <c r="S1145">
        <f t="shared" si="88"/>
        <v>30</v>
      </c>
      <c r="T1145" s="10">
        <f t="shared" si="89"/>
        <v>2015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8" t="e">
        <f t="shared" si="85"/>
        <v>#DIV/0!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8290</v>
      </c>
      <c r="P1146" t="s">
        <v>8291</v>
      </c>
      <c r="Q1146" s="12">
        <f t="shared" si="86"/>
        <v>42093.181944444441</v>
      </c>
      <c r="R1146" s="12">
        <f t="shared" si="87"/>
        <v>42123.181944444441</v>
      </c>
      <c r="S1146">
        <f t="shared" si="88"/>
        <v>30</v>
      </c>
      <c r="T1146" s="10">
        <f t="shared" si="89"/>
        <v>2015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8">
        <f t="shared" si="85"/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8290</v>
      </c>
      <c r="P1147" t="s">
        <v>8291</v>
      </c>
      <c r="Q1147" s="12">
        <f t="shared" si="86"/>
        <v>41854.747592592597</v>
      </c>
      <c r="R1147" s="12">
        <f t="shared" si="87"/>
        <v>41914.747592592597</v>
      </c>
      <c r="S1147">
        <f t="shared" si="88"/>
        <v>60</v>
      </c>
      <c r="T1147" s="10">
        <f t="shared" si="89"/>
        <v>2014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8">
        <f t="shared" si="85"/>
        <v>44.166666666666664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8290</v>
      </c>
      <c r="P1148" t="s">
        <v>8291</v>
      </c>
      <c r="Q1148" s="12">
        <f t="shared" si="86"/>
        <v>41723.9533912037</v>
      </c>
      <c r="R1148" s="12">
        <f t="shared" si="87"/>
        <v>41761.9533912037</v>
      </c>
      <c r="S1148">
        <f t="shared" si="88"/>
        <v>38</v>
      </c>
      <c r="T1148" s="10">
        <f t="shared" si="89"/>
        <v>2014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8" t="e">
        <f t="shared" si="85"/>
        <v>#DIV/0!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8290</v>
      </c>
      <c r="P1149" t="s">
        <v>8291</v>
      </c>
      <c r="Q1149" s="12">
        <f t="shared" si="86"/>
        <v>41871.972025462965</v>
      </c>
      <c r="R1149" s="12">
        <f t="shared" si="87"/>
        <v>41931.972025462965</v>
      </c>
      <c r="S1149">
        <f t="shared" si="88"/>
        <v>60</v>
      </c>
      <c r="T1149" s="10">
        <f t="shared" si="89"/>
        <v>2014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8">
        <f t="shared" si="85"/>
        <v>24.333333333333332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8290</v>
      </c>
      <c r="P1150" t="s">
        <v>8291</v>
      </c>
      <c r="Q1150" s="12">
        <f t="shared" si="86"/>
        <v>42675.171076388884</v>
      </c>
      <c r="R1150" s="12">
        <f t="shared" si="87"/>
        <v>42705.212743055556</v>
      </c>
      <c r="S1150">
        <f t="shared" si="88"/>
        <v>30</v>
      </c>
      <c r="T1150" s="10">
        <f t="shared" si="89"/>
        <v>2016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8">
        <f t="shared" si="85"/>
        <v>37.5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8290</v>
      </c>
      <c r="P1151" t="s">
        <v>8291</v>
      </c>
      <c r="Q1151" s="12">
        <f t="shared" si="86"/>
        <v>42507.71025462963</v>
      </c>
      <c r="R1151" s="12">
        <f t="shared" si="87"/>
        <v>42537.71025462963</v>
      </c>
      <c r="S1151">
        <f t="shared" si="88"/>
        <v>30</v>
      </c>
      <c r="T1151" s="10">
        <f t="shared" si="89"/>
        <v>2016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8">
        <f t="shared" si="85"/>
        <v>42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8290</v>
      </c>
      <c r="P1152" t="s">
        <v>8291</v>
      </c>
      <c r="Q1152" s="12">
        <f t="shared" si="86"/>
        <v>42317.954571759255</v>
      </c>
      <c r="R1152" s="12">
        <f t="shared" si="87"/>
        <v>42377.954571759255</v>
      </c>
      <c r="S1152">
        <f t="shared" si="88"/>
        <v>60</v>
      </c>
      <c r="T1152" s="10">
        <f t="shared" si="89"/>
        <v>2015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8" t="e">
        <f t="shared" si="85"/>
        <v>#DIV/0!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8290</v>
      </c>
      <c r="P1153" t="s">
        <v>8291</v>
      </c>
      <c r="Q1153" s="12">
        <f t="shared" si="86"/>
        <v>42224.102581018517</v>
      </c>
      <c r="R1153" s="12">
        <f t="shared" si="87"/>
        <v>42254.102581018517</v>
      </c>
      <c r="S1153">
        <f t="shared" si="88"/>
        <v>30</v>
      </c>
      <c r="T1153" s="10">
        <f t="shared" si="89"/>
        <v>2015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8">
        <f t="shared" ref="F1154:F1217" si="90">E1154/M1154</f>
        <v>60.733333333333334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8290</v>
      </c>
      <c r="P1154" t="s">
        <v>8291</v>
      </c>
      <c r="Q1154" s="12">
        <f t="shared" si="86"/>
        <v>42109.709629629629</v>
      </c>
      <c r="R1154" s="12">
        <f t="shared" si="87"/>
        <v>42139.709629629629</v>
      </c>
      <c r="S1154">
        <f t="shared" si="88"/>
        <v>30</v>
      </c>
      <c r="T1154" s="10">
        <f t="shared" si="89"/>
        <v>2015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8">
        <f t="shared" si="90"/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8290</v>
      </c>
      <c r="P1155" t="s">
        <v>8291</v>
      </c>
      <c r="Q1155" s="12">
        <f t="shared" ref="Q1155:Q1218" si="91">((($K1155/60)/60)/24)+DATE(1970,1,1)</f>
        <v>42143.714178240742</v>
      </c>
      <c r="R1155" s="12">
        <f t="shared" ref="R1155:R1218" si="92">((($J1155/60)/60)/24)+DATE(1970,1,1)</f>
        <v>42173.714178240742</v>
      </c>
      <c r="S1155">
        <f t="shared" ref="S1155:S1218" si="93">ROUND(R1155-Q1155,0)</f>
        <v>30</v>
      </c>
      <c r="T1155" s="10">
        <f t="shared" ref="T1155:T1218" si="94">YEAR(Q1155)</f>
        <v>2015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8">
        <f t="shared" si="90"/>
        <v>108.33333333333333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8290</v>
      </c>
      <c r="P1156" t="s">
        <v>8291</v>
      </c>
      <c r="Q1156" s="12">
        <f t="shared" si="91"/>
        <v>42223.108865740738</v>
      </c>
      <c r="R1156" s="12">
        <f t="shared" si="92"/>
        <v>42253.108865740738</v>
      </c>
      <c r="S1156">
        <f t="shared" si="93"/>
        <v>30</v>
      </c>
      <c r="T1156" s="10">
        <f t="shared" si="94"/>
        <v>2015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8">
        <f t="shared" si="90"/>
        <v>23.5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8290</v>
      </c>
      <c r="P1157" t="s">
        <v>8291</v>
      </c>
      <c r="Q1157" s="12">
        <f t="shared" si="91"/>
        <v>41835.763981481483</v>
      </c>
      <c r="R1157" s="12">
        <f t="shared" si="92"/>
        <v>41865.763981481483</v>
      </c>
      <c r="S1157">
        <f t="shared" si="93"/>
        <v>30</v>
      </c>
      <c r="T1157" s="10">
        <f t="shared" si="94"/>
        <v>2014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8" t="e">
        <f t="shared" si="90"/>
        <v>#DIV/0!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8290</v>
      </c>
      <c r="P1158" t="s">
        <v>8291</v>
      </c>
      <c r="Q1158" s="12">
        <f t="shared" si="91"/>
        <v>42029.07131944444</v>
      </c>
      <c r="R1158" s="12">
        <f t="shared" si="92"/>
        <v>42059.07131944444</v>
      </c>
      <c r="S1158">
        <f t="shared" si="93"/>
        <v>30</v>
      </c>
      <c r="T1158" s="10">
        <f t="shared" si="94"/>
        <v>2015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8">
        <f t="shared" si="90"/>
        <v>50.333333333333336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8290</v>
      </c>
      <c r="P1159" t="s">
        <v>8291</v>
      </c>
      <c r="Q1159" s="12">
        <f t="shared" si="91"/>
        <v>41918.628240740742</v>
      </c>
      <c r="R1159" s="12">
        <f t="shared" si="92"/>
        <v>41978.669907407413</v>
      </c>
      <c r="S1159">
        <f t="shared" si="93"/>
        <v>60</v>
      </c>
      <c r="T1159" s="10">
        <f t="shared" si="94"/>
        <v>2014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8">
        <f t="shared" si="90"/>
        <v>11.666666666666666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8290</v>
      </c>
      <c r="P1160" t="s">
        <v>8291</v>
      </c>
      <c r="Q1160" s="12">
        <f t="shared" si="91"/>
        <v>41952.09175925926</v>
      </c>
      <c r="R1160" s="12">
        <f t="shared" si="92"/>
        <v>41982.09175925926</v>
      </c>
      <c r="S1160">
        <f t="shared" si="93"/>
        <v>30</v>
      </c>
      <c r="T1160" s="10">
        <f t="shared" si="94"/>
        <v>2014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8" t="e">
        <f t="shared" si="90"/>
        <v>#DIV/0!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8290</v>
      </c>
      <c r="P1161" t="s">
        <v>8291</v>
      </c>
      <c r="Q1161" s="12">
        <f t="shared" si="91"/>
        <v>42154.726446759261</v>
      </c>
      <c r="R1161" s="12">
        <f t="shared" si="92"/>
        <v>42185.65625</v>
      </c>
      <c r="S1161">
        <f t="shared" si="93"/>
        <v>31</v>
      </c>
      <c r="T1161" s="10">
        <f t="shared" si="94"/>
        <v>2015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8">
        <f t="shared" si="90"/>
        <v>60.789473684210527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8290</v>
      </c>
      <c r="P1162" t="s">
        <v>8291</v>
      </c>
      <c r="Q1162" s="12">
        <f t="shared" si="91"/>
        <v>42061.154930555553</v>
      </c>
      <c r="R1162" s="12">
        <f t="shared" si="92"/>
        <v>42091.113263888896</v>
      </c>
      <c r="S1162">
        <f t="shared" si="93"/>
        <v>30</v>
      </c>
      <c r="T1162" s="10">
        <f t="shared" si="94"/>
        <v>2015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8" t="e">
        <f t="shared" si="90"/>
        <v>#DIV/0!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8290</v>
      </c>
      <c r="P1163" t="s">
        <v>8291</v>
      </c>
      <c r="Q1163" s="12">
        <f t="shared" si="91"/>
        <v>42122.629502314812</v>
      </c>
      <c r="R1163" s="12">
        <f t="shared" si="92"/>
        <v>42143.629502314812</v>
      </c>
      <c r="S1163">
        <f t="shared" si="93"/>
        <v>21</v>
      </c>
      <c r="T1163" s="10">
        <f t="shared" si="94"/>
        <v>2015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8">
        <f t="shared" si="90"/>
        <v>17.5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8290</v>
      </c>
      <c r="P1164" t="s">
        <v>8291</v>
      </c>
      <c r="Q1164" s="12">
        <f t="shared" si="91"/>
        <v>41876.683611111112</v>
      </c>
      <c r="R1164" s="12">
        <f t="shared" si="92"/>
        <v>41907.683611111112</v>
      </c>
      <c r="S1164">
        <f t="shared" si="93"/>
        <v>31</v>
      </c>
      <c r="T1164" s="10">
        <f t="shared" si="94"/>
        <v>2014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8" t="e">
        <f t="shared" si="90"/>
        <v>#DIV/0!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8290</v>
      </c>
      <c r="P1165" t="s">
        <v>8291</v>
      </c>
      <c r="Q1165" s="12">
        <f t="shared" si="91"/>
        <v>41830.723611111112</v>
      </c>
      <c r="R1165" s="12">
        <f t="shared" si="92"/>
        <v>41860.723611111112</v>
      </c>
      <c r="S1165">
        <f t="shared" si="93"/>
        <v>30</v>
      </c>
      <c r="T1165" s="10">
        <f t="shared" si="94"/>
        <v>2014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8" t="e">
        <f t="shared" si="90"/>
        <v>#DIV/0!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8290</v>
      </c>
      <c r="P1166" t="s">
        <v>8291</v>
      </c>
      <c r="Q1166" s="12">
        <f t="shared" si="91"/>
        <v>42509.724328703705</v>
      </c>
      <c r="R1166" s="12">
        <f t="shared" si="92"/>
        <v>42539.724328703705</v>
      </c>
      <c r="S1166">
        <f t="shared" si="93"/>
        <v>30</v>
      </c>
      <c r="T1166" s="10">
        <f t="shared" si="94"/>
        <v>2016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8">
        <f t="shared" si="90"/>
        <v>82.82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8290</v>
      </c>
      <c r="P1167" t="s">
        <v>8291</v>
      </c>
      <c r="Q1167" s="12">
        <f t="shared" si="91"/>
        <v>41792.214467592588</v>
      </c>
      <c r="R1167" s="12">
        <f t="shared" si="92"/>
        <v>41826.214467592588</v>
      </c>
      <c r="S1167">
        <f t="shared" si="93"/>
        <v>34</v>
      </c>
      <c r="T1167" s="10">
        <f t="shared" si="94"/>
        <v>2014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8">
        <f t="shared" si="90"/>
        <v>358.875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8290</v>
      </c>
      <c r="P1168" t="s">
        <v>8291</v>
      </c>
      <c r="Q1168" s="12">
        <f t="shared" si="91"/>
        <v>42150.485439814816</v>
      </c>
      <c r="R1168" s="12">
        <f t="shared" si="92"/>
        <v>42181.166666666672</v>
      </c>
      <c r="S1168">
        <f t="shared" si="93"/>
        <v>31</v>
      </c>
      <c r="T1168" s="10">
        <f t="shared" si="94"/>
        <v>2015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8">
        <f t="shared" si="90"/>
        <v>61.1875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8290</v>
      </c>
      <c r="P1169" t="s">
        <v>8291</v>
      </c>
      <c r="Q1169" s="12">
        <f t="shared" si="91"/>
        <v>41863.734895833331</v>
      </c>
      <c r="R1169" s="12">
        <f t="shared" si="92"/>
        <v>41894.734895833331</v>
      </c>
      <c r="S1169">
        <f t="shared" si="93"/>
        <v>31</v>
      </c>
      <c r="T1169" s="10">
        <f t="shared" si="94"/>
        <v>2014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8">
        <f t="shared" si="90"/>
        <v>340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8290</v>
      </c>
      <c r="P1170" t="s">
        <v>8291</v>
      </c>
      <c r="Q1170" s="12">
        <f t="shared" si="91"/>
        <v>42605.053993055553</v>
      </c>
      <c r="R1170" s="12">
        <f t="shared" si="92"/>
        <v>42635.053993055553</v>
      </c>
      <c r="S1170">
        <f t="shared" si="93"/>
        <v>30</v>
      </c>
      <c r="T1170" s="10">
        <f t="shared" si="94"/>
        <v>2016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8">
        <f t="shared" si="90"/>
        <v>5.666666666666667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8290</v>
      </c>
      <c r="P1171" t="s">
        <v>8291</v>
      </c>
      <c r="Q1171" s="12">
        <f t="shared" si="91"/>
        <v>42027.353738425925</v>
      </c>
      <c r="R1171" s="12">
        <f t="shared" si="92"/>
        <v>42057.353738425925</v>
      </c>
      <c r="S1171">
        <f t="shared" si="93"/>
        <v>30</v>
      </c>
      <c r="T1171" s="10">
        <f t="shared" si="94"/>
        <v>2015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8">
        <f t="shared" si="90"/>
        <v>50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8290</v>
      </c>
      <c r="P1172" t="s">
        <v>8291</v>
      </c>
      <c r="Q1172" s="12">
        <f t="shared" si="91"/>
        <v>42124.893182870372</v>
      </c>
      <c r="R1172" s="12">
        <f t="shared" si="92"/>
        <v>42154.893182870372</v>
      </c>
      <c r="S1172">
        <f t="shared" si="93"/>
        <v>30</v>
      </c>
      <c r="T1172" s="10">
        <f t="shared" si="94"/>
        <v>2015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8">
        <f t="shared" si="90"/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8290</v>
      </c>
      <c r="P1173" t="s">
        <v>8291</v>
      </c>
      <c r="Q1173" s="12">
        <f t="shared" si="91"/>
        <v>41938.804710648146</v>
      </c>
      <c r="R1173" s="12">
        <f t="shared" si="92"/>
        <v>41956.846377314811</v>
      </c>
      <c r="S1173">
        <f t="shared" si="93"/>
        <v>18</v>
      </c>
      <c r="T1173" s="10">
        <f t="shared" si="94"/>
        <v>2014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8" t="e">
        <f t="shared" si="90"/>
        <v>#DIV/0!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8290</v>
      </c>
      <c r="P1174" t="s">
        <v>8291</v>
      </c>
      <c r="Q1174" s="12">
        <f t="shared" si="91"/>
        <v>41841.682314814818</v>
      </c>
      <c r="R1174" s="12">
        <f t="shared" si="92"/>
        <v>41871.682314814818</v>
      </c>
      <c r="S1174">
        <f t="shared" si="93"/>
        <v>30</v>
      </c>
      <c r="T1174" s="10">
        <f t="shared" si="94"/>
        <v>2014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8">
        <f t="shared" si="90"/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8290</v>
      </c>
      <c r="P1175" t="s">
        <v>8291</v>
      </c>
      <c r="Q1175" s="12">
        <f t="shared" si="91"/>
        <v>42184.185844907406</v>
      </c>
      <c r="R1175" s="12">
        <f t="shared" si="92"/>
        <v>42219.185844907406</v>
      </c>
      <c r="S1175">
        <f t="shared" si="93"/>
        <v>35</v>
      </c>
      <c r="T1175" s="10">
        <f t="shared" si="94"/>
        <v>2015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8">
        <f t="shared" si="90"/>
        <v>46.631578947368418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8290</v>
      </c>
      <c r="P1176" t="s">
        <v>8291</v>
      </c>
      <c r="Q1176" s="12">
        <f t="shared" si="91"/>
        <v>42468.84174768519</v>
      </c>
      <c r="R1176" s="12">
        <f t="shared" si="92"/>
        <v>42498.84174768519</v>
      </c>
      <c r="S1176">
        <f t="shared" si="93"/>
        <v>30</v>
      </c>
      <c r="T1176" s="10">
        <f t="shared" si="94"/>
        <v>2016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8">
        <f t="shared" si="90"/>
        <v>65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8290</v>
      </c>
      <c r="P1177" t="s">
        <v>8291</v>
      </c>
      <c r="Q1177" s="12">
        <f t="shared" si="91"/>
        <v>42170.728460648148</v>
      </c>
      <c r="R1177" s="12">
        <f t="shared" si="92"/>
        <v>42200.728460648148</v>
      </c>
      <c r="S1177">
        <f t="shared" si="93"/>
        <v>30</v>
      </c>
      <c r="T1177" s="10">
        <f t="shared" si="94"/>
        <v>2015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8">
        <f t="shared" si="90"/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8290</v>
      </c>
      <c r="P1178" t="s">
        <v>8291</v>
      </c>
      <c r="Q1178" s="12">
        <f t="shared" si="91"/>
        <v>42746.019652777773</v>
      </c>
      <c r="R1178" s="12">
        <f t="shared" si="92"/>
        <v>42800.541666666672</v>
      </c>
      <c r="S1178">
        <f t="shared" si="93"/>
        <v>55</v>
      </c>
      <c r="T1178" s="10">
        <f t="shared" si="94"/>
        <v>2017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8" t="e">
        <f t="shared" si="90"/>
        <v>#DIV/0!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8290</v>
      </c>
      <c r="P1179" t="s">
        <v>8291</v>
      </c>
      <c r="Q1179" s="12">
        <f t="shared" si="91"/>
        <v>41897.660833333335</v>
      </c>
      <c r="R1179" s="12">
        <f t="shared" si="92"/>
        <v>41927.660833333335</v>
      </c>
      <c r="S1179">
        <f t="shared" si="93"/>
        <v>30</v>
      </c>
      <c r="T1179" s="10">
        <f t="shared" si="94"/>
        <v>2014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8">
        <f t="shared" si="90"/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8290</v>
      </c>
      <c r="P1180" t="s">
        <v>8291</v>
      </c>
      <c r="Q1180" s="12">
        <f t="shared" si="91"/>
        <v>41837.905694444446</v>
      </c>
      <c r="R1180" s="12">
        <f t="shared" si="92"/>
        <v>41867.905694444446</v>
      </c>
      <c r="S1180">
        <f t="shared" si="93"/>
        <v>30</v>
      </c>
      <c r="T1180" s="10">
        <f t="shared" si="94"/>
        <v>2014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8">
        <f t="shared" si="90"/>
        <v>640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8290</v>
      </c>
      <c r="P1181" t="s">
        <v>8291</v>
      </c>
      <c r="Q1181" s="12">
        <f t="shared" si="91"/>
        <v>42275.720219907409</v>
      </c>
      <c r="R1181" s="12">
        <f t="shared" si="92"/>
        <v>42305.720219907409</v>
      </c>
      <c r="S1181">
        <f t="shared" si="93"/>
        <v>30</v>
      </c>
      <c r="T1181" s="10">
        <f t="shared" si="94"/>
        <v>2015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8">
        <f t="shared" si="90"/>
        <v>69.117647058823536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8290</v>
      </c>
      <c r="P1182" t="s">
        <v>8291</v>
      </c>
      <c r="Q1182" s="12">
        <f t="shared" si="91"/>
        <v>41781.806875000002</v>
      </c>
      <c r="R1182" s="12">
        <f t="shared" si="92"/>
        <v>41818.806875000002</v>
      </c>
      <c r="S1182">
        <f t="shared" si="93"/>
        <v>37</v>
      </c>
      <c r="T1182" s="10">
        <f t="shared" si="94"/>
        <v>2014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8">
        <f t="shared" si="90"/>
        <v>1.3333333333333333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8290</v>
      </c>
      <c r="P1183" t="s">
        <v>8291</v>
      </c>
      <c r="Q1183" s="12">
        <f t="shared" si="91"/>
        <v>42034.339363425926</v>
      </c>
      <c r="R1183" s="12">
        <f t="shared" si="92"/>
        <v>42064.339363425926</v>
      </c>
      <c r="S1183">
        <f t="shared" si="93"/>
        <v>30</v>
      </c>
      <c r="T1183" s="10">
        <f t="shared" si="94"/>
        <v>2015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8">
        <f t="shared" si="90"/>
        <v>10.5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8290</v>
      </c>
      <c r="P1184" t="s">
        <v>8291</v>
      </c>
      <c r="Q1184" s="12">
        <f t="shared" si="91"/>
        <v>42728.827407407407</v>
      </c>
      <c r="R1184" s="12">
        <f t="shared" si="92"/>
        <v>42747.695833333331</v>
      </c>
      <c r="S1184">
        <f t="shared" si="93"/>
        <v>19</v>
      </c>
      <c r="T1184" s="10">
        <f t="shared" si="94"/>
        <v>2016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8">
        <f t="shared" si="90"/>
        <v>33.333333333333336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8290</v>
      </c>
      <c r="P1185" t="s">
        <v>8291</v>
      </c>
      <c r="Q1185" s="12">
        <f t="shared" si="91"/>
        <v>42656.86137731481</v>
      </c>
      <c r="R1185" s="12">
        <f t="shared" si="92"/>
        <v>42676.165972222225</v>
      </c>
      <c r="S1185">
        <f t="shared" si="93"/>
        <v>19</v>
      </c>
      <c r="T1185" s="10">
        <f t="shared" si="94"/>
        <v>2016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8">
        <f t="shared" si="90"/>
        <v>61.562666666666665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8292</v>
      </c>
      <c r="P1186" t="s">
        <v>8293</v>
      </c>
      <c r="Q1186" s="12">
        <f t="shared" si="91"/>
        <v>42741.599664351852</v>
      </c>
      <c r="R1186" s="12">
        <f t="shared" si="92"/>
        <v>42772.599664351852</v>
      </c>
      <c r="S1186">
        <f t="shared" si="93"/>
        <v>31</v>
      </c>
      <c r="T1186" s="10">
        <f t="shared" si="94"/>
        <v>2017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8">
        <f t="shared" si="90"/>
        <v>118.73873873873873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8292</v>
      </c>
      <c r="P1187" t="s">
        <v>8293</v>
      </c>
      <c r="Q1187" s="12">
        <f t="shared" si="91"/>
        <v>42130.865150462967</v>
      </c>
      <c r="R1187" s="12">
        <f t="shared" si="92"/>
        <v>42163.166666666672</v>
      </c>
      <c r="S1187">
        <f t="shared" si="93"/>
        <v>32</v>
      </c>
      <c r="T1187" s="10">
        <f t="shared" si="94"/>
        <v>2015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8">
        <f t="shared" si="90"/>
        <v>65.081300813008127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8292</v>
      </c>
      <c r="P1188" t="s">
        <v>8293</v>
      </c>
      <c r="Q1188" s="12">
        <f t="shared" si="91"/>
        <v>42123.86336805555</v>
      </c>
      <c r="R1188" s="12">
        <f t="shared" si="92"/>
        <v>42156.945833333331</v>
      </c>
      <c r="S1188">
        <f t="shared" si="93"/>
        <v>33</v>
      </c>
      <c r="T1188" s="10">
        <f t="shared" si="94"/>
        <v>2015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8">
        <f t="shared" si="90"/>
        <v>130.15714285714284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8292</v>
      </c>
      <c r="P1189" t="s">
        <v>8293</v>
      </c>
      <c r="Q1189" s="12">
        <f t="shared" si="91"/>
        <v>42109.894942129627</v>
      </c>
      <c r="R1189" s="12">
        <f t="shared" si="92"/>
        <v>42141.75</v>
      </c>
      <c r="S1189">
        <f t="shared" si="93"/>
        <v>32</v>
      </c>
      <c r="T1189" s="10">
        <f t="shared" si="94"/>
        <v>2015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8">
        <f t="shared" si="90"/>
        <v>37.776470588235291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8292</v>
      </c>
      <c r="P1190" t="s">
        <v>8293</v>
      </c>
      <c r="Q1190" s="12">
        <f t="shared" si="91"/>
        <v>42711.700694444444</v>
      </c>
      <c r="R1190" s="12">
        <f t="shared" si="92"/>
        <v>42732.700694444444</v>
      </c>
      <c r="S1190">
        <f t="shared" si="93"/>
        <v>21</v>
      </c>
      <c r="T1190" s="10">
        <f t="shared" si="94"/>
        <v>2016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8">
        <f t="shared" si="90"/>
        <v>112.79069767441861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8292</v>
      </c>
      <c r="P1191" t="s">
        <v>8293</v>
      </c>
      <c r="Q1191" s="12">
        <f t="shared" si="91"/>
        <v>42529.979108796295</v>
      </c>
      <c r="R1191" s="12">
        <f t="shared" si="92"/>
        <v>42550.979108796295</v>
      </c>
      <c r="S1191">
        <f t="shared" si="93"/>
        <v>21</v>
      </c>
      <c r="T1191" s="10">
        <f t="shared" si="94"/>
        <v>2016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8">
        <f t="shared" si="90"/>
        <v>51.92307692307692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8292</v>
      </c>
      <c r="P1192" t="s">
        <v>8293</v>
      </c>
      <c r="Q1192" s="12">
        <f t="shared" si="91"/>
        <v>41852.665798611109</v>
      </c>
      <c r="R1192" s="12">
        <f t="shared" si="92"/>
        <v>41882.665798611109</v>
      </c>
      <c r="S1192">
        <f t="shared" si="93"/>
        <v>30</v>
      </c>
      <c r="T1192" s="10">
        <f t="shared" si="94"/>
        <v>2014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8">
        <f t="shared" si="90"/>
        <v>89.242424242424249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8292</v>
      </c>
      <c r="P1193" t="s">
        <v>8293</v>
      </c>
      <c r="Q1193" s="12">
        <f t="shared" si="91"/>
        <v>42419.603703703702</v>
      </c>
      <c r="R1193" s="12">
        <f t="shared" si="92"/>
        <v>42449.562037037031</v>
      </c>
      <c r="S1193">
        <f t="shared" si="93"/>
        <v>30</v>
      </c>
      <c r="T1193" s="10">
        <f t="shared" si="94"/>
        <v>2016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8">
        <f t="shared" si="90"/>
        <v>19.333333333333332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8292</v>
      </c>
      <c r="P1194" t="s">
        <v>8293</v>
      </c>
      <c r="Q1194" s="12">
        <f t="shared" si="91"/>
        <v>42747.506689814814</v>
      </c>
      <c r="R1194" s="12">
        <f t="shared" si="92"/>
        <v>42777.506689814814</v>
      </c>
      <c r="S1194">
        <f t="shared" si="93"/>
        <v>30</v>
      </c>
      <c r="T1194" s="10">
        <f t="shared" si="94"/>
        <v>2017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8">
        <f t="shared" si="90"/>
        <v>79.967032967032964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8292</v>
      </c>
      <c r="P1195" t="s">
        <v>8293</v>
      </c>
      <c r="Q1195" s="12">
        <f t="shared" si="91"/>
        <v>42409.776076388895</v>
      </c>
      <c r="R1195" s="12">
        <f t="shared" si="92"/>
        <v>42469.734409722223</v>
      </c>
      <c r="S1195">
        <f t="shared" si="93"/>
        <v>60</v>
      </c>
      <c r="T1195" s="10">
        <f t="shared" si="94"/>
        <v>2016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8">
        <f t="shared" si="90"/>
        <v>56.414565826330531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8292</v>
      </c>
      <c r="P1196" t="s">
        <v>8293</v>
      </c>
      <c r="Q1196" s="12">
        <f t="shared" si="91"/>
        <v>42072.488182870366</v>
      </c>
      <c r="R1196" s="12">
        <f t="shared" si="92"/>
        <v>42102.488182870366</v>
      </c>
      <c r="S1196">
        <f t="shared" si="93"/>
        <v>30</v>
      </c>
      <c r="T1196" s="10">
        <f t="shared" si="94"/>
        <v>2015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8">
        <f t="shared" si="90"/>
        <v>79.411764705882348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8292</v>
      </c>
      <c r="P1197" t="s">
        <v>8293</v>
      </c>
      <c r="Q1197" s="12">
        <f t="shared" si="91"/>
        <v>42298.34783564815</v>
      </c>
      <c r="R1197" s="12">
        <f t="shared" si="92"/>
        <v>42358.375</v>
      </c>
      <c r="S1197">
        <f t="shared" si="93"/>
        <v>60</v>
      </c>
      <c r="T1197" s="10">
        <f t="shared" si="94"/>
        <v>2015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8">
        <f t="shared" si="90"/>
        <v>76.439453125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8292</v>
      </c>
      <c r="P1198" t="s">
        <v>8293</v>
      </c>
      <c r="Q1198" s="12">
        <f t="shared" si="91"/>
        <v>42326.818738425922</v>
      </c>
      <c r="R1198" s="12">
        <f t="shared" si="92"/>
        <v>42356.818738425922</v>
      </c>
      <c r="S1198">
        <f t="shared" si="93"/>
        <v>30</v>
      </c>
      <c r="T1198" s="10">
        <f t="shared" si="94"/>
        <v>2015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8">
        <f t="shared" si="90"/>
        <v>121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8292</v>
      </c>
      <c r="P1199" t="s">
        <v>8293</v>
      </c>
      <c r="Q1199" s="12">
        <f t="shared" si="91"/>
        <v>42503.66474537037</v>
      </c>
      <c r="R1199" s="12">
        <f t="shared" si="92"/>
        <v>42534.249305555553</v>
      </c>
      <c r="S1199">
        <f t="shared" si="93"/>
        <v>31</v>
      </c>
      <c r="T1199" s="10">
        <f t="shared" si="94"/>
        <v>2016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8">
        <f t="shared" si="90"/>
        <v>54.616766467065865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8292</v>
      </c>
      <c r="P1200" t="s">
        <v>8293</v>
      </c>
      <c r="Q1200" s="12">
        <f t="shared" si="91"/>
        <v>42333.619050925925</v>
      </c>
      <c r="R1200" s="12">
        <f t="shared" si="92"/>
        <v>42369.125</v>
      </c>
      <c r="S1200">
        <f t="shared" si="93"/>
        <v>36</v>
      </c>
      <c r="T1200" s="10">
        <f t="shared" si="94"/>
        <v>2015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8">
        <f t="shared" si="90"/>
        <v>299.22222222222223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8292</v>
      </c>
      <c r="P1201" t="s">
        <v>8293</v>
      </c>
      <c r="Q1201" s="12">
        <f t="shared" si="91"/>
        <v>42161.770833333328</v>
      </c>
      <c r="R1201" s="12">
        <f t="shared" si="92"/>
        <v>42193.770833333328</v>
      </c>
      <c r="S1201">
        <f t="shared" si="93"/>
        <v>32</v>
      </c>
      <c r="T1201" s="10">
        <f t="shared" si="94"/>
        <v>2015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8">
        <f t="shared" si="90"/>
        <v>58.533980582524272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8292</v>
      </c>
      <c r="P1202" t="s">
        <v>8293</v>
      </c>
      <c r="Q1202" s="12">
        <f t="shared" si="91"/>
        <v>42089.477500000001</v>
      </c>
      <c r="R1202" s="12">
        <f t="shared" si="92"/>
        <v>42110.477500000001</v>
      </c>
      <c r="S1202">
        <f t="shared" si="93"/>
        <v>21</v>
      </c>
      <c r="T1202" s="10">
        <f t="shared" si="94"/>
        <v>2015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8">
        <f t="shared" si="90"/>
        <v>55.371801801801809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8292</v>
      </c>
      <c r="P1203" t="s">
        <v>8293</v>
      </c>
      <c r="Q1203" s="12">
        <f t="shared" si="91"/>
        <v>42536.60701388889</v>
      </c>
      <c r="R1203" s="12">
        <f t="shared" si="92"/>
        <v>42566.60701388889</v>
      </c>
      <c r="S1203">
        <f t="shared" si="93"/>
        <v>30</v>
      </c>
      <c r="T1203" s="10">
        <f t="shared" si="94"/>
        <v>2016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8">
        <f t="shared" si="90"/>
        <v>183.80442804428046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8292</v>
      </c>
      <c r="P1204" t="s">
        <v>8293</v>
      </c>
      <c r="Q1204" s="12">
        <f t="shared" si="91"/>
        <v>42152.288819444439</v>
      </c>
      <c r="R1204" s="12">
        <f t="shared" si="92"/>
        <v>42182.288819444439</v>
      </c>
      <c r="S1204">
        <f t="shared" si="93"/>
        <v>30</v>
      </c>
      <c r="T1204" s="10">
        <f t="shared" si="94"/>
        <v>2015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8">
        <f t="shared" si="90"/>
        <v>165.34653465346534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8292</v>
      </c>
      <c r="P1205" t="s">
        <v>8293</v>
      </c>
      <c r="Q1205" s="12">
        <f t="shared" si="91"/>
        <v>42125.614895833336</v>
      </c>
      <c r="R1205" s="12">
        <f t="shared" si="92"/>
        <v>42155.614895833336</v>
      </c>
      <c r="S1205">
        <f t="shared" si="93"/>
        <v>30</v>
      </c>
      <c r="T1205" s="10">
        <f t="shared" si="94"/>
        <v>2015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8">
        <f t="shared" si="90"/>
        <v>234.78947368421052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8292</v>
      </c>
      <c r="P1206" t="s">
        <v>8293</v>
      </c>
      <c r="Q1206" s="12">
        <f t="shared" si="91"/>
        <v>42297.748067129629</v>
      </c>
      <c r="R1206" s="12">
        <f t="shared" si="92"/>
        <v>42342.208333333328</v>
      </c>
      <c r="S1206">
        <f t="shared" si="93"/>
        <v>44</v>
      </c>
      <c r="T1206" s="10">
        <f t="shared" si="94"/>
        <v>2015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8">
        <f t="shared" si="90"/>
        <v>211.48387096774192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8292</v>
      </c>
      <c r="P1207" t="s">
        <v>8293</v>
      </c>
      <c r="Q1207" s="12">
        <f t="shared" si="91"/>
        <v>42138.506377314814</v>
      </c>
      <c r="R1207" s="12">
        <f t="shared" si="92"/>
        <v>42168.506377314814</v>
      </c>
      <c r="S1207">
        <f t="shared" si="93"/>
        <v>30</v>
      </c>
      <c r="T1207" s="10">
        <f t="shared" si="94"/>
        <v>2015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8">
        <f t="shared" si="90"/>
        <v>32.34375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8292</v>
      </c>
      <c r="P1208" t="s">
        <v>8293</v>
      </c>
      <c r="Q1208" s="12">
        <f t="shared" si="91"/>
        <v>42772.776076388895</v>
      </c>
      <c r="R1208" s="12">
        <f t="shared" si="92"/>
        <v>42805.561805555553</v>
      </c>
      <c r="S1208">
        <f t="shared" si="93"/>
        <v>33</v>
      </c>
      <c r="T1208" s="10">
        <f t="shared" si="94"/>
        <v>2017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8">
        <f t="shared" si="90"/>
        <v>123.37588652482269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8292</v>
      </c>
      <c r="P1209" t="s">
        <v>8293</v>
      </c>
      <c r="Q1209" s="12">
        <f t="shared" si="91"/>
        <v>42430.430243055554</v>
      </c>
      <c r="R1209" s="12">
        <f t="shared" si="92"/>
        <v>42460.416666666672</v>
      </c>
      <c r="S1209">
        <f t="shared" si="93"/>
        <v>30</v>
      </c>
      <c r="T1209" s="10">
        <f t="shared" si="94"/>
        <v>2016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8">
        <f t="shared" si="90"/>
        <v>207.06666666666666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8292</v>
      </c>
      <c r="P1210" t="s">
        <v>8293</v>
      </c>
      <c r="Q1210" s="12">
        <f t="shared" si="91"/>
        <v>42423.709074074075</v>
      </c>
      <c r="R1210" s="12">
        <f t="shared" si="92"/>
        <v>42453.667407407411</v>
      </c>
      <c r="S1210">
        <f t="shared" si="93"/>
        <v>30</v>
      </c>
      <c r="T1210" s="10">
        <f t="shared" si="94"/>
        <v>2016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8">
        <f t="shared" si="90"/>
        <v>138.2608695652174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8292</v>
      </c>
      <c r="P1211" t="s">
        <v>8293</v>
      </c>
      <c r="Q1211" s="12">
        <f t="shared" si="91"/>
        <v>42761.846122685187</v>
      </c>
      <c r="R1211" s="12">
        <f t="shared" si="92"/>
        <v>42791.846122685187</v>
      </c>
      <c r="S1211">
        <f t="shared" si="93"/>
        <v>30</v>
      </c>
      <c r="T1211" s="10">
        <f t="shared" si="94"/>
        <v>2017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8">
        <f t="shared" si="90"/>
        <v>493.81553398058253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8292</v>
      </c>
      <c r="P1212" t="s">
        <v>8293</v>
      </c>
      <c r="Q1212" s="12">
        <f t="shared" si="91"/>
        <v>42132.941805555558</v>
      </c>
      <c r="R1212" s="12">
        <f t="shared" si="92"/>
        <v>42155.875</v>
      </c>
      <c r="S1212">
        <f t="shared" si="93"/>
        <v>23</v>
      </c>
      <c r="T1212" s="10">
        <f t="shared" si="94"/>
        <v>2015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8">
        <f t="shared" si="90"/>
        <v>168.5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8292</v>
      </c>
      <c r="P1213" t="s">
        <v>8293</v>
      </c>
      <c r="Q1213" s="12">
        <f t="shared" si="91"/>
        <v>42515.866446759261</v>
      </c>
      <c r="R1213" s="12">
        <f t="shared" si="92"/>
        <v>42530.866446759261</v>
      </c>
      <c r="S1213">
        <f t="shared" si="93"/>
        <v>15</v>
      </c>
      <c r="T1213" s="10">
        <f t="shared" si="94"/>
        <v>2016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8">
        <f t="shared" si="90"/>
        <v>38.867469879518069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8292</v>
      </c>
      <c r="P1214" t="s">
        <v>8293</v>
      </c>
      <c r="Q1214" s="12">
        <f t="shared" si="91"/>
        <v>42318.950173611112</v>
      </c>
      <c r="R1214" s="12">
        <f t="shared" si="92"/>
        <v>42335.041666666672</v>
      </c>
      <c r="S1214">
        <f t="shared" si="93"/>
        <v>16</v>
      </c>
      <c r="T1214" s="10">
        <f t="shared" si="94"/>
        <v>2015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8">
        <f t="shared" si="90"/>
        <v>61.527777777777779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8292</v>
      </c>
      <c r="P1215" t="s">
        <v>8293</v>
      </c>
      <c r="Q1215" s="12">
        <f t="shared" si="91"/>
        <v>42731.755787037036</v>
      </c>
      <c r="R1215" s="12">
        <f t="shared" si="92"/>
        <v>42766.755787037036</v>
      </c>
      <c r="S1215">
        <f t="shared" si="93"/>
        <v>35</v>
      </c>
      <c r="T1215" s="10">
        <f t="shared" si="94"/>
        <v>2016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8">
        <f t="shared" si="90"/>
        <v>105.44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8292</v>
      </c>
      <c r="P1216" t="s">
        <v>8293</v>
      </c>
      <c r="Q1216" s="12">
        <f t="shared" si="91"/>
        <v>42104.840335648143</v>
      </c>
      <c r="R1216" s="12">
        <f t="shared" si="92"/>
        <v>42164.840335648143</v>
      </c>
      <c r="S1216">
        <f t="shared" si="93"/>
        <v>60</v>
      </c>
      <c r="T1216" s="10">
        <f t="shared" si="94"/>
        <v>2015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8">
        <f t="shared" si="90"/>
        <v>71.592003642987251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8292</v>
      </c>
      <c r="P1217" t="s">
        <v>8293</v>
      </c>
      <c r="Q1217" s="12">
        <f t="shared" si="91"/>
        <v>41759.923101851848</v>
      </c>
      <c r="R1217" s="12">
        <f t="shared" si="92"/>
        <v>41789.923101851848</v>
      </c>
      <c r="S1217">
        <f t="shared" si="93"/>
        <v>30</v>
      </c>
      <c r="T1217" s="10">
        <f t="shared" si="94"/>
        <v>2014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8">
        <f t="shared" ref="F1218:F1281" si="95">E1218/M1218</f>
        <v>91.882882882882882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8292</v>
      </c>
      <c r="P1218" t="s">
        <v>8293</v>
      </c>
      <c r="Q1218" s="12">
        <f t="shared" si="91"/>
        <v>42247.616400462968</v>
      </c>
      <c r="R1218" s="12">
        <f t="shared" si="92"/>
        <v>42279.960416666669</v>
      </c>
      <c r="S1218">
        <f t="shared" si="93"/>
        <v>32</v>
      </c>
      <c r="T1218" s="10">
        <f t="shared" si="94"/>
        <v>2015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8">
        <f t="shared" si="95"/>
        <v>148.57377049180329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8292</v>
      </c>
      <c r="P1219" t="s">
        <v>8293</v>
      </c>
      <c r="Q1219" s="12">
        <f t="shared" ref="Q1219:Q1282" si="96">((($K1219/60)/60)/24)+DATE(1970,1,1)</f>
        <v>42535.809490740736</v>
      </c>
      <c r="R1219" s="12">
        <f t="shared" ref="R1219:R1282" si="97">((($J1219/60)/60)/24)+DATE(1970,1,1)</f>
        <v>42565.809490740736</v>
      </c>
      <c r="S1219">
        <f t="shared" ref="S1219:S1282" si="98">ROUND(R1219-Q1219,0)</f>
        <v>30</v>
      </c>
      <c r="T1219" s="10">
        <f t="shared" ref="T1219:T1282" si="99">YEAR(Q1219)</f>
        <v>2016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8">
        <f t="shared" si="95"/>
        <v>174.2134831460674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8292</v>
      </c>
      <c r="P1220" t="s">
        <v>8293</v>
      </c>
      <c r="Q1220" s="12">
        <f t="shared" si="96"/>
        <v>42278.662037037036</v>
      </c>
      <c r="R1220" s="12">
        <f t="shared" si="97"/>
        <v>42309.125</v>
      </c>
      <c r="S1220">
        <f t="shared" si="98"/>
        <v>30</v>
      </c>
      <c r="T1220" s="10">
        <f t="shared" si="99"/>
        <v>2015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8">
        <f t="shared" si="95"/>
        <v>102.86166007905139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8292</v>
      </c>
      <c r="P1221" t="s">
        <v>8293</v>
      </c>
      <c r="Q1221" s="12">
        <f t="shared" si="96"/>
        <v>42633.461956018517</v>
      </c>
      <c r="R1221" s="12">
        <f t="shared" si="97"/>
        <v>42663.461956018517</v>
      </c>
      <c r="S1221">
        <f t="shared" si="98"/>
        <v>30</v>
      </c>
      <c r="T1221" s="10">
        <f t="shared" si="99"/>
        <v>2016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8">
        <f t="shared" si="95"/>
        <v>111.17857142857143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8292</v>
      </c>
      <c r="P1222" t="s">
        <v>8293</v>
      </c>
      <c r="Q1222" s="12">
        <f t="shared" si="96"/>
        <v>42211.628611111111</v>
      </c>
      <c r="R1222" s="12">
        <f t="shared" si="97"/>
        <v>42241.628611111111</v>
      </c>
      <c r="S1222">
        <f t="shared" si="98"/>
        <v>30</v>
      </c>
      <c r="T1222" s="10">
        <f t="shared" si="99"/>
        <v>2015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8">
        <f t="shared" si="95"/>
        <v>23.796213592233013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8292</v>
      </c>
      <c r="P1223" t="s">
        <v>8293</v>
      </c>
      <c r="Q1223" s="12">
        <f t="shared" si="96"/>
        <v>42680.47555555556</v>
      </c>
      <c r="R1223" s="12">
        <f t="shared" si="97"/>
        <v>42708</v>
      </c>
      <c r="S1223">
        <f t="shared" si="98"/>
        <v>28</v>
      </c>
      <c r="T1223" s="10">
        <f t="shared" si="99"/>
        <v>2016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8">
        <f t="shared" si="95"/>
        <v>81.268115942028984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8292</v>
      </c>
      <c r="P1224" t="s">
        <v>8293</v>
      </c>
      <c r="Q1224" s="12">
        <f t="shared" si="96"/>
        <v>42430.720451388886</v>
      </c>
      <c r="R1224" s="12">
        <f t="shared" si="97"/>
        <v>42461.166666666672</v>
      </c>
      <c r="S1224">
        <f t="shared" si="98"/>
        <v>30</v>
      </c>
      <c r="T1224" s="10">
        <f t="shared" si="99"/>
        <v>2016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8">
        <f t="shared" si="95"/>
        <v>116.21465968586388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8292</v>
      </c>
      <c r="P1225" t="s">
        <v>8293</v>
      </c>
      <c r="Q1225" s="12">
        <f t="shared" si="96"/>
        <v>42654.177187499998</v>
      </c>
      <c r="R1225" s="12">
        <f t="shared" si="97"/>
        <v>42684.218854166669</v>
      </c>
      <c r="S1225">
        <f t="shared" si="98"/>
        <v>30</v>
      </c>
      <c r="T1225" s="10">
        <f t="shared" si="99"/>
        <v>2016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8">
        <f t="shared" si="95"/>
        <v>58.888888888888886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8279</v>
      </c>
      <c r="P1226" t="s">
        <v>8294</v>
      </c>
      <c r="Q1226" s="12">
        <f t="shared" si="96"/>
        <v>41736.549791666665</v>
      </c>
      <c r="R1226" s="12">
        <f t="shared" si="97"/>
        <v>41796.549791666665</v>
      </c>
      <c r="S1226">
        <f t="shared" si="98"/>
        <v>60</v>
      </c>
      <c r="T1226" s="10">
        <f t="shared" si="99"/>
        <v>2014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8">
        <f t="shared" si="95"/>
        <v>44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8279</v>
      </c>
      <c r="P1227" t="s">
        <v>8294</v>
      </c>
      <c r="Q1227" s="12">
        <f t="shared" si="96"/>
        <v>41509.905995370369</v>
      </c>
      <c r="R1227" s="12">
        <f t="shared" si="97"/>
        <v>41569.905995370369</v>
      </c>
      <c r="S1227">
        <f t="shared" si="98"/>
        <v>60</v>
      </c>
      <c r="T1227" s="10">
        <f t="shared" si="99"/>
        <v>2013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8">
        <f t="shared" si="95"/>
        <v>48.424999999999997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8279</v>
      </c>
      <c r="P1228" t="s">
        <v>8294</v>
      </c>
      <c r="Q1228" s="12">
        <f t="shared" si="96"/>
        <v>41715.874780092592</v>
      </c>
      <c r="R1228" s="12">
        <f t="shared" si="97"/>
        <v>41750.041666666664</v>
      </c>
      <c r="S1228">
        <f t="shared" si="98"/>
        <v>34</v>
      </c>
      <c r="T1228" s="10">
        <f t="shared" si="99"/>
        <v>2014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8" t="e">
        <f t="shared" si="95"/>
        <v>#DIV/0!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8279</v>
      </c>
      <c r="P1229" t="s">
        <v>8294</v>
      </c>
      <c r="Q1229" s="12">
        <f t="shared" si="96"/>
        <v>41827.919166666667</v>
      </c>
      <c r="R1229" s="12">
        <f t="shared" si="97"/>
        <v>41858.291666666664</v>
      </c>
      <c r="S1229">
        <f t="shared" si="98"/>
        <v>30</v>
      </c>
      <c r="T1229" s="10">
        <f t="shared" si="99"/>
        <v>2014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8">
        <f t="shared" si="95"/>
        <v>61.041666666666664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8279</v>
      </c>
      <c r="P1230" t="s">
        <v>8294</v>
      </c>
      <c r="Q1230" s="12">
        <f t="shared" si="96"/>
        <v>40754.729259259257</v>
      </c>
      <c r="R1230" s="12">
        <f t="shared" si="97"/>
        <v>40814.729259259257</v>
      </c>
      <c r="S1230">
        <f t="shared" si="98"/>
        <v>60</v>
      </c>
      <c r="T1230" s="10">
        <f t="shared" si="99"/>
        <v>2011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8">
        <f t="shared" si="95"/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8279</v>
      </c>
      <c r="P1231" t="s">
        <v>8294</v>
      </c>
      <c r="Q1231" s="12">
        <f t="shared" si="96"/>
        <v>40985.459803240738</v>
      </c>
      <c r="R1231" s="12">
        <f t="shared" si="97"/>
        <v>41015.666666666664</v>
      </c>
      <c r="S1231">
        <f t="shared" si="98"/>
        <v>30</v>
      </c>
      <c r="T1231" s="10">
        <f t="shared" si="99"/>
        <v>2012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8" t="e">
        <f t="shared" si="95"/>
        <v>#DIV/0!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8279</v>
      </c>
      <c r="P1232" t="s">
        <v>8294</v>
      </c>
      <c r="Q1232" s="12">
        <f t="shared" si="96"/>
        <v>40568.972569444442</v>
      </c>
      <c r="R1232" s="12">
        <f t="shared" si="97"/>
        <v>40598.972569444442</v>
      </c>
      <c r="S1232">
        <f t="shared" si="98"/>
        <v>30</v>
      </c>
      <c r="T1232" s="10">
        <f t="shared" si="99"/>
        <v>2011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8" t="e">
        <f t="shared" si="95"/>
        <v>#DIV/0!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8279</v>
      </c>
      <c r="P1233" t="s">
        <v>8294</v>
      </c>
      <c r="Q1233" s="12">
        <f t="shared" si="96"/>
        <v>42193.941759259258</v>
      </c>
      <c r="R1233" s="12">
        <f t="shared" si="97"/>
        <v>42244.041666666672</v>
      </c>
      <c r="S1233">
        <f t="shared" si="98"/>
        <v>50</v>
      </c>
      <c r="T1233" s="10">
        <f t="shared" si="99"/>
        <v>2015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8">
        <f t="shared" si="95"/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8279</v>
      </c>
      <c r="P1234" t="s">
        <v>8294</v>
      </c>
      <c r="Q1234" s="12">
        <f t="shared" si="96"/>
        <v>41506.848032407412</v>
      </c>
      <c r="R1234" s="12">
        <f t="shared" si="97"/>
        <v>41553.848032407412</v>
      </c>
      <c r="S1234">
        <f t="shared" si="98"/>
        <v>47</v>
      </c>
      <c r="T1234" s="10">
        <f t="shared" si="99"/>
        <v>2013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8">
        <f t="shared" si="95"/>
        <v>19.333333333333332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8279</v>
      </c>
      <c r="P1235" t="s">
        <v>8294</v>
      </c>
      <c r="Q1235" s="12">
        <f t="shared" si="96"/>
        <v>40939.948773148149</v>
      </c>
      <c r="R1235" s="12">
        <f t="shared" si="97"/>
        <v>40960.948773148149</v>
      </c>
      <c r="S1235">
        <f t="shared" si="98"/>
        <v>21</v>
      </c>
      <c r="T1235" s="10">
        <f t="shared" si="99"/>
        <v>2012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8" t="e">
        <f t="shared" si="95"/>
        <v>#DIV/0!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8279</v>
      </c>
      <c r="P1236" t="s">
        <v>8294</v>
      </c>
      <c r="Q1236" s="12">
        <f t="shared" si="96"/>
        <v>42007.788680555561</v>
      </c>
      <c r="R1236" s="12">
        <f t="shared" si="97"/>
        <v>42037.788680555561</v>
      </c>
      <c r="S1236">
        <f t="shared" si="98"/>
        <v>30</v>
      </c>
      <c r="T1236" s="10">
        <f t="shared" si="99"/>
        <v>2015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8">
        <f t="shared" si="95"/>
        <v>35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8279</v>
      </c>
      <c r="P1237" t="s">
        <v>8294</v>
      </c>
      <c r="Q1237" s="12">
        <f t="shared" si="96"/>
        <v>41583.135405092595</v>
      </c>
      <c r="R1237" s="12">
        <f t="shared" si="97"/>
        <v>41623.135405092595</v>
      </c>
      <c r="S1237">
        <f t="shared" si="98"/>
        <v>40</v>
      </c>
      <c r="T1237" s="10">
        <f t="shared" si="99"/>
        <v>2013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8" t="e">
        <f t="shared" si="95"/>
        <v>#DIV/0!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8279</v>
      </c>
      <c r="P1238" t="s">
        <v>8294</v>
      </c>
      <c r="Q1238" s="12">
        <f t="shared" si="96"/>
        <v>41110.680138888885</v>
      </c>
      <c r="R1238" s="12">
        <f t="shared" si="97"/>
        <v>41118.666666666664</v>
      </c>
      <c r="S1238">
        <f t="shared" si="98"/>
        <v>8</v>
      </c>
      <c r="T1238" s="10">
        <f t="shared" si="99"/>
        <v>2012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8" t="e">
        <f t="shared" si="95"/>
        <v>#DIV/0!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8279</v>
      </c>
      <c r="P1239" t="s">
        <v>8294</v>
      </c>
      <c r="Q1239" s="12">
        <f t="shared" si="96"/>
        <v>41125.283159722225</v>
      </c>
      <c r="R1239" s="12">
        <f t="shared" si="97"/>
        <v>41145.283159722225</v>
      </c>
      <c r="S1239">
        <f t="shared" si="98"/>
        <v>20</v>
      </c>
      <c r="T1239" s="10">
        <f t="shared" si="99"/>
        <v>2012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8">
        <f t="shared" si="95"/>
        <v>59.333333333333336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8279</v>
      </c>
      <c r="P1240" t="s">
        <v>8294</v>
      </c>
      <c r="Q1240" s="12">
        <f t="shared" si="96"/>
        <v>40731.61037037037</v>
      </c>
      <c r="R1240" s="12">
        <f t="shared" si="97"/>
        <v>40761.61037037037</v>
      </c>
      <c r="S1240">
        <f t="shared" si="98"/>
        <v>30</v>
      </c>
      <c r="T1240" s="10">
        <f t="shared" si="99"/>
        <v>2011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8" t="e">
        <f t="shared" si="95"/>
        <v>#DIV/0!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8279</v>
      </c>
      <c r="P1241" t="s">
        <v>8294</v>
      </c>
      <c r="Q1241" s="12">
        <f t="shared" si="96"/>
        <v>40883.962581018517</v>
      </c>
      <c r="R1241" s="12">
        <f t="shared" si="97"/>
        <v>40913.962581018517</v>
      </c>
      <c r="S1241">
        <f t="shared" si="98"/>
        <v>30</v>
      </c>
      <c r="T1241" s="10">
        <f t="shared" si="99"/>
        <v>2011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8">
        <f t="shared" si="95"/>
        <v>30.125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8279</v>
      </c>
      <c r="P1242" t="s">
        <v>8294</v>
      </c>
      <c r="Q1242" s="12">
        <f t="shared" si="96"/>
        <v>41409.040011574078</v>
      </c>
      <c r="R1242" s="12">
        <f t="shared" si="97"/>
        <v>41467.910416666666</v>
      </c>
      <c r="S1242">
        <f t="shared" si="98"/>
        <v>59</v>
      </c>
      <c r="T1242" s="10">
        <f t="shared" si="99"/>
        <v>2013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8">
        <f t="shared" si="95"/>
        <v>74.617647058823536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8279</v>
      </c>
      <c r="P1243" t="s">
        <v>8294</v>
      </c>
      <c r="Q1243" s="12">
        <f t="shared" si="96"/>
        <v>41923.837731481479</v>
      </c>
      <c r="R1243" s="12">
        <f t="shared" si="97"/>
        <v>41946.249305555553</v>
      </c>
      <c r="S1243">
        <f t="shared" si="98"/>
        <v>22</v>
      </c>
      <c r="T1243" s="10">
        <f t="shared" si="99"/>
        <v>2014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8">
        <f t="shared" si="95"/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8279</v>
      </c>
      <c r="P1244" t="s">
        <v>8294</v>
      </c>
      <c r="Q1244" s="12">
        <f t="shared" si="96"/>
        <v>40782.165532407409</v>
      </c>
      <c r="R1244" s="12">
        <f t="shared" si="97"/>
        <v>40797.554166666669</v>
      </c>
      <c r="S1244">
        <f t="shared" si="98"/>
        <v>15</v>
      </c>
      <c r="T1244" s="10">
        <f t="shared" si="99"/>
        <v>2011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8">
        <f t="shared" si="95"/>
        <v>44.5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8279</v>
      </c>
      <c r="P1245" t="s">
        <v>8294</v>
      </c>
      <c r="Q1245" s="12">
        <f t="shared" si="96"/>
        <v>40671.879293981481</v>
      </c>
      <c r="R1245" s="12">
        <f t="shared" si="97"/>
        <v>40732.875</v>
      </c>
      <c r="S1245">
        <f t="shared" si="98"/>
        <v>61</v>
      </c>
      <c r="T1245" s="10">
        <f t="shared" si="99"/>
        <v>2011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8">
        <f t="shared" si="95"/>
        <v>46.133333333333333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8279</v>
      </c>
      <c r="P1246" t="s">
        <v>8280</v>
      </c>
      <c r="Q1246" s="12">
        <f t="shared" si="96"/>
        <v>41355.825497685182</v>
      </c>
      <c r="R1246" s="12">
        <f t="shared" si="97"/>
        <v>41386.875</v>
      </c>
      <c r="S1246">
        <f t="shared" si="98"/>
        <v>31</v>
      </c>
      <c r="T1246" s="10">
        <f t="shared" si="99"/>
        <v>2013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8">
        <f t="shared" si="95"/>
        <v>141.47058823529412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8279</v>
      </c>
      <c r="P1247" t="s">
        <v>8280</v>
      </c>
      <c r="Q1247" s="12">
        <f t="shared" si="96"/>
        <v>41774.599930555552</v>
      </c>
      <c r="R1247" s="12">
        <f t="shared" si="97"/>
        <v>41804.599930555552</v>
      </c>
      <c r="S1247">
        <f t="shared" si="98"/>
        <v>30</v>
      </c>
      <c r="T1247" s="10">
        <f t="shared" si="99"/>
        <v>2014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8">
        <f t="shared" si="95"/>
        <v>75.483870967741936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8279</v>
      </c>
      <c r="P1248" t="s">
        <v>8280</v>
      </c>
      <c r="Q1248" s="12">
        <f t="shared" si="96"/>
        <v>40838.043391203704</v>
      </c>
      <c r="R1248" s="12">
        <f t="shared" si="97"/>
        <v>40883.085057870368</v>
      </c>
      <c r="S1248">
        <f t="shared" si="98"/>
        <v>45</v>
      </c>
      <c r="T1248" s="10">
        <f t="shared" si="99"/>
        <v>2011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8">
        <f t="shared" si="95"/>
        <v>85.5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8279</v>
      </c>
      <c r="P1249" t="s">
        <v>8280</v>
      </c>
      <c r="Q1249" s="12">
        <f t="shared" si="96"/>
        <v>41370.292303240742</v>
      </c>
      <c r="R1249" s="12">
        <f t="shared" si="97"/>
        <v>41400.292303240742</v>
      </c>
      <c r="S1249">
        <f t="shared" si="98"/>
        <v>30</v>
      </c>
      <c r="T1249" s="10">
        <f t="shared" si="99"/>
        <v>2013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8">
        <f t="shared" si="95"/>
        <v>64.254237288135599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8279</v>
      </c>
      <c r="P1250" t="s">
        <v>8280</v>
      </c>
      <c r="Q1250" s="12">
        <f t="shared" si="96"/>
        <v>41767.656863425924</v>
      </c>
      <c r="R1250" s="12">
        <f t="shared" si="97"/>
        <v>41803.290972222225</v>
      </c>
      <c r="S1250">
        <f t="shared" si="98"/>
        <v>36</v>
      </c>
      <c r="T1250" s="10">
        <f t="shared" si="99"/>
        <v>2014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8">
        <f t="shared" si="95"/>
        <v>64.46913580246914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8279</v>
      </c>
      <c r="P1251" t="s">
        <v>8280</v>
      </c>
      <c r="Q1251" s="12">
        <f t="shared" si="96"/>
        <v>41067.74086805556</v>
      </c>
      <c r="R1251" s="12">
        <f t="shared" si="97"/>
        <v>41097.74086805556</v>
      </c>
      <c r="S1251">
        <f t="shared" si="98"/>
        <v>30</v>
      </c>
      <c r="T1251" s="10">
        <f t="shared" si="99"/>
        <v>2012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8">
        <f t="shared" si="95"/>
        <v>118.2007874015748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8279</v>
      </c>
      <c r="P1252" t="s">
        <v>8280</v>
      </c>
      <c r="Q1252" s="12">
        <f t="shared" si="96"/>
        <v>41843.64271990741</v>
      </c>
      <c r="R1252" s="12">
        <f t="shared" si="97"/>
        <v>41888.64271990741</v>
      </c>
      <c r="S1252">
        <f t="shared" si="98"/>
        <v>45</v>
      </c>
      <c r="T1252" s="10">
        <f t="shared" si="99"/>
        <v>2014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8">
        <f t="shared" si="95"/>
        <v>82.540540540540547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8279</v>
      </c>
      <c r="P1253" t="s">
        <v>8280</v>
      </c>
      <c r="Q1253" s="12">
        <f t="shared" si="96"/>
        <v>40751.814432870371</v>
      </c>
      <c r="R1253" s="12">
        <f t="shared" si="97"/>
        <v>40811.814432870371</v>
      </c>
      <c r="S1253">
        <f t="shared" si="98"/>
        <v>60</v>
      </c>
      <c r="T1253" s="10">
        <f t="shared" si="99"/>
        <v>2011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8">
        <f t="shared" si="95"/>
        <v>34.170212765957444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8279</v>
      </c>
      <c r="P1254" t="s">
        <v>8280</v>
      </c>
      <c r="Q1254" s="12">
        <f t="shared" si="96"/>
        <v>41543.988067129627</v>
      </c>
      <c r="R1254" s="12">
        <f t="shared" si="97"/>
        <v>41571.988067129627</v>
      </c>
      <c r="S1254">
        <f t="shared" si="98"/>
        <v>28</v>
      </c>
      <c r="T1254" s="10">
        <f t="shared" si="99"/>
        <v>2013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8">
        <f t="shared" si="95"/>
        <v>42.73322081575246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8279</v>
      </c>
      <c r="P1255" t="s">
        <v>8280</v>
      </c>
      <c r="Q1255" s="12">
        <f t="shared" si="96"/>
        <v>41855.783645833333</v>
      </c>
      <c r="R1255" s="12">
        <f t="shared" si="97"/>
        <v>41885.783645833333</v>
      </c>
      <c r="S1255">
        <f t="shared" si="98"/>
        <v>30</v>
      </c>
      <c r="T1255" s="10">
        <f t="shared" si="99"/>
        <v>2014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8">
        <f t="shared" si="95"/>
        <v>94.489361702127653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8279</v>
      </c>
      <c r="P1256" t="s">
        <v>8280</v>
      </c>
      <c r="Q1256" s="12">
        <f t="shared" si="96"/>
        <v>40487.621365740742</v>
      </c>
      <c r="R1256" s="12">
        <f t="shared" si="97"/>
        <v>40544.207638888889</v>
      </c>
      <c r="S1256">
        <f t="shared" si="98"/>
        <v>57</v>
      </c>
      <c r="T1256" s="10">
        <f t="shared" si="99"/>
        <v>2010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8">
        <f t="shared" si="95"/>
        <v>55.697247706422019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8279</v>
      </c>
      <c r="P1257" t="s">
        <v>8280</v>
      </c>
      <c r="Q1257" s="12">
        <f t="shared" si="96"/>
        <v>41579.845509259263</v>
      </c>
      <c r="R1257" s="12">
        <f t="shared" si="97"/>
        <v>41609.887175925927</v>
      </c>
      <c r="S1257">
        <f t="shared" si="98"/>
        <v>30</v>
      </c>
      <c r="T1257" s="10">
        <f t="shared" si="99"/>
        <v>2013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8">
        <f t="shared" si="95"/>
        <v>98.030831024930734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8279</v>
      </c>
      <c r="P1258" t="s">
        <v>8280</v>
      </c>
      <c r="Q1258" s="12">
        <f t="shared" si="96"/>
        <v>40921.919340277782</v>
      </c>
      <c r="R1258" s="12">
        <f t="shared" si="97"/>
        <v>40951.919340277782</v>
      </c>
      <c r="S1258">
        <f t="shared" si="98"/>
        <v>30</v>
      </c>
      <c r="T1258" s="10">
        <f t="shared" si="99"/>
        <v>2012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8">
        <f t="shared" si="95"/>
        <v>92.102272727272734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8279</v>
      </c>
      <c r="P1259" t="s">
        <v>8280</v>
      </c>
      <c r="Q1259" s="12">
        <f t="shared" si="96"/>
        <v>40587.085532407407</v>
      </c>
      <c r="R1259" s="12">
        <f t="shared" si="97"/>
        <v>40636.043865740743</v>
      </c>
      <c r="S1259">
        <f t="shared" si="98"/>
        <v>49</v>
      </c>
      <c r="T1259" s="10">
        <f t="shared" si="99"/>
        <v>2011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8">
        <f t="shared" si="95"/>
        <v>38.175462686567165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8279</v>
      </c>
      <c r="P1260" t="s">
        <v>8280</v>
      </c>
      <c r="Q1260" s="12">
        <f t="shared" si="96"/>
        <v>41487.611250000002</v>
      </c>
      <c r="R1260" s="12">
        <f t="shared" si="97"/>
        <v>41517.611250000002</v>
      </c>
      <c r="S1260">
        <f t="shared" si="98"/>
        <v>30</v>
      </c>
      <c r="T1260" s="10">
        <f t="shared" si="99"/>
        <v>2013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8">
        <f t="shared" si="95"/>
        <v>27.145833333333332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8279</v>
      </c>
      <c r="P1261" t="s">
        <v>8280</v>
      </c>
      <c r="Q1261" s="12">
        <f t="shared" si="96"/>
        <v>41766.970648148148</v>
      </c>
      <c r="R1261" s="12">
        <f t="shared" si="97"/>
        <v>41799.165972222225</v>
      </c>
      <c r="S1261">
        <f t="shared" si="98"/>
        <v>32</v>
      </c>
      <c r="T1261" s="10">
        <f t="shared" si="99"/>
        <v>2014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8">
        <f t="shared" si="95"/>
        <v>50.689189189189186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8279</v>
      </c>
      <c r="P1262" t="s">
        <v>8280</v>
      </c>
      <c r="Q1262" s="12">
        <f t="shared" si="96"/>
        <v>41666.842824074076</v>
      </c>
      <c r="R1262" s="12">
        <f t="shared" si="97"/>
        <v>41696.842824074076</v>
      </c>
      <c r="S1262">
        <f t="shared" si="98"/>
        <v>30</v>
      </c>
      <c r="T1262" s="10">
        <f t="shared" si="99"/>
        <v>2014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8">
        <f t="shared" si="95"/>
        <v>38.942307692307693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8279</v>
      </c>
      <c r="P1263" t="s">
        <v>8280</v>
      </c>
      <c r="Q1263" s="12">
        <f t="shared" si="96"/>
        <v>41638.342905092592</v>
      </c>
      <c r="R1263" s="12">
        <f t="shared" si="97"/>
        <v>41668.342905092592</v>
      </c>
      <c r="S1263">
        <f t="shared" si="98"/>
        <v>30</v>
      </c>
      <c r="T1263" s="10">
        <f t="shared" si="99"/>
        <v>2013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8">
        <f t="shared" si="95"/>
        <v>77.638095238095232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8279</v>
      </c>
      <c r="P1264" t="s">
        <v>8280</v>
      </c>
      <c r="Q1264" s="12">
        <f t="shared" si="96"/>
        <v>41656.762638888889</v>
      </c>
      <c r="R1264" s="12">
        <f t="shared" si="97"/>
        <v>41686.762638888889</v>
      </c>
      <c r="S1264">
        <f t="shared" si="98"/>
        <v>30</v>
      </c>
      <c r="T1264" s="10">
        <f t="shared" si="99"/>
        <v>2014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8">
        <f t="shared" si="95"/>
        <v>43.536585365853661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8279</v>
      </c>
      <c r="P1265" t="s">
        <v>8280</v>
      </c>
      <c r="Q1265" s="12">
        <f t="shared" si="96"/>
        <v>41692.084143518521</v>
      </c>
      <c r="R1265" s="12">
        <f t="shared" si="97"/>
        <v>41727.041666666664</v>
      </c>
      <c r="S1265">
        <f t="shared" si="98"/>
        <v>35</v>
      </c>
      <c r="T1265" s="10">
        <f t="shared" si="99"/>
        <v>2014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8">
        <f t="shared" si="95"/>
        <v>31.823529411764707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8279</v>
      </c>
      <c r="P1266" t="s">
        <v>8280</v>
      </c>
      <c r="Q1266" s="12">
        <f t="shared" si="96"/>
        <v>41547.662997685184</v>
      </c>
      <c r="R1266" s="12">
        <f t="shared" si="97"/>
        <v>41576.662997685184</v>
      </c>
      <c r="S1266">
        <f t="shared" si="98"/>
        <v>29</v>
      </c>
      <c r="T1266" s="10">
        <f t="shared" si="99"/>
        <v>2013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8">
        <f t="shared" si="95"/>
        <v>63.184393939393942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8279</v>
      </c>
      <c r="P1267" t="s">
        <v>8280</v>
      </c>
      <c r="Q1267" s="12">
        <f t="shared" si="96"/>
        <v>40465.655266203699</v>
      </c>
      <c r="R1267" s="12">
        <f t="shared" si="97"/>
        <v>40512.655266203699</v>
      </c>
      <c r="S1267">
        <f t="shared" si="98"/>
        <v>47</v>
      </c>
      <c r="T1267" s="10">
        <f t="shared" si="99"/>
        <v>2010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8">
        <f t="shared" si="95"/>
        <v>190.9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8279</v>
      </c>
      <c r="P1268" t="s">
        <v>8280</v>
      </c>
      <c r="Q1268" s="12">
        <f t="shared" si="96"/>
        <v>41620.87667824074</v>
      </c>
      <c r="R1268" s="12">
        <f t="shared" si="97"/>
        <v>41650.87667824074</v>
      </c>
      <c r="S1268">
        <f t="shared" si="98"/>
        <v>30</v>
      </c>
      <c r="T1268" s="10">
        <f t="shared" si="99"/>
        <v>2013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8">
        <f t="shared" si="95"/>
        <v>140.85534591194968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8279</v>
      </c>
      <c r="P1269" t="s">
        <v>8280</v>
      </c>
      <c r="Q1269" s="12">
        <f t="shared" si="96"/>
        <v>41449.585162037038</v>
      </c>
      <c r="R1269" s="12">
        <f t="shared" si="97"/>
        <v>41479.585162037038</v>
      </c>
      <c r="S1269">
        <f t="shared" si="98"/>
        <v>30</v>
      </c>
      <c r="T1269" s="10">
        <f t="shared" si="99"/>
        <v>2013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8">
        <f t="shared" si="95"/>
        <v>76.92307692307692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8279</v>
      </c>
      <c r="P1270" t="s">
        <v>8280</v>
      </c>
      <c r="Q1270" s="12">
        <f t="shared" si="96"/>
        <v>41507.845451388886</v>
      </c>
      <c r="R1270" s="12">
        <f t="shared" si="97"/>
        <v>41537.845451388886</v>
      </c>
      <c r="S1270">
        <f t="shared" si="98"/>
        <v>30</v>
      </c>
      <c r="T1270" s="10">
        <f t="shared" si="99"/>
        <v>2013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8">
        <f t="shared" si="95"/>
        <v>99.15533980582525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8279</v>
      </c>
      <c r="P1271" t="s">
        <v>8280</v>
      </c>
      <c r="Q1271" s="12">
        <f t="shared" si="96"/>
        <v>42445.823055555549</v>
      </c>
      <c r="R1271" s="12">
        <f t="shared" si="97"/>
        <v>42476</v>
      </c>
      <c r="S1271">
        <f t="shared" si="98"/>
        <v>30</v>
      </c>
      <c r="T1271" s="10">
        <f t="shared" si="99"/>
        <v>2016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8">
        <f t="shared" si="95"/>
        <v>67.881656804733723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8279</v>
      </c>
      <c r="P1272" t="s">
        <v>8280</v>
      </c>
      <c r="Q1272" s="12">
        <f t="shared" si="96"/>
        <v>40933.856967592597</v>
      </c>
      <c r="R1272" s="12">
        <f t="shared" si="97"/>
        <v>40993.815300925926</v>
      </c>
      <c r="S1272">
        <f t="shared" si="98"/>
        <v>60</v>
      </c>
      <c r="T1272" s="10">
        <f t="shared" si="99"/>
        <v>2012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8">
        <f t="shared" si="95"/>
        <v>246.29032258064515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8279</v>
      </c>
      <c r="P1273" t="s">
        <v>8280</v>
      </c>
      <c r="Q1273" s="12">
        <f t="shared" si="96"/>
        <v>41561.683553240742</v>
      </c>
      <c r="R1273" s="12">
        <f t="shared" si="97"/>
        <v>41591.725219907406</v>
      </c>
      <c r="S1273">
        <f t="shared" si="98"/>
        <v>30</v>
      </c>
      <c r="T1273" s="10">
        <f t="shared" si="99"/>
        <v>2013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8">
        <f t="shared" si="95"/>
        <v>189.28571428571428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8279</v>
      </c>
      <c r="P1274" t="s">
        <v>8280</v>
      </c>
      <c r="Q1274" s="12">
        <f t="shared" si="96"/>
        <v>40274.745127314818</v>
      </c>
      <c r="R1274" s="12">
        <f t="shared" si="97"/>
        <v>40344.166666666664</v>
      </c>
      <c r="S1274">
        <f t="shared" si="98"/>
        <v>69</v>
      </c>
      <c r="T1274" s="10">
        <f t="shared" si="99"/>
        <v>2010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8">
        <f t="shared" si="95"/>
        <v>76.666666666666671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8279</v>
      </c>
      <c r="P1275" t="s">
        <v>8280</v>
      </c>
      <c r="Q1275" s="12">
        <f t="shared" si="96"/>
        <v>41852.730219907404</v>
      </c>
      <c r="R1275" s="12">
        <f t="shared" si="97"/>
        <v>41882.730219907404</v>
      </c>
      <c r="S1275">
        <f t="shared" si="98"/>
        <v>30</v>
      </c>
      <c r="T1275" s="10">
        <f t="shared" si="99"/>
        <v>2014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8">
        <f t="shared" si="95"/>
        <v>82.963254817987149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8279</v>
      </c>
      <c r="P1276" t="s">
        <v>8280</v>
      </c>
      <c r="Q1276" s="12">
        <f t="shared" si="96"/>
        <v>41116.690104166664</v>
      </c>
      <c r="R1276" s="12">
        <f t="shared" si="97"/>
        <v>41151.690104166664</v>
      </c>
      <c r="S1276">
        <f t="shared" si="98"/>
        <v>35</v>
      </c>
      <c r="T1276" s="10">
        <f t="shared" si="99"/>
        <v>2012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8">
        <f t="shared" si="95"/>
        <v>62.522107969151669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8279</v>
      </c>
      <c r="P1277" t="s">
        <v>8280</v>
      </c>
      <c r="Q1277" s="12">
        <f t="shared" si="96"/>
        <v>41458.867905092593</v>
      </c>
      <c r="R1277" s="12">
        <f t="shared" si="97"/>
        <v>41493.867905092593</v>
      </c>
      <c r="S1277">
        <f t="shared" si="98"/>
        <v>35</v>
      </c>
      <c r="T1277" s="10">
        <f t="shared" si="99"/>
        <v>2013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8">
        <f t="shared" si="95"/>
        <v>46.06808823529412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8279</v>
      </c>
      <c r="P1278" t="s">
        <v>8280</v>
      </c>
      <c r="Q1278" s="12">
        <f t="shared" si="96"/>
        <v>40007.704247685186</v>
      </c>
      <c r="R1278" s="12">
        <f t="shared" si="97"/>
        <v>40057.166666666664</v>
      </c>
      <c r="S1278">
        <f t="shared" si="98"/>
        <v>49</v>
      </c>
      <c r="T1278" s="10">
        <f t="shared" si="99"/>
        <v>2009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8">
        <f t="shared" si="95"/>
        <v>38.543946731234868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8279</v>
      </c>
      <c r="P1279" t="s">
        <v>8280</v>
      </c>
      <c r="Q1279" s="12">
        <f t="shared" si="96"/>
        <v>41121.561886574076</v>
      </c>
      <c r="R1279" s="12">
        <f t="shared" si="97"/>
        <v>41156.561886574076</v>
      </c>
      <c r="S1279">
        <f t="shared" si="98"/>
        <v>35</v>
      </c>
      <c r="T1279" s="10">
        <f t="shared" si="99"/>
        <v>2012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8">
        <f t="shared" si="95"/>
        <v>53.005263157894738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8279</v>
      </c>
      <c r="P1280" t="s">
        <v>8280</v>
      </c>
      <c r="Q1280" s="12">
        <f t="shared" si="96"/>
        <v>41786.555162037039</v>
      </c>
      <c r="R1280" s="12">
        <f t="shared" si="97"/>
        <v>41815.083333333336</v>
      </c>
      <c r="S1280">
        <f t="shared" si="98"/>
        <v>29</v>
      </c>
      <c r="T1280" s="10">
        <f t="shared" si="99"/>
        <v>2014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8">
        <f t="shared" si="95"/>
        <v>73.355396825396824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8279</v>
      </c>
      <c r="P1281" t="s">
        <v>8280</v>
      </c>
      <c r="Q1281" s="12">
        <f t="shared" si="96"/>
        <v>41682.099189814813</v>
      </c>
      <c r="R1281" s="12">
        <f t="shared" si="97"/>
        <v>41722.057523148149</v>
      </c>
      <c r="S1281">
        <f t="shared" si="98"/>
        <v>40</v>
      </c>
      <c r="T1281" s="10">
        <f t="shared" si="99"/>
        <v>2014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8">
        <f t="shared" ref="F1282:F1345" si="100">E1282/M1282</f>
        <v>127.97523076923076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8279</v>
      </c>
      <c r="P1282" t="s">
        <v>8280</v>
      </c>
      <c r="Q1282" s="12">
        <f t="shared" si="96"/>
        <v>40513.757569444446</v>
      </c>
      <c r="R1282" s="12">
        <f t="shared" si="97"/>
        <v>40603.757569444446</v>
      </c>
      <c r="S1282">
        <f t="shared" si="98"/>
        <v>90</v>
      </c>
      <c r="T1282" s="10">
        <f t="shared" si="99"/>
        <v>2010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8">
        <f t="shared" si="100"/>
        <v>104.72972972972973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8279</v>
      </c>
      <c r="P1283" t="s">
        <v>8280</v>
      </c>
      <c r="Q1283" s="12">
        <f t="shared" ref="Q1283:Q1346" si="101">((($K1283/60)/60)/24)+DATE(1970,1,1)</f>
        <v>41463.743472222224</v>
      </c>
      <c r="R1283" s="12">
        <f t="shared" ref="R1283:R1346" si="102">((($J1283/60)/60)/24)+DATE(1970,1,1)</f>
        <v>41483.743472222224</v>
      </c>
      <c r="S1283">
        <f t="shared" ref="S1283:S1346" si="103">ROUND(R1283-Q1283,0)</f>
        <v>20</v>
      </c>
      <c r="T1283" s="10">
        <f t="shared" ref="T1283:T1346" si="104">YEAR(Q1283)</f>
        <v>2013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8">
        <f t="shared" si="100"/>
        <v>67.671532846715323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8279</v>
      </c>
      <c r="P1284" t="s">
        <v>8280</v>
      </c>
      <c r="Q1284" s="12">
        <f t="shared" si="101"/>
        <v>41586.475173611114</v>
      </c>
      <c r="R1284" s="12">
        <f t="shared" si="102"/>
        <v>41617.207638888889</v>
      </c>
      <c r="S1284">
        <f t="shared" si="103"/>
        <v>31</v>
      </c>
      <c r="T1284" s="10">
        <f t="shared" si="104"/>
        <v>2013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8">
        <f t="shared" si="100"/>
        <v>95.931818181818187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8279</v>
      </c>
      <c r="P1285" t="s">
        <v>8280</v>
      </c>
      <c r="Q1285" s="12">
        <f t="shared" si="101"/>
        <v>41320.717465277776</v>
      </c>
      <c r="R1285" s="12">
        <f t="shared" si="102"/>
        <v>41344.166666666664</v>
      </c>
      <c r="S1285">
        <f t="shared" si="103"/>
        <v>23</v>
      </c>
      <c r="T1285" s="10">
        <f t="shared" si="104"/>
        <v>2013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8">
        <f t="shared" si="100"/>
        <v>65.161290322580641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t="s">
        <v>8272</v>
      </c>
      <c r="Q1286" s="12">
        <f t="shared" si="101"/>
        <v>42712.23474537037</v>
      </c>
      <c r="R1286" s="12">
        <f t="shared" si="102"/>
        <v>42735.707638888889</v>
      </c>
      <c r="S1286">
        <f t="shared" si="103"/>
        <v>23</v>
      </c>
      <c r="T1286" s="10">
        <f t="shared" si="104"/>
        <v>2016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8">
        <f t="shared" si="100"/>
        <v>32.269841269841272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t="s">
        <v>8272</v>
      </c>
      <c r="Q1287" s="12">
        <f t="shared" si="101"/>
        <v>42160.583043981482</v>
      </c>
      <c r="R1287" s="12">
        <f t="shared" si="102"/>
        <v>42175.583043981482</v>
      </c>
      <c r="S1287">
        <f t="shared" si="103"/>
        <v>15</v>
      </c>
      <c r="T1287" s="10">
        <f t="shared" si="104"/>
        <v>2015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8">
        <f t="shared" si="100"/>
        <v>81.25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t="s">
        <v>8272</v>
      </c>
      <c r="Q1288" s="12">
        <f t="shared" si="101"/>
        <v>42039.384571759263</v>
      </c>
      <c r="R1288" s="12">
        <f t="shared" si="102"/>
        <v>42052.583333333328</v>
      </c>
      <c r="S1288">
        <f t="shared" si="103"/>
        <v>13</v>
      </c>
      <c r="T1288" s="10">
        <f t="shared" si="104"/>
        <v>2015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8">
        <f t="shared" si="100"/>
        <v>24.2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t="s">
        <v>8272</v>
      </c>
      <c r="Q1289" s="12">
        <f t="shared" si="101"/>
        <v>42107.621018518519</v>
      </c>
      <c r="R1289" s="12">
        <f t="shared" si="102"/>
        <v>42167.621018518519</v>
      </c>
      <c r="S1289">
        <f t="shared" si="103"/>
        <v>60</v>
      </c>
      <c r="T1289" s="10">
        <f t="shared" si="104"/>
        <v>2015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8">
        <f t="shared" si="100"/>
        <v>65.868852459016395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t="s">
        <v>8272</v>
      </c>
      <c r="Q1290" s="12">
        <f t="shared" si="101"/>
        <v>42561.154664351852</v>
      </c>
      <c r="R1290" s="12">
        <f t="shared" si="102"/>
        <v>42592.166666666672</v>
      </c>
      <c r="S1290">
        <f t="shared" si="103"/>
        <v>31</v>
      </c>
      <c r="T1290" s="10">
        <f t="shared" si="104"/>
        <v>2016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8">
        <f t="shared" si="100"/>
        <v>36.07692307692308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t="s">
        <v>8272</v>
      </c>
      <c r="Q1291" s="12">
        <f t="shared" si="101"/>
        <v>42709.134780092587</v>
      </c>
      <c r="R1291" s="12">
        <f t="shared" si="102"/>
        <v>42739.134780092587</v>
      </c>
      <c r="S1291">
        <f t="shared" si="103"/>
        <v>30</v>
      </c>
      <c r="T1291" s="10">
        <f t="shared" si="104"/>
        <v>2016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8">
        <f t="shared" si="100"/>
        <v>44.186046511627907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t="s">
        <v>8272</v>
      </c>
      <c r="Q1292" s="12">
        <f t="shared" si="101"/>
        <v>42086.614942129629</v>
      </c>
      <c r="R1292" s="12">
        <f t="shared" si="102"/>
        <v>42117.290972222225</v>
      </c>
      <c r="S1292">
        <f t="shared" si="103"/>
        <v>31</v>
      </c>
      <c r="T1292" s="10">
        <f t="shared" si="104"/>
        <v>2015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8">
        <f t="shared" si="100"/>
        <v>104.07142857142857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t="s">
        <v>8272</v>
      </c>
      <c r="Q1293" s="12">
        <f t="shared" si="101"/>
        <v>42064.652673611112</v>
      </c>
      <c r="R1293" s="12">
        <f t="shared" si="102"/>
        <v>42101.291666666672</v>
      </c>
      <c r="S1293">
        <f t="shared" si="103"/>
        <v>37</v>
      </c>
      <c r="T1293" s="10">
        <f t="shared" si="104"/>
        <v>2015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8">
        <f t="shared" si="100"/>
        <v>35.96153846153846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t="s">
        <v>8272</v>
      </c>
      <c r="Q1294" s="12">
        <f t="shared" si="101"/>
        <v>42256.764212962968</v>
      </c>
      <c r="R1294" s="12">
        <f t="shared" si="102"/>
        <v>42283.957638888889</v>
      </c>
      <c r="S1294">
        <f t="shared" si="103"/>
        <v>27</v>
      </c>
      <c r="T1294" s="10">
        <f t="shared" si="104"/>
        <v>2015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8">
        <f t="shared" si="100"/>
        <v>127.79166666666667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t="s">
        <v>8272</v>
      </c>
      <c r="Q1295" s="12">
        <f t="shared" si="101"/>
        <v>42292.701053240744</v>
      </c>
      <c r="R1295" s="12">
        <f t="shared" si="102"/>
        <v>42322.742719907401</v>
      </c>
      <c r="S1295">
        <f t="shared" si="103"/>
        <v>30</v>
      </c>
      <c r="T1295" s="10">
        <f t="shared" si="104"/>
        <v>2015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8">
        <f t="shared" si="100"/>
        <v>27.727272727272727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t="s">
        <v>8272</v>
      </c>
      <c r="Q1296" s="12">
        <f t="shared" si="101"/>
        <v>42278.453668981485</v>
      </c>
      <c r="R1296" s="12">
        <f t="shared" si="102"/>
        <v>42296.458333333328</v>
      </c>
      <c r="S1296">
        <f t="shared" si="103"/>
        <v>18</v>
      </c>
      <c r="T1296" s="10">
        <f t="shared" si="104"/>
        <v>2015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8">
        <f t="shared" si="100"/>
        <v>39.828125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t="s">
        <v>8272</v>
      </c>
      <c r="Q1297" s="12">
        <f t="shared" si="101"/>
        <v>42184.572881944448</v>
      </c>
      <c r="R1297" s="12">
        <f t="shared" si="102"/>
        <v>42214.708333333328</v>
      </c>
      <c r="S1297">
        <f t="shared" si="103"/>
        <v>30</v>
      </c>
      <c r="T1297" s="10">
        <f t="shared" si="104"/>
        <v>2015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8">
        <f t="shared" si="100"/>
        <v>52.173913043478258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t="s">
        <v>8272</v>
      </c>
      <c r="Q1298" s="12">
        <f t="shared" si="101"/>
        <v>42423.050613425927</v>
      </c>
      <c r="R1298" s="12">
        <f t="shared" si="102"/>
        <v>42443.008946759262</v>
      </c>
      <c r="S1298">
        <f t="shared" si="103"/>
        <v>20</v>
      </c>
      <c r="T1298" s="10">
        <f t="shared" si="104"/>
        <v>2016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8">
        <f t="shared" si="100"/>
        <v>92.037815126050418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t="s">
        <v>8272</v>
      </c>
      <c r="Q1299" s="12">
        <f t="shared" si="101"/>
        <v>42461.747199074074</v>
      </c>
      <c r="R1299" s="12">
        <f t="shared" si="102"/>
        <v>42491.747199074074</v>
      </c>
      <c r="S1299">
        <f t="shared" si="103"/>
        <v>30</v>
      </c>
      <c r="T1299" s="10">
        <f t="shared" si="104"/>
        <v>2016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8">
        <f t="shared" si="100"/>
        <v>63.424242424242422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t="s">
        <v>8272</v>
      </c>
      <c r="Q1300" s="12">
        <f t="shared" si="101"/>
        <v>42458.680925925932</v>
      </c>
      <c r="R1300" s="12">
        <f t="shared" si="102"/>
        <v>42488.680925925932</v>
      </c>
      <c r="S1300">
        <f t="shared" si="103"/>
        <v>30</v>
      </c>
      <c r="T1300" s="10">
        <f t="shared" si="104"/>
        <v>2016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8">
        <f t="shared" si="100"/>
        <v>135.625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t="s">
        <v>8272</v>
      </c>
      <c r="Q1301" s="12">
        <f t="shared" si="101"/>
        <v>42169.814340277779</v>
      </c>
      <c r="R1301" s="12">
        <f t="shared" si="102"/>
        <v>42199.814340277779</v>
      </c>
      <c r="S1301">
        <f t="shared" si="103"/>
        <v>30</v>
      </c>
      <c r="T1301" s="10">
        <f t="shared" si="104"/>
        <v>2015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8">
        <f t="shared" si="100"/>
        <v>168.75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t="s">
        <v>8272</v>
      </c>
      <c r="Q1302" s="12">
        <f t="shared" si="101"/>
        <v>42483.675208333334</v>
      </c>
      <c r="R1302" s="12">
        <f t="shared" si="102"/>
        <v>42522.789583333331</v>
      </c>
      <c r="S1302">
        <f t="shared" si="103"/>
        <v>39</v>
      </c>
      <c r="T1302" s="10">
        <f t="shared" si="104"/>
        <v>2016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8">
        <f t="shared" si="100"/>
        <v>70.862068965517238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t="s">
        <v>8272</v>
      </c>
      <c r="Q1303" s="12">
        <f t="shared" si="101"/>
        <v>42195.749745370369</v>
      </c>
      <c r="R1303" s="12">
        <f t="shared" si="102"/>
        <v>42206.125</v>
      </c>
      <c r="S1303">
        <f t="shared" si="103"/>
        <v>10</v>
      </c>
      <c r="T1303" s="10">
        <f t="shared" si="104"/>
        <v>2015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8">
        <f t="shared" si="100"/>
        <v>50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t="s">
        <v>8272</v>
      </c>
      <c r="Q1304" s="12">
        <f t="shared" si="101"/>
        <v>42675.057997685188</v>
      </c>
      <c r="R1304" s="12">
        <f t="shared" si="102"/>
        <v>42705.099664351852</v>
      </c>
      <c r="S1304">
        <f t="shared" si="103"/>
        <v>30</v>
      </c>
      <c r="T1304" s="10">
        <f t="shared" si="104"/>
        <v>2016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8">
        <f t="shared" si="100"/>
        <v>42.214166666666671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t="s">
        <v>8272</v>
      </c>
      <c r="Q1305" s="12">
        <f t="shared" si="101"/>
        <v>42566.441203703704</v>
      </c>
      <c r="R1305" s="12">
        <f t="shared" si="102"/>
        <v>42582.458333333328</v>
      </c>
      <c r="S1305">
        <f t="shared" si="103"/>
        <v>16</v>
      </c>
      <c r="T1305" s="10">
        <f t="shared" si="104"/>
        <v>2016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8">
        <f t="shared" si="100"/>
        <v>152.41346153846155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t="s">
        <v>8275</v>
      </c>
      <c r="Q1306" s="12">
        <f t="shared" si="101"/>
        <v>42747.194502314815</v>
      </c>
      <c r="R1306" s="12">
        <f t="shared" si="102"/>
        <v>42807.152835648143</v>
      </c>
      <c r="S1306">
        <f t="shared" si="103"/>
        <v>60</v>
      </c>
      <c r="T1306" s="10">
        <f t="shared" si="104"/>
        <v>2017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8">
        <f t="shared" si="100"/>
        <v>90.616279069767444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t="s">
        <v>8275</v>
      </c>
      <c r="Q1307" s="12">
        <f t="shared" si="101"/>
        <v>42543.665601851855</v>
      </c>
      <c r="R1307" s="12">
        <f t="shared" si="102"/>
        <v>42572.729166666672</v>
      </c>
      <c r="S1307">
        <f t="shared" si="103"/>
        <v>29</v>
      </c>
      <c r="T1307" s="10">
        <f t="shared" si="104"/>
        <v>2016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8">
        <f t="shared" si="100"/>
        <v>201.60393258426967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t="s">
        <v>8275</v>
      </c>
      <c r="Q1308" s="12">
        <f t="shared" si="101"/>
        <v>41947.457569444443</v>
      </c>
      <c r="R1308" s="12">
        <f t="shared" si="102"/>
        <v>41977.457569444443</v>
      </c>
      <c r="S1308">
        <f t="shared" si="103"/>
        <v>30</v>
      </c>
      <c r="T1308" s="10">
        <f t="shared" si="104"/>
        <v>2014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8">
        <f t="shared" si="100"/>
        <v>127.93333333333334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t="s">
        <v>8275</v>
      </c>
      <c r="Q1309" s="12">
        <f t="shared" si="101"/>
        <v>42387.503229166665</v>
      </c>
      <c r="R1309" s="12">
        <f t="shared" si="102"/>
        <v>42417.503229166665</v>
      </c>
      <c r="S1309">
        <f t="shared" si="103"/>
        <v>30</v>
      </c>
      <c r="T1309" s="10">
        <f t="shared" si="104"/>
        <v>2016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8">
        <f t="shared" si="100"/>
        <v>29.894736842105264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t="s">
        <v>8275</v>
      </c>
      <c r="Q1310" s="12">
        <f t="shared" si="101"/>
        <v>42611.613564814819</v>
      </c>
      <c r="R1310" s="12">
        <f t="shared" si="102"/>
        <v>42651.613564814819</v>
      </c>
      <c r="S1310">
        <f t="shared" si="103"/>
        <v>40</v>
      </c>
      <c r="T1310" s="10">
        <f t="shared" si="104"/>
        <v>2016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8">
        <f t="shared" si="100"/>
        <v>367.97142857142859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t="s">
        <v>8275</v>
      </c>
      <c r="Q1311" s="12">
        <f t="shared" si="101"/>
        <v>42257.882731481484</v>
      </c>
      <c r="R1311" s="12">
        <f t="shared" si="102"/>
        <v>42292.882731481484</v>
      </c>
      <c r="S1311">
        <f t="shared" si="103"/>
        <v>35</v>
      </c>
      <c r="T1311" s="10">
        <f t="shared" si="104"/>
        <v>2015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8">
        <f t="shared" si="100"/>
        <v>129.16666666666666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t="s">
        <v>8275</v>
      </c>
      <c r="Q1312" s="12">
        <f t="shared" si="101"/>
        <v>42556.667245370365</v>
      </c>
      <c r="R1312" s="12">
        <f t="shared" si="102"/>
        <v>42601.667245370365</v>
      </c>
      <c r="S1312">
        <f t="shared" si="103"/>
        <v>45</v>
      </c>
      <c r="T1312" s="10">
        <f t="shared" si="104"/>
        <v>2016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8">
        <f t="shared" si="100"/>
        <v>800.7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t="s">
        <v>8275</v>
      </c>
      <c r="Q1313" s="12">
        <f t="shared" si="101"/>
        <v>42669.802303240736</v>
      </c>
      <c r="R1313" s="12">
        <f t="shared" si="102"/>
        <v>42704.843969907408</v>
      </c>
      <c r="S1313">
        <f t="shared" si="103"/>
        <v>35</v>
      </c>
      <c r="T1313" s="10">
        <f t="shared" si="104"/>
        <v>2016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8">
        <f t="shared" si="100"/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t="s">
        <v>8275</v>
      </c>
      <c r="Q1314" s="12">
        <f t="shared" si="101"/>
        <v>42082.702800925923</v>
      </c>
      <c r="R1314" s="12">
        <f t="shared" si="102"/>
        <v>42112.702800925923</v>
      </c>
      <c r="S1314">
        <f t="shared" si="103"/>
        <v>30</v>
      </c>
      <c r="T1314" s="10">
        <f t="shared" si="104"/>
        <v>2015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8">
        <f t="shared" si="100"/>
        <v>102.01639344262296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t="s">
        <v>8275</v>
      </c>
      <c r="Q1315" s="12">
        <f t="shared" si="101"/>
        <v>42402.709652777776</v>
      </c>
      <c r="R1315" s="12">
        <f t="shared" si="102"/>
        <v>42432.709652777776</v>
      </c>
      <c r="S1315">
        <f t="shared" si="103"/>
        <v>30</v>
      </c>
      <c r="T1315" s="10">
        <f t="shared" si="104"/>
        <v>2016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8">
        <f t="shared" si="100"/>
        <v>184.36363636363637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t="s">
        <v>8275</v>
      </c>
      <c r="Q1316" s="12">
        <f t="shared" si="101"/>
        <v>42604.669675925921</v>
      </c>
      <c r="R1316" s="12">
        <f t="shared" si="102"/>
        <v>42664.669675925921</v>
      </c>
      <c r="S1316">
        <f t="shared" si="103"/>
        <v>60</v>
      </c>
      <c r="T1316" s="10">
        <f t="shared" si="104"/>
        <v>2016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8">
        <f t="shared" si="100"/>
        <v>162.91935483870967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t="s">
        <v>8275</v>
      </c>
      <c r="Q1317" s="12">
        <f t="shared" si="101"/>
        <v>42278.498240740737</v>
      </c>
      <c r="R1317" s="12">
        <f t="shared" si="102"/>
        <v>42314.041666666672</v>
      </c>
      <c r="S1317">
        <f t="shared" si="103"/>
        <v>36</v>
      </c>
      <c r="T1317" s="10">
        <f t="shared" si="104"/>
        <v>2015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8">
        <f t="shared" si="100"/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t="s">
        <v>8275</v>
      </c>
      <c r="Q1318" s="12">
        <f t="shared" si="101"/>
        <v>42393.961909722217</v>
      </c>
      <c r="R1318" s="12">
        <f t="shared" si="102"/>
        <v>42428.961909722217</v>
      </c>
      <c r="S1318">
        <f t="shared" si="103"/>
        <v>35</v>
      </c>
      <c r="T1318" s="10">
        <f t="shared" si="104"/>
        <v>2016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8">
        <f t="shared" si="100"/>
        <v>603.52631578947364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t="s">
        <v>8275</v>
      </c>
      <c r="Q1319" s="12">
        <f t="shared" si="101"/>
        <v>42520.235486111109</v>
      </c>
      <c r="R1319" s="12">
        <f t="shared" si="102"/>
        <v>42572.583333333328</v>
      </c>
      <c r="S1319">
        <f t="shared" si="103"/>
        <v>52</v>
      </c>
      <c r="T1319" s="10">
        <f t="shared" si="104"/>
        <v>2016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8">
        <f t="shared" si="100"/>
        <v>45.407407407407405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t="s">
        <v>8275</v>
      </c>
      <c r="Q1320" s="12">
        <f t="shared" si="101"/>
        <v>41985.043657407412</v>
      </c>
      <c r="R1320" s="12">
        <f t="shared" si="102"/>
        <v>42015.043657407412</v>
      </c>
      <c r="S1320">
        <f t="shared" si="103"/>
        <v>30</v>
      </c>
      <c r="T1320" s="10">
        <f t="shared" si="104"/>
        <v>2014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8">
        <f t="shared" si="100"/>
        <v>97.333333333333329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t="s">
        <v>8275</v>
      </c>
      <c r="Q1321" s="12">
        <f t="shared" si="101"/>
        <v>41816.812094907407</v>
      </c>
      <c r="R1321" s="12">
        <f t="shared" si="102"/>
        <v>41831.666666666664</v>
      </c>
      <c r="S1321">
        <f t="shared" si="103"/>
        <v>15</v>
      </c>
      <c r="T1321" s="10">
        <f t="shared" si="104"/>
        <v>2014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8">
        <f t="shared" si="100"/>
        <v>167.66666666666666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t="s">
        <v>8275</v>
      </c>
      <c r="Q1322" s="12">
        <f t="shared" si="101"/>
        <v>42705.690347222218</v>
      </c>
      <c r="R1322" s="12">
        <f t="shared" si="102"/>
        <v>42734.958333333328</v>
      </c>
      <c r="S1322">
        <f t="shared" si="103"/>
        <v>29</v>
      </c>
      <c r="T1322" s="10">
        <f t="shared" si="104"/>
        <v>2016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8">
        <f t="shared" si="100"/>
        <v>859.85714285714289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t="s">
        <v>8275</v>
      </c>
      <c r="Q1323" s="12">
        <f t="shared" si="101"/>
        <v>42697.74927083333</v>
      </c>
      <c r="R1323" s="12">
        <f t="shared" si="102"/>
        <v>42727.74927083333</v>
      </c>
      <c r="S1323">
        <f t="shared" si="103"/>
        <v>30</v>
      </c>
      <c r="T1323" s="10">
        <f t="shared" si="104"/>
        <v>2016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8">
        <f t="shared" si="100"/>
        <v>26.5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t="s">
        <v>8275</v>
      </c>
      <c r="Q1324" s="12">
        <f t="shared" si="101"/>
        <v>42115.656539351854</v>
      </c>
      <c r="R1324" s="12">
        <f t="shared" si="102"/>
        <v>42145.656539351854</v>
      </c>
      <c r="S1324">
        <f t="shared" si="103"/>
        <v>30</v>
      </c>
      <c r="T1324" s="10">
        <f t="shared" si="104"/>
        <v>2015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8">
        <f t="shared" si="100"/>
        <v>30.272727272727273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t="s">
        <v>8275</v>
      </c>
      <c r="Q1325" s="12">
        <f t="shared" si="101"/>
        <v>42451.698449074072</v>
      </c>
      <c r="R1325" s="12">
        <f t="shared" si="102"/>
        <v>42486.288194444445</v>
      </c>
      <c r="S1325">
        <f t="shared" si="103"/>
        <v>35</v>
      </c>
      <c r="T1325" s="10">
        <f t="shared" si="104"/>
        <v>2016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8">
        <f t="shared" si="100"/>
        <v>54.666666666666664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t="s">
        <v>8275</v>
      </c>
      <c r="Q1326" s="12">
        <f t="shared" si="101"/>
        <v>42626.633703703701</v>
      </c>
      <c r="R1326" s="12">
        <f t="shared" si="102"/>
        <v>42656.633703703701</v>
      </c>
      <c r="S1326">
        <f t="shared" si="103"/>
        <v>30</v>
      </c>
      <c r="T1326" s="10">
        <f t="shared" si="104"/>
        <v>2016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8">
        <f t="shared" si="100"/>
        <v>60.75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t="s">
        <v>8275</v>
      </c>
      <c r="Q1327" s="12">
        <f t="shared" si="101"/>
        <v>42704.086053240739</v>
      </c>
      <c r="R1327" s="12">
        <f t="shared" si="102"/>
        <v>42734.086053240739</v>
      </c>
      <c r="S1327">
        <f t="shared" si="103"/>
        <v>30</v>
      </c>
      <c r="T1327" s="10">
        <f t="shared" si="104"/>
        <v>2016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8">
        <f t="shared" si="100"/>
        <v>102.72727272727273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t="s">
        <v>8275</v>
      </c>
      <c r="Q1328" s="12">
        <f t="shared" si="101"/>
        <v>41974.791990740734</v>
      </c>
      <c r="R1328" s="12">
        <f t="shared" si="102"/>
        <v>42019.791990740734</v>
      </c>
      <c r="S1328">
        <f t="shared" si="103"/>
        <v>45</v>
      </c>
      <c r="T1328" s="10">
        <f t="shared" si="104"/>
        <v>2014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8">
        <f t="shared" si="100"/>
        <v>41.585365853658537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t="s">
        <v>8275</v>
      </c>
      <c r="Q1329" s="12">
        <f t="shared" si="101"/>
        <v>42123.678645833337</v>
      </c>
      <c r="R1329" s="12">
        <f t="shared" si="102"/>
        <v>42153.678645833337</v>
      </c>
      <c r="S1329">
        <f t="shared" si="103"/>
        <v>30</v>
      </c>
      <c r="T1329" s="10">
        <f t="shared" si="104"/>
        <v>2015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8">
        <f t="shared" si="100"/>
        <v>116.53333333333333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t="s">
        <v>8275</v>
      </c>
      <c r="Q1330" s="12">
        <f t="shared" si="101"/>
        <v>42612.642754629633</v>
      </c>
      <c r="R1330" s="12">
        <f t="shared" si="102"/>
        <v>42657.642754629633</v>
      </c>
      <c r="S1330">
        <f t="shared" si="103"/>
        <v>45</v>
      </c>
      <c r="T1330" s="10">
        <f t="shared" si="104"/>
        <v>2016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8">
        <f t="shared" si="100"/>
        <v>45.333333333333336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t="s">
        <v>8275</v>
      </c>
      <c r="Q1331" s="12">
        <f t="shared" si="101"/>
        <v>41935.221585648149</v>
      </c>
      <c r="R1331" s="12">
        <f t="shared" si="102"/>
        <v>41975.263252314813</v>
      </c>
      <c r="S1331">
        <f t="shared" si="103"/>
        <v>40</v>
      </c>
      <c r="T1331" s="10">
        <f t="shared" si="104"/>
        <v>2014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8">
        <f t="shared" si="100"/>
        <v>157.46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t="s">
        <v>8275</v>
      </c>
      <c r="Q1332" s="12">
        <f t="shared" si="101"/>
        <v>42522.276724537034</v>
      </c>
      <c r="R1332" s="12">
        <f t="shared" si="102"/>
        <v>42553.166666666672</v>
      </c>
      <c r="S1332">
        <f t="shared" si="103"/>
        <v>31</v>
      </c>
      <c r="T1332" s="10">
        <f t="shared" si="104"/>
        <v>2016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8">
        <f t="shared" si="100"/>
        <v>100.5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t="s">
        <v>8275</v>
      </c>
      <c r="Q1333" s="12">
        <f t="shared" si="101"/>
        <v>42569.50409722222</v>
      </c>
      <c r="R1333" s="12">
        <f t="shared" si="102"/>
        <v>42599.50409722222</v>
      </c>
      <c r="S1333">
        <f t="shared" si="103"/>
        <v>30</v>
      </c>
      <c r="T1333" s="10">
        <f t="shared" si="104"/>
        <v>2016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8" t="e">
        <f t="shared" si="100"/>
        <v>#DIV/0!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t="s">
        <v>8275</v>
      </c>
      <c r="Q1334" s="12">
        <f t="shared" si="101"/>
        <v>42732.060277777782</v>
      </c>
      <c r="R1334" s="12">
        <f t="shared" si="102"/>
        <v>42762.060277777782</v>
      </c>
      <c r="S1334">
        <f t="shared" si="103"/>
        <v>30</v>
      </c>
      <c r="T1334" s="10">
        <f t="shared" si="104"/>
        <v>2016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8" t="e">
        <f t="shared" si="100"/>
        <v>#DIV/0!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t="s">
        <v>8275</v>
      </c>
      <c r="Q1335" s="12">
        <f t="shared" si="101"/>
        <v>41806.106770833336</v>
      </c>
      <c r="R1335" s="12">
        <f t="shared" si="102"/>
        <v>41836.106770833336</v>
      </c>
      <c r="S1335">
        <f t="shared" si="103"/>
        <v>30</v>
      </c>
      <c r="T1335" s="10">
        <f t="shared" si="104"/>
        <v>2014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8">
        <f t="shared" si="100"/>
        <v>51.822463768115945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t="s">
        <v>8275</v>
      </c>
      <c r="Q1336" s="12">
        <f t="shared" si="101"/>
        <v>42410.774155092593</v>
      </c>
      <c r="R1336" s="12">
        <f t="shared" si="102"/>
        <v>42440.774155092593</v>
      </c>
      <c r="S1336">
        <f t="shared" si="103"/>
        <v>30</v>
      </c>
      <c r="T1336" s="10">
        <f t="shared" si="104"/>
        <v>2016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8">
        <f t="shared" si="100"/>
        <v>308.75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t="s">
        <v>8275</v>
      </c>
      <c r="Q1337" s="12">
        <f t="shared" si="101"/>
        <v>42313.936365740738</v>
      </c>
      <c r="R1337" s="12">
        <f t="shared" si="102"/>
        <v>42343.936365740738</v>
      </c>
      <c r="S1337">
        <f t="shared" si="103"/>
        <v>30</v>
      </c>
      <c r="T1337" s="10">
        <f t="shared" si="104"/>
        <v>2015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8">
        <f t="shared" si="100"/>
        <v>379.22767857142856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t="s">
        <v>8275</v>
      </c>
      <c r="Q1338" s="12">
        <f t="shared" si="101"/>
        <v>41955.863750000004</v>
      </c>
      <c r="R1338" s="12">
        <f t="shared" si="102"/>
        <v>41990.863750000004</v>
      </c>
      <c r="S1338">
        <f t="shared" si="103"/>
        <v>35</v>
      </c>
      <c r="T1338" s="10">
        <f t="shared" si="104"/>
        <v>2014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8">
        <f t="shared" si="100"/>
        <v>176.36428571428573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t="s">
        <v>8275</v>
      </c>
      <c r="Q1339" s="12">
        <f t="shared" si="101"/>
        <v>42767.577303240745</v>
      </c>
      <c r="R1339" s="12">
        <f t="shared" si="102"/>
        <v>42797.577303240745</v>
      </c>
      <c r="S1339">
        <f t="shared" si="103"/>
        <v>30</v>
      </c>
      <c r="T1339" s="10">
        <f t="shared" si="104"/>
        <v>2017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8">
        <f t="shared" si="100"/>
        <v>66.066666666666663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t="s">
        <v>8275</v>
      </c>
      <c r="Q1340" s="12">
        <f t="shared" si="101"/>
        <v>42188.803622685184</v>
      </c>
      <c r="R1340" s="12">
        <f t="shared" si="102"/>
        <v>42218.803622685184</v>
      </c>
      <c r="S1340">
        <f t="shared" si="103"/>
        <v>30</v>
      </c>
      <c r="T1340" s="10">
        <f t="shared" si="104"/>
        <v>2015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8">
        <f t="shared" si="100"/>
        <v>89.648648648648646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t="s">
        <v>8275</v>
      </c>
      <c r="Q1341" s="12">
        <f t="shared" si="101"/>
        <v>41936.647164351853</v>
      </c>
      <c r="R1341" s="12">
        <f t="shared" si="102"/>
        <v>41981.688831018517</v>
      </c>
      <c r="S1341">
        <f t="shared" si="103"/>
        <v>45</v>
      </c>
      <c r="T1341" s="10">
        <f t="shared" si="104"/>
        <v>2014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8" t="e">
        <f t="shared" si="100"/>
        <v>#DIV/0!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t="s">
        <v>8275</v>
      </c>
      <c r="Q1342" s="12">
        <f t="shared" si="101"/>
        <v>41836.595520833333</v>
      </c>
      <c r="R1342" s="12">
        <f t="shared" si="102"/>
        <v>41866.595520833333</v>
      </c>
      <c r="S1342">
        <f t="shared" si="103"/>
        <v>30</v>
      </c>
      <c r="T1342" s="10">
        <f t="shared" si="104"/>
        <v>2014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8">
        <f t="shared" si="100"/>
        <v>382.39130434782606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t="s">
        <v>8275</v>
      </c>
      <c r="Q1343" s="12">
        <f t="shared" si="101"/>
        <v>42612.624039351853</v>
      </c>
      <c r="R1343" s="12">
        <f t="shared" si="102"/>
        <v>42644.624039351853</v>
      </c>
      <c r="S1343">
        <f t="shared" si="103"/>
        <v>32</v>
      </c>
      <c r="T1343" s="10">
        <f t="shared" si="104"/>
        <v>2016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8">
        <f t="shared" si="100"/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t="s">
        <v>8275</v>
      </c>
      <c r="Q1344" s="12">
        <f t="shared" si="101"/>
        <v>42172.816423611104</v>
      </c>
      <c r="R1344" s="12">
        <f t="shared" si="102"/>
        <v>42202.816423611104</v>
      </c>
      <c r="S1344">
        <f t="shared" si="103"/>
        <v>30</v>
      </c>
      <c r="T1344" s="10">
        <f t="shared" si="104"/>
        <v>2015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8">
        <f t="shared" si="100"/>
        <v>158.35603715170279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t="s">
        <v>8275</v>
      </c>
      <c r="Q1345" s="12">
        <f t="shared" si="101"/>
        <v>42542.526423611111</v>
      </c>
      <c r="R1345" s="12">
        <f t="shared" si="102"/>
        <v>42601.165972222225</v>
      </c>
      <c r="S1345">
        <f t="shared" si="103"/>
        <v>59</v>
      </c>
      <c r="T1345" s="10">
        <f t="shared" si="104"/>
        <v>2016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8">
        <f t="shared" ref="F1346:F1409" si="105">E1346/M1346</f>
        <v>40.762589928057551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8276</v>
      </c>
      <c r="P1346" t="s">
        <v>8277</v>
      </c>
      <c r="Q1346" s="12">
        <f t="shared" si="101"/>
        <v>42522.789803240739</v>
      </c>
      <c r="R1346" s="12">
        <f t="shared" si="102"/>
        <v>42551.789803240739</v>
      </c>
      <c r="S1346">
        <f t="shared" si="103"/>
        <v>29</v>
      </c>
      <c r="T1346" s="10">
        <f t="shared" si="104"/>
        <v>2016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8">
        <f t="shared" si="105"/>
        <v>53.571428571428569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8276</v>
      </c>
      <c r="P1347" t="s">
        <v>8277</v>
      </c>
      <c r="Q1347" s="12">
        <f t="shared" ref="Q1347:Q1410" si="106">((($K1347/60)/60)/24)+DATE(1970,1,1)</f>
        <v>41799.814340277779</v>
      </c>
      <c r="R1347" s="12">
        <f t="shared" ref="R1347:R1410" si="107">((($J1347/60)/60)/24)+DATE(1970,1,1)</f>
        <v>41834.814340277779</v>
      </c>
      <c r="S1347">
        <f t="shared" ref="S1347:S1410" si="108">ROUND(R1347-Q1347,0)</f>
        <v>35</v>
      </c>
      <c r="T1347" s="10">
        <f t="shared" ref="T1347:T1410" si="109">YEAR(Q1347)</f>
        <v>2014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8">
        <f t="shared" si="105"/>
        <v>48.449664429530202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8276</v>
      </c>
      <c r="P1348" t="s">
        <v>8277</v>
      </c>
      <c r="Q1348" s="12">
        <f t="shared" si="106"/>
        <v>41422.075821759259</v>
      </c>
      <c r="R1348" s="12">
        <f t="shared" si="107"/>
        <v>41452.075821759259</v>
      </c>
      <c r="S1348">
        <f t="shared" si="108"/>
        <v>30</v>
      </c>
      <c r="T1348" s="10">
        <f t="shared" si="109"/>
        <v>2013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8">
        <f t="shared" si="105"/>
        <v>82.41935483870968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8276</v>
      </c>
      <c r="P1349" t="s">
        <v>8277</v>
      </c>
      <c r="Q1349" s="12">
        <f t="shared" si="106"/>
        <v>42040.638020833328</v>
      </c>
      <c r="R1349" s="12">
        <f t="shared" si="107"/>
        <v>42070.638020833328</v>
      </c>
      <c r="S1349">
        <f t="shared" si="108"/>
        <v>30</v>
      </c>
      <c r="T1349" s="10">
        <f t="shared" si="109"/>
        <v>2015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8">
        <f t="shared" si="105"/>
        <v>230.19230769230768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8276</v>
      </c>
      <c r="P1350" t="s">
        <v>8277</v>
      </c>
      <c r="Q1350" s="12">
        <f t="shared" si="106"/>
        <v>41963.506168981476</v>
      </c>
      <c r="R1350" s="12">
        <f t="shared" si="107"/>
        <v>41991.506168981476</v>
      </c>
      <c r="S1350">
        <f t="shared" si="108"/>
        <v>28</v>
      </c>
      <c r="T1350" s="10">
        <f t="shared" si="109"/>
        <v>2014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8">
        <f t="shared" si="105"/>
        <v>59.360465116279073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8276</v>
      </c>
      <c r="P1351" t="s">
        <v>8277</v>
      </c>
      <c r="Q1351" s="12">
        <f t="shared" si="106"/>
        <v>42317.33258101852</v>
      </c>
      <c r="R1351" s="12">
        <f t="shared" si="107"/>
        <v>42354.290972222225</v>
      </c>
      <c r="S1351">
        <f t="shared" si="108"/>
        <v>37</v>
      </c>
      <c r="T1351" s="10">
        <f t="shared" si="109"/>
        <v>2015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8">
        <f t="shared" si="105"/>
        <v>66.698717948717942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8276</v>
      </c>
      <c r="P1352" t="s">
        <v>8277</v>
      </c>
      <c r="Q1352" s="12">
        <f t="shared" si="106"/>
        <v>42334.013124999998</v>
      </c>
      <c r="R1352" s="12">
        <f t="shared" si="107"/>
        <v>42364.013124999998</v>
      </c>
      <c r="S1352">
        <f t="shared" si="108"/>
        <v>30</v>
      </c>
      <c r="T1352" s="10">
        <f t="shared" si="109"/>
        <v>2015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8">
        <f t="shared" si="105"/>
        <v>168.77500000000001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8276</v>
      </c>
      <c r="P1353" t="s">
        <v>8277</v>
      </c>
      <c r="Q1353" s="12">
        <f t="shared" si="106"/>
        <v>42382.74009259259</v>
      </c>
      <c r="R1353" s="12">
        <f t="shared" si="107"/>
        <v>42412.74009259259</v>
      </c>
      <c r="S1353">
        <f t="shared" si="108"/>
        <v>30</v>
      </c>
      <c r="T1353" s="10">
        <f t="shared" si="109"/>
        <v>2016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8">
        <f t="shared" si="105"/>
        <v>59.973568281938327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8276</v>
      </c>
      <c r="P1354" t="s">
        <v>8277</v>
      </c>
      <c r="Q1354" s="12">
        <f t="shared" si="106"/>
        <v>42200.578310185185</v>
      </c>
      <c r="R1354" s="12">
        <f t="shared" si="107"/>
        <v>42252.165972222225</v>
      </c>
      <c r="S1354">
        <f t="shared" si="108"/>
        <v>52</v>
      </c>
      <c r="T1354" s="10">
        <f t="shared" si="109"/>
        <v>2015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8">
        <f t="shared" si="105"/>
        <v>31.80952380952381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8276</v>
      </c>
      <c r="P1355" t="s">
        <v>8277</v>
      </c>
      <c r="Q1355" s="12">
        <f t="shared" si="106"/>
        <v>41309.11791666667</v>
      </c>
      <c r="R1355" s="12">
        <f t="shared" si="107"/>
        <v>41344</v>
      </c>
      <c r="S1355">
        <f t="shared" si="108"/>
        <v>35</v>
      </c>
      <c r="T1355" s="10">
        <f t="shared" si="109"/>
        <v>2013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8">
        <f t="shared" si="105"/>
        <v>24.421875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8276</v>
      </c>
      <c r="P1356" t="s">
        <v>8277</v>
      </c>
      <c r="Q1356" s="12">
        <f t="shared" si="106"/>
        <v>42502.807627314818</v>
      </c>
      <c r="R1356" s="12">
        <f t="shared" si="107"/>
        <v>42532.807627314818</v>
      </c>
      <c r="S1356">
        <f t="shared" si="108"/>
        <v>30</v>
      </c>
      <c r="T1356" s="10">
        <f t="shared" si="109"/>
        <v>2016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8">
        <f t="shared" si="105"/>
        <v>25.347107438016529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8276</v>
      </c>
      <c r="P1357" t="s">
        <v>8277</v>
      </c>
      <c r="Q1357" s="12">
        <f t="shared" si="106"/>
        <v>41213.254687499997</v>
      </c>
      <c r="R1357" s="12">
        <f t="shared" si="107"/>
        <v>41243.416666666664</v>
      </c>
      <c r="S1357">
        <f t="shared" si="108"/>
        <v>30</v>
      </c>
      <c r="T1357" s="10">
        <f t="shared" si="109"/>
        <v>2012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8">
        <f t="shared" si="105"/>
        <v>71.443218390804603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8276</v>
      </c>
      <c r="P1358" t="s">
        <v>8277</v>
      </c>
      <c r="Q1358" s="12">
        <f t="shared" si="106"/>
        <v>41430.038888888892</v>
      </c>
      <c r="R1358" s="12">
        <f t="shared" si="107"/>
        <v>41460.038888888892</v>
      </c>
      <c r="S1358">
        <f t="shared" si="108"/>
        <v>30</v>
      </c>
      <c r="T1358" s="10">
        <f t="shared" si="109"/>
        <v>2013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8">
        <f t="shared" si="105"/>
        <v>38.553846153846152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8276</v>
      </c>
      <c r="P1359" t="s">
        <v>8277</v>
      </c>
      <c r="Q1359" s="12">
        <f t="shared" si="106"/>
        <v>41304.962233796294</v>
      </c>
      <c r="R1359" s="12">
        <f t="shared" si="107"/>
        <v>41334.249305555553</v>
      </c>
      <c r="S1359">
        <f t="shared" si="108"/>
        <v>29</v>
      </c>
      <c r="T1359" s="10">
        <f t="shared" si="109"/>
        <v>2013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8">
        <f t="shared" si="105"/>
        <v>68.367346938775512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8276</v>
      </c>
      <c r="P1360" t="s">
        <v>8277</v>
      </c>
      <c r="Q1360" s="12">
        <f t="shared" si="106"/>
        <v>40689.570868055554</v>
      </c>
      <c r="R1360" s="12">
        <f t="shared" si="107"/>
        <v>40719.570868055554</v>
      </c>
      <c r="S1360">
        <f t="shared" si="108"/>
        <v>30</v>
      </c>
      <c r="T1360" s="10">
        <f t="shared" si="109"/>
        <v>2011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8">
        <f t="shared" si="105"/>
        <v>40.210526315789473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8276</v>
      </c>
      <c r="P1361" t="s">
        <v>8277</v>
      </c>
      <c r="Q1361" s="12">
        <f t="shared" si="106"/>
        <v>40668.814699074072</v>
      </c>
      <c r="R1361" s="12">
        <f t="shared" si="107"/>
        <v>40730.814699074072</v>
      </c>
      <c r="S1361">
        <f t="shared" si="108"/>
        <v>62</v>
      </c>
      <c r="T1361" s="10">
        <f t="shared" si="109"/>
        <v>2011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8">
        <f t="shared" si="105"/>
        <v>32.074074074074076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8276</v>
      </c>
      <c r="P1362" t="s">
        <v>8277</v>
      </c>
      <c r="Q1362" s="12">
        <f t="shared" si="106"/>
        <v>41095.900694444441</v>
      </c>
      <c r="R1362" s="12">
        <f t="shared" si="107"/>
        <v>41123.900694444441</v>
      </c>
      <c r="S1362">
        <f t="shared" si="108"/>
        <v>28</v>
      </c>
      <c r="T1362" s="10">
        <f t="shared" si="109"/>
        <v>2012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8">
        <f t="shared" si="105"/>
        <v>28.632575757575758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8276</v>
      </c>
      <c r="P1363" t="s">
        <v>8277</v>
      </c>
      <c r="Q1363" s="12">
        <f t="shared" si="106"/>
        <v>41781.717268518521</v>
      </c>
      <c r="R1363" s="12">
        <f t="shared" si="107"/>
        <v>41811.717268518521</v>
      </c>
      <c r="S1363">
        <f t="shared" si="108"/>
        <v>30</v>
      </c>
      <c r="T1363" s="10">
        <f t="shared" si="109"/>
        <v>2014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8">
        <f t="shared" si="105"/>
        <v>43.64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8276</v>
      </c>
      <c r="P1364" t="s">
        <v>8277</v>
      </c>
      <c r="Q1364" s="12">
        <f t="shared" si="106"/>
        <v>41464.934386574074</v>
      </c>
      <c r="R1364" s="12">
        <f t="shared" si="107"/>
        <v>41524.934386574074</v>
      </c>
      <c r="S1364">
        <f t="shared" si="108"/>
        <v>60</v>
      </c>
      <c r="T1364" s="10">
        <f t="shared" si="109"/>
        <v>2013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8">
        <f t="shared" si="105"/>
        <v>40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8276</v>
      </c>
      <c r="P1365" t="s">
        <v>8277</v>
      </c>
      <c r="Q1365" s="12">
        <f t="shared" si="106"/>
        <v>42396.8440625</v>
      </c>
      <c r="R1365" s="12">
        <f t="shared" si="107"/>
        <v>42415.332638888889</v>
      </c>
      <c r="S1365">
        <f t="shared" si="108"/>
        <v>18</v>
      </c>
      <c r="T1365" s="10">
        <f t="shared" si="109"/>
        <v>2016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8">
        <f t="shared" si="105"/>
        <v>346.04166666666669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8279</v>
      </c>
      <c r="P1366" t="s">
        <v>8280</v>
      </c>
      <c r="Q1366" s="12">
        <f t="shared" si="106"/>
        <v>41951.695671296293</v>
      </c>
      <c r="R1366" s="12">
        <f t="shared" si="107"/>
        <v>42011.6956712963</v>
      </c>
      <c r="S1366">
        <f t="shared" si="108"/>
        <v>60</v>
      </c>
      <c r="T1366" s="10">
        <f t="shared" si="109"/>
        <v>2014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8">
        <f t="shared" si="105"/>
        <v>81.739130434782609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8279</v>
      </c>
      <c r="P1367" t="s">
        <v>8280</v>
      </c>
      <c r="Q1367" s="12">
        <f t="shared" si="106"/>
        <v>42049.733240740738</v>
      </c>
      <c r="R1367" s="12">
        <f t="shared" si="107"/>
        <v>42079.691574074073</v>
      </c>
      <c r="S1367">
        <f t="shared" si="108"/>
        <v>30</v>
      </c>
      <c r="T1367" s="10">
        <f t="shared" si="109"/>
        <v>2015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8">
        <f t="shared" si="105"/>
        <v>64.535306122448986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8279</v>
      </c>
      <c r="P1368" t="s">
        <v>8280</v>
      </c>
      <c r="Q1368" s="12">
        <f t="shared" si="106"/>
        <v>41924.996099537035</v>
      </c>
      <c r="R1368" s="12">
        <f t="shared" si="107"/>
        <v>41970.037766203706</v>
      </c>
      <c r="S1368">
        <f t="shared" si="108"/>
        <v>45</v>
      </c>
      <c r="T1368" s="10">
        <f t="shared" si="109"/>
        <v>2014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8">
        <f t="shared" si="105"/>
        <v>63.477777777777774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8279</v>
      </c>
      <c r="P1369" t="s">
        <v>8280</v>
      </c>
      <c r="Q1369" s="12">
        <f t="shared" si="106"/>
        <v>42292.002893518518</v>
      </c>
      <c r="R1369" s="12">
        <f t="shared" si="107"/>
        <v>42322.044560185182</v>
      </c>
      <c r="S1369">
        <f t="shared" si="108"/>
        <v>30</v>
      </c>
      <c r="T1369" s="10">
        <f t="shared" si="109"/>
        <v>2015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8">
        <f t="shared" si="105"/>
        <v>63.620689655172413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8279</v>
      </c>
      <c r="P1370" t="s">
        <v>8280</v>
      </c>
      <c r="Q1370" s="12">
        <f t="shared" si="106"/>
        <v>42146.190902777773</v>
      </c>
      <c r="R1370" s="12">
        <f t="shared" si="107"/>
        <v>42170.190902777773</v>
      </c>
      <c r="S1370">
        <f t="shared" si="108"/>
        <v>24</v>
      </c>
      <c r="T1370" s="10">
        <f t="shared" si="109"/>
        <v>2015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8">
        <f t="shared" si="105"/>
        <v>83.967068965517228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8279</v>
      </c>
      <c r="P1371" t="s">
        <v>8280</v>
      </c>
      <c r="Q1371" s="12">
        <f t="shared" si="106"/>
        <v>41710.594282407408</v>
      </c>
      <c r="R1371" s="12">
        <f t="shared" si="107"/>
        <v>41740.594282407408</v>
      </c>
      <c r="S1371">
        <f t="shared" si="108"/>
        <v>30</v>
      </c>
      <c r="T1371" s="10">
        <f t="shared" si="109"/>
        <v>2014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8">
        <f t="shared" si="105"/>
        <v>77.75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8279</v>
      </c>
      <c r="P1372" t="s">
        <v>8280</v>
      </c>
      <c r="Q1372" s="12">
        <f t="shared" si="106"/>
        <v>41548.00335648148</v>
      </c>
      <c r="R1372" s="12">
        <f t="shared" si="107"/>
        <v>41563.00335648148</v>
      </c>
      <c r="S1372">
        <f t="shared" si="108"/>
        <v>15</v>
      </c>
      <c r="T1372" s="10">
        <f t="shared" si="109"/>
        <v>2013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8">
        <f t="shared" si="105"/>
        <v>107.07142857142857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8279</v>
      </c>
      <c r="P1373" t="s">
        <v>8280</v>
      </c>
      <c r="Q1373" s="12">
        <f t="shared" si="106"/>
        <v>42101.758587962962</v>
      </c>
      <c r="R1373" s="12">
        <f t="shared" si="107"/>
        <v>42131.758587962962</v>
      </c>
      <c r="S1373">
        <f t="shared" si="108"/>
        <v>30</v>
      </c>
      <c r="T1373" s="10">
        <f t="shared" si="109"/>
        <v>2015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8">
        <f t="shared" si="105"/>
        <v>38.75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8279</v>
      </c>
      <c r="P1374" t="s">
        <v>8280</v>
      </c>
      <c r="Q1374" s="12">
        <f t="shared" si="106"/>
        <v>41072.739953703705</v>
      </c>
      <c r="R1374" s="12">
        <f t="shared" si="107"/>
        <v>41102.739953703705</v>
      </c>
      <c r="S1374">
        <f t="shared" si="108"/>
        <v>30</v>
      </c>
      <c r="T1374" s="10">
        <f t="shared" si="109"/>
        <v>2012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8">
        <f t="shared" si="105"/>
        <v>201.94230769230768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8279</v>
      </c>
      <c r="P1375" t="s">
        <v>8280</v>
      </c>
      <c r="Q1375" s="12">
        <f t="shared" si="106"/>
        <v>42704.95177083333</v>
      </c>
      <c r="R1375" s="12">
        <f t="shared" si="107"/>
        <v>42734.95177083333</v>
      </c>
      <c r="S1375">
        <f t="shared" si="108"/>
        <v>30</v>
      </c>
      <c r="T1375" s="10">
        <f t="shared" si="109"/>
        <v>2016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8">
        <f t="shared" si="105"/>
        <v>43.060606060606062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8279</v>
      </c>
      <c r="P1376" t="s">
        <v>8280</v>
      </c>
      <c r="Q1376" s="12">
        <f t="shared" si="106"/>
        <v>42424.161898148144</v>
      </c>
      <c r="R1376" s="12">
        <f t="shared" si="107"/>
        <v>42454.12023148148</v>
      </c>
      <c r="S1376">
        <f t="shared" si="108"/>
        <v>30</v>
      </c>
      <c r="T1376" s="10">
        <f t="shared" si="109"/>
        <v>2016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8">
        <f t="shared" si="105"/>
        <v>62.871559633027523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8279</v>
      </c>
      <c r="P1377" t="s">
        <v>8280</v>
      </c>
      <c r="Q1377" s="12">
        <f t="shared" si="106"/>
        <v>42720.066192129627</v>
      </c>
      <c r="R1377" s="12">
        <f t="shared" si="107"/>
        <v>42750.066192129627</v>
      </c>
      <c r="S1377">
        <f t="shared" si="108"/>
        <v>30</v>
      </c>
      <c r="T1377" s="10">
        <f t="shared" si="109"/>
        <v>2016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8">
        <f t="shared" si="105"/>
        <v>55.607142857142854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8279</v>
      </c>
      <c r="P1378" t="s">
        <v>8280</v>
      </c>
      <c r="Q1378" s="12">
        <f t="shared" si="106"/>
        <v>42677.669050925921</v>
      </c>
      <c r="R1378" s="12">
        <f t="shared" si="107"/>
        <v>42707.710717592592</v>
      </c>
      <c r="S1378">
        <f t="shared" si="108"/>
        <v>30</v>
      </c>
      <c r="T1378" s="10">
        <f t="shared" si="109"/>
        <v>2016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8">
        <f t="shared" si="105"/>
        <v>48.70967741935484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8279</v>
      </c>
      <c r="P1379" t="s">
        <v>8280</v>
      </c>
      <c r="Q1379" s="12">
        <f t="shared" si="106"/>
        <v>42747.219560185185</v>
      </c>
      <c r="R1379" s="12">
        <f t="shared" si="107"/>
        <v>42769.174305555556</v>
      </c>
      <c r="S1379">
        <f t="shared" si="108"/>
        <v>22</v>
      </c>
      <c r="T1379" s="10">
        <f t="shared" si="109"/>
        <v>2017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8">
        <f t="shared" si="105"/>
        <v>30.578947368421051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8279</v>
      </c>
      <c r="P1380" t="s">
        <v>8280</v>
      </c>
      <c r="Q1380" s="12">
        <f t="shared" si="106"/>
        <v>42568.759374999994</v>
      </c>
      <c r="R1380" s="12">
        <f t="shared" si="107"/>
        <v>42583.759374999994</v>
      </c>
      <c r="S1380">
        <f t="shared" si="108"/>
        <v>15</v>
      </c>
      <c r="T1380" s="10">
        <f t="shared" si="109"/>
        <v>2016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8">
        <f t="shared" si="105"/>
        <v>73.907284768211923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8279</v>
      </c>
      <c r="P1381" t="s">
        <v>8280</v>
      </c>
      <c r="Q1381" s="12">
        <f t="shared" si="106"/>
        <v>42130.491620370376</v>
      </c>
      <c r="R1381" s="12">
        <f t="shared" si="107"/>
        <v>42160.491620370376</v>
      </c>
      <c r="S1381">
        <f t="shared" si="108"/>
        <v>30</v>
      </c>
      <c r="T1381" s="10">
        <f t="shared" si="109"/>
        <v>2015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8">
        <f t="shared" si="105"/>
        <v>21.2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8279</v>
      </c>
      <c r="P1382" t="s">
        <v>8280</v>
      </c>
      <c r="Q1382" s="12">
        <f t="shared" si="106"/>
        <v>42141.762800925921</v>
      </c>
      <c r="R1382" s="12">
        <f t="shared" si="107"/>
        <v>42164.083333333328</v>
      </c>
      <c r="S1382">
        <f t="shared" si="108"/>
        <v>22</v>
      </c>
      <c r="T1382" s="10">
        <f t="shared" si="109"/>
        <v>2015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8">
        <f t="shared" si="105"/>
        <v>73.356164383561648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8279</v>
      </c>
      <c r="P1383" t="s">
        <v>8280</v>
      </c>
      <c r="Q1383" s="12">
        <f t="shared" si="106"/>
        <v>42703.214409722219</v>
      </c>
      <c r="R1383" s="12">
        <f t="shared" si="107"/>
        <v>42733.214409722219</v>
      </c>
      <c r="S1383">
        <f t="shared" si="108"/>
        <v>30</v>
      </c>
      <c r="T1383" s="10">
        <f t="shared" si="109"/>
        <v>2016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8">
        <f t="shared" si="105"/>
        <v>56.412162162162161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8279</v>
      </c>
      <c r="P1384" t="s">
        <v>8280</v>
      </c>
      <c r="Q1384" s="12">
        <f t="shared" si="106"/>
        <v>41370.800185185188</v>
      </c>
      <c r="R1384" s="12">
        <f t="shared" si="107"/>
        <v>41400.800185185188</v>
      </c>
      <c r="S1384">
        <f t="shared" si="108"/>
        <v>30</v>
      </c>
      <c r="T1384" s="10">
        <f t="shared" si="109"/>
        <v>2013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8">
        <f t="shared" si="105"/>
        <v>50.247311827956992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8279</v>
      </c>
      <c r="P1385" t="s">
        <v>8280</v>
      </c>
      <c r="Q1385" s="12">
        <f t="shared" si="106"/>
        <v>42707.074976851851</v>
      </c>
      <c r="R1385" s="12">
        <f t="shared" si="107"/>
        <v>42727.074976851851</v>
      </c>
      <c r="S1385">
        <f t="shared" si="108"/>
        <v>20</v>
      </c>
      <c r="T1385" s="10">
        <f t="shared" si="109"/>
        <v>2016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8">
        <f t="shared" si="105"/>
        <v>68.936507936507937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8279</v>
      </c>
      <c r="P1386" t="s">
        <v>8280</v>
      </c>
      <c r="Q1386" s="12">
        <f t="shared" si="106"/>
        <v>42160.735208333332</v>
      </c>
      <c r="R1386" s="12">
        <f t="shared" si="107"/>
        <v>42190.735208333332</v>
      </c>
      <c r="S1386">
        <f t="shared" si="108"/>
        <v>30</v>
      </c>
      <c r="T1386" s="10">
        <f t="shared" si="109"/>
        <v>2015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8">
        <f t="shared" si="105"/>
        <v>65.914104477611943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8279</v>
      </c>
      <c r="P1387" t="s">
        <v>8280</v>
      </c>
      <c r="Q1387" s="12">
        <f t="shared" si="106"/>
        <v>42433.688900462963</v>
      </c>
      <c r="R1387" s="12">
        <f t="shared" si="107"/>
        <v>42489.507638888885</v>
      </c>
      <c r="S1387">
        <f t="shared" si="108"/>
        <v>56</v>
      </c>
      <c r="T1387" s="10">
        <f t="shared" si="109"/>
        <v>2016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8">
        <f t="shared" si="105"/>
        <v>62.5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8279</v>
      </c>
      <c r="P1388" t="s">
        <v>8280</v>
      </c>
      <c r="Q1388" s="12">
        <f t="shared" si="106"/>
        <v>42184.646863425922</v>
      </c>
      <c r="R1388" s="12">
        <f t="shared" si="107"/>
        <v>42214.646863425922</v>
      </c>
      <c r="S1388">
        <f t="shared" si="108"/>
        <v>30</v>
      </c>
      <c r="T1388" s="10">
        <f t="shared" si="109"/>
        <v>2015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8">
        <f t="shared" si="105"/>
        <v>70.064102564102569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8279</v>
      </c>
      <c r="P1389" t="s">
        <v>8280</v>
      </c>
      <c r="Q1389" s="12">
        <f t="shared" si="106"/>
        <v>42126.92123842593</v>
      </c>
      <c r="R1389" s="12">
        <f t="shared" si="107"/>
        <v>42158.1875</v>
      </c>
      <c r="S1389">
        <f t="shared" si="108"/>
        <v>31</v>
      </c>
      <c r="T1389" s="10">
        <f t="shared" si="109"/>
        <v>2015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8">
        <f t="shared" si="105"/>
        <v>60.181874999999998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8279</v>
      </c>
      <c r="P1390" t="s">
        <v>8280</v>
      </c>
      <c r="Q1390" s="12">
        <f t="shared" si="106"/>
        <v>42634.614780092597</v>
      </c>
      <c r="R1390" s="12">
        <f t="shared" si="107"/>
        <v>42660.676388888889</v>
      </c>
      <c r="S1390">
        <f t="shared" si="108"/>
        <v>26</v>
      </c>
      <c r="T1390" s="10">
        <f t="shared" si="109"/>
        <v>2016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8">
        <f t="shared" si="105"/>
        <v>21.382352941176471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8279</v>
      </c>
      <c r="P1391" t="s">
        <v>8280</v>
      </c>
      <c r="Q1391" s="12">
        <f t="shared" si="106"/>
        <v>42565.480983796297</v>
      </c>
      <c r="R1391" s="12">
        <f t="shared" si="107"/>
        <v>42595.480983796297</v>
      </c>
      <c r="S1391">
        <f t="shared" si="108"/>
        <v>30</v>
      </c>
      <c r="T1391" s="10">
        <f t="shared" si="109"/>
        <v>2016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8">
        <f t="shared" si="105"/>
        <v>160.78947368421052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8279</v>
      </c>
      <c r="P1392" t="s">
        <v>8280</v>
      </c>
      <c r="Q1392" s="12">
        <f t="shared" si="106"/>
        <v>42087.803310185183</v>
      </c>
      <c r="R1392" s="12">
        <f t="shared" si="107"/>
        <v>42121.716666666667</v>
      </c>
      <c r="S1392">
        <f t="shared" si="108"/>
        <v>34</v>
      </c>
      <c r="T1392" s="10">
        <f t="shared" si="109"/>
        <v>2015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8">
        <f t="shared" si="105"/>
        <v>42.384615384615387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8279</v>
      </c>
      <c r="P1393" t="s">
        <v>8280</v>
      </c>
      <c r="Q1393" s="12">
        <f t="shared" si="106"/>
        <v>42193.650671296295</v>
      </c>
      <c r="R1393" s="12">
        <f t="shared" si="107"/>
        <v>42238.207638888889</v>
      </c>
      <c r="S1393">
        <f t="shared" si="108"/>
        <v>45</v>
      </c>
      <c r="T1393" s="10">
        <f t="shared" si="109"/>
        <v>2015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8">
        <f t="shared" si="105"/>
        <v>27.317307692307693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8279</v>
      </c>
      <c r="P1394" t="s">
        <v>8280</v>
      </c>
      <c r="Q1394" s="12">
        <f t="shared" si="106"/>
        <v>42401.154930555553</v>
      </c>
      <c r="R1394" s="12">
        <f t="shared" si="107"/>
        <v>42432.154930555553</v>
      </c>
      <c r="S1394">
        <f t="shared" si="108"/>
        <v>31</v>
      </c>
      <c r="T1394" s="10">
        <f t="shared" si="109"/>
        <v>2016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8">
        <f t="shared" si="105"/>
        <v>196.82692307692307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8279</v>
      </c>
      <c r="P1395" t="s">
        <v>8280</v>
      </c>
      <c r="Q1395" s="12">
        <f t="shared" si="106"/>
        <v>42553.681979166664</v>
      </c>
      <c r="R1395" s="12">
        <f t="shared" si="107"/>
        <v>42583.681979166664</v>
      </c>
      <c r="S1395">
        <f t="shared" si="108"/>
        <v>30</v>
      </c>
      <c r="T1395" s="10">
        <f t="shared" si="109"/>
        <v>2016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8">
        <f t="shared" si="105"/>
        <v>53.882352941176471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8279</v>
      </c>
      <c r="P1396" t="s">
        <v>8280</v>
      </c>
      <c r="Q1396" s="12">
        <f t="shared" si="106"/>
        <v>42752.144976851851</v>
      </c>
      <c r="R1396" s="12">
        <f t="shared" si="107"/>
        <v>42795.125</v>
      </c>
      <c r="S1396">
        <f t="shared" si="108"/>
        <v>43</v>
      </c>
      <c r="T1396" s="10">
        <f t="shared" si="109"/>
        <v>2017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8">
        <f t="shared" si="105"/>
        <v>47.756097560975611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8279</v>
      </c>
      <c r="P1397" t="s">
        <v>8280</v>
      </c>
      <c r="Q1397" s="12">
        <f t="shared" si="106"/>
        <v>42719.90834490741</v>
      </c>
      <c r="R1397" s="12">
        <f t="shared" si="107"/>
        <v>42749.90834490741</v>
      </c>
      <c r="S1397">
        <f t="shared" si="108"/>
        <v>30</v>
      </c>
      <c r="T1397" s="10">
        <f t="shared" si="109"/>
        <v>2016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8">
        <f t="shared" si="105"/>
        <v>88.191780821917803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8279</v>
      </c>
      <c r="P1398" t="s">
        <v>8280</v>
      </c>
      <c r="Q1398" s="12">
        <f t="shared" si="106"/>
        <v>42018.99863425926</v>
      </c>
      <c r="R1398" s="12">
        <f t="shared" si="107"/>
        <v>42048.99863425926</v>
      </c>
      <c r="S1398">
        <f t="shared" si="108"/>
        <v>30</v>
      </c>
      <c r="T1398" s="10">
        <f t="shared" si="109"/>
        <v>2015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8">
        <f t="shared" si="105"/>
        <v>72.056962025316452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8279</v>
      </c>
      <c r="P1399" t="s">
        <v>8280</v>
      </c>
      <c r="Q1399" s="12">
        <f t="shared" si="106"/>
        <v>42640.917939814812</v>
      </c>
      <c r="R1399" s="12">
        <f t="shared" si="107"/>
        <v>42670.888194444444</v>
      </c>
      <c r="S1399">
        <f t="shared" si="108"/>
        <v>30</v>
      </c>
      <c r="T1399" s="10">
        <f t="shared" si="109"/>
        <v>2016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8">
        <f t="shared" si="105"/>
        <v>74.246153846153845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8279</v>
      </c>
      <c r="P1400" t="s">
        <v>8280</v>
      </c>
      <c r="Q1400" s="12">
        <f t="shared" si="106"/>
        <v>42526.874236111107</v>
      </c>
      <c r="R1400" s="12">
        <f t="shared" si="107"/>
        <v>42556.874236111107</v>
      </c>
      <c r="S1400">
        <f t="shared" si="108"/>
        <v>30</v>
      </c>
      <c r="T1400" s="10">
        <f t="shared" si="109"/>
        <v>2016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8">
        <f t="shared" si="105"/>
        <v>61.701086956521742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8279</v>
      </c>
      <c r="P1401" t="s">
        <v>8280</v>
      </c>
      <c r="Q1401" s="12">
        <f t="shared" si="106"/>
        <v>41889.004317129627</v>
      </c>
      <c r="R1401" s="12">
        <f t="shared" si="107"/>
        <v>41919.004317129627</v>
      </c>
      <c r="S1401">
        <f t="shared" si="108"/>
        <v>30</v>
      </c>
      <c r="T1401" s="10">
        <f t="shared" si="109"/>
        <v>2014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8">
        <f t="shared" si="105"/>
        <v>17.235294117647058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8279</v>
      </c>
      <c r="P1402" t="s">
        <v>8280</v>
      </c>
      <c r="Q1402" s="12">
        <f t="shared" si="106"/>
        <v>42498.341122685189</v>
      </c>
      <c r="R1402" s="12">
        <f t="shared" si="107"/>
        <v>42533.229166666672</v>
      </c>
      <c r="S1402">
        <f t="shared" si="108"/>
        <v>35</v>
      </c>
      <c r="T1402" s="10">
        <f t="shared" si="109"/>
        <v>2016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8">
        <f t="shared" si="105"/>
        <v>51.720833333333331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8279</v>
      </c>
      <c r="P1403" t="s">
        <v>8280</v>
      </c>
      <c r="Q1403" s="12">
        <f t="shared" si="106"/>
        <v>41399.99622685185</v>
      </c>
      <c r="R1403" s="12">
        <f t="shared" si="107"/>
        <v>41420.99622685185</v>
      </c>
      <c r="S1403">
        <f t="shared" si="108"/>
        <v>21</v>
      </c>
      <c r="T1403" s="10">
        <f t="shared" si="109"/>
        <v>2013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8">
        <f t="shared" si="105"/>
        <v>24.150442477876105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8279</v>
      </c>
      <c r="P1404" t="s">
        <v>8280</v>
      </c>
      <c r="Q1404" s="12">
        <f t="shared" si="106"/>
        <v>42065.053368055553</v>
      </c>
      <c r="R1404" s="12">
        <f t="shared" si="107"/>
        <v>42125.011701388896</v>
      </c>
      <c r="S1404">
        <f t="shared" si="108"/>
        <v>60</v>
      </c>
      <c r="T1404" s="10">
        <f t="shared" si="109"/>
        <v>2015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8">
        <f t="shared" si="105"/>
        <v>62.166666666666664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8279</v>
      </c>
      <c r="P1405" t="s">
        <v>8280</v>
      </c>
      <c r="Q1405" s="12">
        <f t="shared" si="106"/>
        <v>41451.062905092593</v>
      </c>
      <c r="R1405" s="12">
        <f t="shared" si="107"/>
        <v>41481.062905092593</v>
      </c>
      <c r="S1405">
        <f t="shared" si="108"/>
        <v>30</v>
      </c>
      <c r="T1405" s="10">
        <f t="shared" si="109"/>
        <v>2013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8">
        <f t="shared" si="105"/>
        <v>48.2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8276</v>
      </c>
      <c r="P1406" t="s">
        <v>8295</v>
      </c>
      <c r="Q1406" s="12">
        <f t="shared" si="106"/>
        <v>42032.510243055556</v>
      </c>
      <c r="R1406" s="12">
        <f t="shared" si="107"/>
        <v>42057.510243055556</v>
      </c>
      <c r="S1406">
        <f t="shared" si="108"/>
        <v>25</v>
      </c>
      <c r="T1406" s="10">
        <f t="shared" si="109"/>
        <v>2015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8">
        <f t="shared" si="105"/>
        <v>6.1764705882352944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8276</v>
      </c>
      <c r="P1407" t="s">
        <v>8295</v>
      </c>
      <c r="Q1407" s="12">
        <f t="shared" si="106"/>
        <v>41941.680567129632</v>
      </c>
      <c r="R1407" s="12">
        <f t="shared" si="107"/>
        <v>41971.722233796296</v>
      </c>
      <c r="S1407">
        <f t="shared" si="108"/>
        <v>30</v>
      </c>
      <c r="T1407" s="10">
        <f t="shared" si="109"/>
        <v>2014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8">
        <f t="shared" si="105"/>
        <v>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8276</v>
      </c>
      <c r="P1408" t="s">
        <v>8295</v>
      </c>
      <c r="Q1408" s="12">
        <f t="shared" si="106"/>
        <v>42297.432951388888</v>
      </c>
      <c r="R1408" s="12">
        <f t="shared" si="107"/>
        <v>42350.416666666672</v>
      </c>
      <c r="S1408">
        <f t="shared" si="108"/>
        <v>53</v>
      </c>
      <c r="T1408" s="10">
        <f t="shared" si="109"/>
        <v>2015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8">
        <f t="shared" si="105"/>
        <v>7.5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8276</v>
      </c>
      <c r="P1409" t="s">
        <v>8295</v>
      </c>
      <c r="Q1409" s="12">
        <f t="shared" si="106"/>
        <v>41838.536782407406</v>
      </c>
      <c r="R1409" s="12">
        <f t="shared" si="107"/>
        <v>41863.536782407406</v>
      </c>
      <c r="S1409">
        <f t="shared" si="108"/>
        <v>25</v>
      </c>
      <c r="T1409" s="10">
        <f t="shared" si="109"/>
        <v>2014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8">
        <f t="shared" ref="F1410:F1473" si="110">E1410/M1410</f>
        <v>12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8276</v>
      </c>
      <c r="P1410" t="s">
        <v>8295</v>
      </c>
      <c r="Q1410" s="12">
        <f t="shared" si="106"/>
        <v>42291.872175925921</v>
      </c>
      <c r="R1410" s="12">
        <f t="shared" si="107"/>
        <v>42321.913842592592</v>
      </c>
      <c r="S1410">
        <f t="shared" si="108"/>
        <v>30</v>
      </c>
      <c r="T1410" s="10">
        <f t="shared" si="109"/>
        <v>2015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8" t="e">
        <f t="shared" si="110"/>
        <v>#DIV/0!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8276</v>
      </c>
      <c r="P1411" t="s">
        <v>8295</v>
      </c>
      <c r="Q1411" s="12">
        <f t="shared" ref="Q1411:Q1474" si="111">((($K1411/60)/60)/24)+DATE(1970,1,1)</f>
        <v>41945.133506944447</v>
      </c>
      <c r="R1411" s="12">
        <f t="shared" ref="R1411:R1474" si="112">((($J1411/60)/60)/24)+DATE(1970,1,1)</f>
        <v>42005.175173611111</v>
      </c>
      <c r="S1411">
        <f t="shared" ref="S1411:S1474" si="113">ROUND(R1411-Q1411,0)</f>
        <v>60</v>
      </c>
      <c r="T1411" s="10">
        <f t="shared" ref="T1411:T1474" si="114">YEAR(Q1411)</f>
        <v>2014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8">
        <f t="shared" si="110"/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8276</v>
      </c>
      <c r="P1412" t="s">
        <v>8295</v>
      </c>
      <c r="Q1412" s="12">
        <f t="shared" si="111"/>
        <v>42479.318518518514</v>
      </c>
      <c r="R1412" s="12">
        <f t="shared" si="112"/>
        <v>42524.318518518514</v>
      </c>
      <c r="S1412">
        <f t="shared" si="113"/>
        <v>45</v>
      </c>
      <c r="T1412" s="10">
        <f t="shared" si="114"/>
        <v>2016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8">
        <f t="shared" si="110"/>
        <v>2.3333333333333335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8276</v>
      </c>
      <c r="P1413" t="s">
        <v>8295</v>
      </c>
      <c r="Q1413" s="12">
        <f t="shared" si="111"/>
        <v>42013.059027777781</v>
      </c>
      <c r="R1413" s="12">
        <f t="shared" si="112"/>
        <v>42041.059027777781</v>
      </c>
      <c r="S1413">
        <f t="shared" si="113"/>
        <v>28</v>
      </c>
      <c r="T1413" s="10">
        <f t="shared" si="114"/>
        <v>2015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8">
        <f t="shared" si="110"/>
        <v>24.615384615384617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8276</v>
      </c>
      <c r="P1414" t="s">
        <v>8295</v>
      </c>
      <c r="Q1414" s="12">
        <f t="shared" si="111"/>
        <v>41947.063645833332</v>
      </c>
      <c r="R1414" s="12">
        <f t="shared" si="112"/>
        <v>41977.063645833332</v>
      </c>
      <c r="S1414">
        <f t="shared" si="113"/>
        <v>30</v>
      </c>
      <c r="T1414" s="10">
        <f t="shared" si="114"/>
        <v>2014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8">
        <f t="shared" si="110"/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8276</v>
      </c>
      <c r="P1415" t="s">
        <v>8295</v>
      </c>
      <c r="Q1415" s="12">
        <f t="shared" si="111"/>
        <v>42360.437152777777</v>
      </c>
      <c r="R1415" s="12">
        <f t="shared" si="112"/>
        <v>42420.437152777777</v>
      </c>
      <c r="S1415">
        <f t="shared" si="113"/>
        <v>60</v>
      </c>
      <c r="T1415" s="10">
        <f t="shared" si="114"/>
        <v>2015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8">
        <f t="shared" si="110"/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8276</v>
      </c>
      <c r="P1416" t="s">
        <v>8295</v>
      </c>
      <c r="Q1416" s="12">
        <f t="shared" si="111"/>
        <v>42708.25309027778</v>
      </c>
      <c r="R1416" s="12">
        <f t="shared" si="112"/>
        <v>42738.25309027778</v>
      </c>
      <c r="S1416">
        <f t="shared" si="113"/>
        <v>30</v>
      </c>
      <c r="T1416" s="10">
        <f t="shared" si="114"/>
        <v>2016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8">
        <f t="shared" si="110"/>
        <v>88.888888888888886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8276</v>
      </c>
      <c r="P1417" t="s">
        <v>8295</v>
      </c>
      <c r="Q1417" s="12">
        <f t="shared" si="111"/>
        <v>42192.675821759258</v>
      </c>
      <c r="R1417" s="12">
        <f t="shared" si="112"/>
        <v>42232.675821759258</v>
      </c>
      <c r="S1417">
        <f t="shared" si="113"/>
        <v>40</v>
      </c>
      <c r="T1417" s="10">
        <f t="shared" si="114"/>
        <v>2015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8" t="e">
        <f t="shared" si="110"/>
        <v>#DIV/0!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8276</v>
      </c>
      <c r="P1418" t="s">
        <v>8295</v>
      </c>
      <c r="Q1418" s="12">
        <f t="shared" si="111"/>
        <v>42299.926145833335</v>
      </c>
      <c r="R1418" s="12">
        <f t="shared" si="112"/>
        <v>42329.967812499999</v>
      </c>
      <c r="S1418">
        <f t="shared" si="113"/>
        <v>30</v>
      </c>
      <c r="T1418" s="10">
        <f t="shared" si="114"/>
        <v>2015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8">
        <f t="shared" si="110"/>
        <v>27.5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8276</v>
      </c>
      <c r="P1419" t="s">
        <v>8295</v>
      </c>
      <c r="Q1419" s="12">
        <f t="shared" si="111"/>
        <v>42232.15016203704</v>
      </c>
      <c r="R1419" s="12">
        <f t="shared" si="112"/>
        <v>42262.465972222228</v>
      </c>
      <c r="S1419">
        <f t="shared" si="113"/>
        <v>30</v>
      </c>
      <c r="T1419" s="10">
        <f t="shared" si="114"/>
        <v>2015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8">
        <f t="shared" si="110"/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8276</v>
      </c>
      <c r="P1420" t="s">
        <v>8295</v>
      </c>
      <c r="Q1420" s="12">
        <f t="shared" si="111"/>
        <v>42395.456412037034</v>
      </c>
      <c r="R1420" s="12">
        <f t="shared" si="112"/>
        <v>42425.456412037034</v>
      </c>
      <c r="S1420">
        <f t="shared" si="113"/>
        <v>30</v>
      </c>
      <c r="T1420" s="10">
        <f t="shared" si="114"/>
        <v>2016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8">
        <f t="shared" si="110"/>
        <v>44.5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8276</v>
      </c>
      <c r="P1421" t="s">
        <v>8295</v>
      </c>
      <c r="Q1421" s="12">
        <f t="shared" si="111"/>
        <v>42622.456238425926</v>
      </c>
      <c r="R1421" s="12">
        <f t="shared" si="112"/>
        <v>42652.456238425926</v>
      </c>
      <c r="S1421">
        <f t="shared" si="113"/>
        <v>30</v>
      </c>
      <c r="T1421" s="10">
        <f t="shared" si="114"/>
        <v>2016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8">
        <f t="shared" si="110"/>
        <v>1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8276</v>
      </c>
      <c r="P1422" t="s">
        <v>8295</v>
      </c>
      <c r="Q1422" s="12">
        <f t="shared" si="111"/>
        <v>42524.667662037042</v>
      </c>
      <c r="R1422" s="12">
        <f t="shared" si="112"/>
        <v>42549.667662037042</v>
      </c>
      <c r="S1422">
        <f t="shared" si="113"/>
        <v>25</v>
      </c>
      <c r="T1422" s="10">
        <f t="shared" si="114"/>
        <v>2016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8">
        <f t="shared" si="110"/>
        <v>100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8276</v>
      </c>
      <c r="P1423" t="s">
        <v>8295</v>
      </c>
      <c r="Q1423" s="12">
        <f t="shared" si="111"/>
        <v>42013.915613425925</v>
      </c>
      <c r="R1423" s="12">
        <f t="shared" si="112"/>
        <v>42043.915613425925</v>
      </c>
      <c r="S1423">
        <f t="shared" si="113"/>
        <v>30</v>
      </c>
      <c r="T1423" s="10">
        <f t="shared" si="114"/>
        <v>2015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8">
        <f t="shared" si="110"/>
        <v>13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8276</v>
      </c>
      <c r="P1424" t="s">
        <v>8295</v>
      </c>
      <c r="Q1424" s="12">
        <f t="shared" si="111"/>
        <v>42604.239629629628</v>
      </c>
      <c r="R1424" s="12">
        <f t="shared" si="112"/>
        <v>42634.239629629628</v>
      </c>
      <c r="S1424">
        <f t="shared" si="113"/>
        <v>30</v>
      </c>
      <c r="T1424" s="10">
        <f t="shared" si="114"/>
        <v>2016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8">
        <f t="shared" si="110"/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8276</v>
      </c>
      <c r="P1425" t="s">
        <v>8295</v>
      </c>
      <c r="Q1425" s="12">
        <f t="shared" si="111"/>
        <v>42340.360312500001</v>
      </c>
      <c r="R1425" s="12">
        <f t="shared" si="112"/>
        <v>42370.360312500001</v>
      </c>
      <c r="S1425">
        <f t="shared" si="113"/>
        <v>30</v>
      </c>
      <c r="T1425" s="10">
        <f t="shared" si="114"/>
        <v>2015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8">
        <f t="shared" si="110"/>
        <v>109.07142857142857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8276</v>
      </c>
      <c r="P1426" t="s">
        <v>8295</v>
      </c>
      <c r="Q1426" s="12">
        <f t="shared" si="111"/>
        <v>42676.717615740738</v>
      </c>
      <c r="R1426" s="12">
        <f t="shared" si="112"/>
        <v>42689.759282407409</v>
      </c>
      <c r="S1426">
        <f t="shared" si="113"/>
        <v>13</v>
      </c>
      <c r="T1426" s="10">
        <f t="shared" si="114"/>
        <v>2016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8" t="e">
        <f t="shared" si="110"/>
        <v>#DIV/0!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8276</v>
      </c>
      <c r="P1427" t="s">
        <v>8295</v>
      </c>
      <c r="Q1427" s="12">
        <f t="shared" si="111"/>
        <v>42093.131469907406</v>
      </c>
      <c r="R1427" s="12">
        <f t="shared" si="112"/>
        <v>42123.131469907406</v>
      </c>
      <c r="S1427">
        <f t="shared" si="113"/>
        <v>30</v>
      </c>
      <c r="T1427" s="10">
        <f t="shared" si="114"/>
        <v>2015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8" t="e">
        <f t="shared" si="110"/>
        <v>#DIV/0!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8276</v>
      </c>
      <c r="P1428" t="s">
        <v>8295</v>
      </c>
      <c r="Q1428" s="12">
        <f t="shared" si="111"/>
        <v>42180.390277777777</v>
      </c>
      <c r="R1428" s="12">
        <f t="shared" si="112"/>
        <v>42240.390277777777</v>
      </c>
      <c r="S1428">
        <f t="shared" si="113"/>
        <v>60</v>
      </c>
      <c r="T1428" s="10">
        <f t="shared" si="114"/>
        <v>2015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8">
        <f t="shared" si="110"/>
        <v>104.75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8276</v>
      </c>
      <c r="P1429" t="s">
        <v>8295</v>
      </c>
      <c r="Q1429" s="12">
        <f t="shared" si="111"/>
        <v>42601.851678240739</v>
      </c>
      <c r="R1429" s="12">
        <f t="shared" si="112"/>
        <v>42631.851678240739</v>
      </c>
      <c r="S1429">
        <f t="shared" si="113"/>
        <v>30</v>
      </c>
      <c r="T1429" s="10">
        <f t="shared" si="114"/>
        <v>2016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8">
        <f t="shared" si="110"/>
        <v>15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8276</v>
      </c>
      <c r="P1430" t="s">
        <v>8295</v>
      </c>
      <c r="Q1430" s="12">
        <f t="shared" si="111"/>
        <v>42432.379826388889</v>
      </c>
      <c r="R1430" s="12">
        <f t="shared" si="112"/>
        <v>42462.338159722218</v>
      </c>
      <c r="S1430">
        <f t="shared" si="113"/>
        <v>30</v>
      </c>
      <c r="T1430" s="10">
        <f t="shared" si="114"/>
        <v>2016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8" t="e">
        <f t="shared" si="110"/>
        <v>#DIV/0!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8276</v>
      </c>
      <c r="P1431" t="s">
        <v>8295</v>
      </c>
      <c r="Q1431" s="12">
        <f t="shared" si="111"/>
        <v>42074.060671296291</v>
      </c>
      <c r="R1431" s="12">
        <f t="shared" si="112"/>
        <v>42104.060671296291</v>
      </c>
      <c r="S1431">
        <f t="shared" si="113"/>
        <v>30</v>
      </c>
      <c r="T1431" s="10">
        <f t="shared" si="114"/>
        <v>2015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8">
        <f t="shared" si="110"/>
        <v>80.599999999999994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8276</v>
      </c>
      <c r="P1432" t="s">
        <v>8295</v>
      </c>
      <c r="Q1432" s="12">
        <f t="shared" si="111"/>
        <v>41961.813518518517</v>
      </c>
      <c r="R1432" s="12">
        <f t="shared" si="112"/>
        <v>41992.813518518517</v>
      </c>
      <c r="S1432">
        <f t="shared" si="113"/>
        <v>31</v>
      </c>
      <c r="T1432" s="10">
        <f t="shared" si="114"/>
        <v>2014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8">
        <f t="shared" si="110"/>
        <v>115.55319148936171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8276</v>
      </c>
      <c r="P1433" t="s">
        <v>8295</v>
      </c>
      <c r="Q1433" s="12">
        <f t="shared" si="111"/>
        <v>42304.210833333331</v>
      </c>
      <c r="R1433" s="12">
        <f t="shared" si="112"/>
        <v>42334.252500000002</v>
      </c>
      <c r="S1433">
        <f t="shared" si="113"/>
        <v>30</v>
      </c>
      <c r="T1433" s="10">
        <f t="shared" si="114"/>
        <v>2015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8" t="e">
        <f t="shared" si="110"/>
        <v>#DIV/0!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8276</v>
      </c>
      <c r="P1434" t="s">
        <v>8295</v>
      </c>
      <c r="Q1434" s="12">
        <f t="shared" si="111"/>
        <v>42175.780416666668</v>
      </c>
      <c r="R1434" s="12">
        <f t="shared" si="112"/>
        <v>42205.780416666668</v>
      </c>
      <c r="S1434">
        <f t="shared" si="113"/>
        <v>30</v>
      </c>
      <c r="T1434" s="10">
        <f t="shared" si="114"/>
        <v>2015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8">
        <f t="shared" si="110"/>
        <v>80.5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8276</v>
      </c>
      <c r="P1435" t="s">
        <v>8295</v>
      </c>
      <c r="Q1435" s="12">
        <f t="shared" si="111"/>
        <v>42673.625868055555</v>
      </c>
      <c r="R1435" s="12">
        <f t="shared" si="112"/>
        <v>42714.458333333328</v>
      </c>
      <c r="S1435">
        <f t="shared" si="113"/>
        <v>41</v>
      </c>
      <c r="T1435" s="10">
        <f t="shared" si="114"/>
        <v>2016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8">
        <f t="shared" si="110"/>
        <v>744.5454545454545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8276</v>
      </c>
      <c r="P1436" t="s">
        <v>8295</v>
      </c>
      <c r="Q1436" s="12">
        <f t="shared" si="111"/>
        <v>42142.767106481479</v>
      </c>
      <c r="R1436" s="12">
        <f t="shared" si="112"/>
        <v>42163.625</v>
      </c>
      <c r="S1436">
        <f t="shared" si="113"/>
        <v>21</v>
      </c>
      <c r="T1436" s="10">
        <f t="shared" si="114"/>
        <v>2015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8">
        <f t="shared" si="110"/>
        <v>7.5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8276</v>
      </c>
      <c r="P1437" t="s">
        <v>8295</v>
      </c>
      <c r="Q1437" s="12">
        <f t="shared" si="111"/>
        <v>42258.780324074076</v>
      </c>
      <c r="R1437" s="12">
        <f t="shared" si="112"/>
        <v>42288.780324074076</v>
      </c>
      <c r="S1437">
        <f t="shared" si="113"/>
        <v>30</v>
      </c>
      <c r="T1437" s="10">
        <f t="shared" si="114"/>
        <v>2015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8">
        <f t="shared" si="110"/>
        <v>38.5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8276</v>
      </c>
      <c r="P1438" t="s">
        <v>8295</v>
      </c>
      <c r="Q1438" s="12">
        <f t="shared" si="111"/>
        <v>42391.35019675926</v>
      </c>
      <c r="R1438" s="12">
        <f t="shared" si="112"/>
        <v>42421.35019675926</v>
      </c>
      <c r="S1438">
        <f t="shared" si="113"/>
        <v>30</v>
      </c>
      <c r="T1438" s="10">
        <f t="shared" si="114"/>
        <v>2016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8">
        <f t="shared" si="110"/>
        <v>36.68181818181818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8276</v>
      </c>
      <c r="P1439" t="s">
        <v>8295</v>
      </c>
      <c r="Q1439" s="12">
        <f t="shared" si="111"/>
        <v>41796.531701388885</v>
      </c>
      <c r="R1439" s="12">
        <f t="shared" si="112"/>
        <v>41833.207638888889</v>
      </c>
      <c r="S1439">
        <f t="shared" si="113"/>
        <v>37</v>
      </c>
      <c r="T1439" s="10">
        <f t="shared" si="114"/>
        <v>2014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8">
        <f t="shared" si="110"/>
        <v>75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8276</v>
      </c>
      <c r="P1440" t="s">
        <v>8295</v>
      </c>
      <c r="Q1440" s="12">
        <f t="shared" si="111"/>
        <v>42457.871516203704</v>
      </c>
      <c r="R1440" s="12">
        <f t="shared" si="112"/>
        <v>42487.579861111109</v>
      </c>
      <c r="S1440">
        <f t="shared" si="113"/>
        <v>30</v>
      </c>
      <c r="T1440" s="10">
        <f t="shared" si="114"/>
        <v>2016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8">
        <f t="shared" si="110"/>
        <v>30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8276</v>
      </c>
      <c r="P1441" t="s">
        <v>8295</v>
      </c>
      <c r="Q1441" s="12">
        <f t="shared" si="111"/>
        <v>42040.829872685179</v>
      </c>
      <c r="R1441" s="12">
        <f t="shared" si="112"/>
        <v>42070.829872685179</v>
      </c>
      <c r="S1441">
        <f t="shared" si="113"/>
        <v>30</v>
      </c>
      <c r="T1441" s="10">
        <f t="shared" si="114"/>
        <v>2015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8">
        <f t="shared" si="110"/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8276</v>
      </c>
      <c r="P1442" t="s">
        <v>8295</v>
      </c>
      <c r="Q1442" s="12">
        <f t="shared" si="111"/>
        <v>42486.748414351852</v>
      </c>
      <c r="R1442" s="12">
        <f t="shared" si="112"/>
        <v>42516.748414351852</v>
      </c>
      <c r="S1442">
        <f t="shared" si="113"/>
        <v>30</v>
      </c>
      <c r="T1442" s="10">
        <f t="shared" si="114"/>
        <v>2016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8">
        <f t="shared" si="110"/>
        <v>673.33333333333337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8276</v>
      </c>
      <c r="P1443" t="s">
        <v>8295</v>
      </c>
      <c r="Q1443" s="12">
        <f t="shared" si="111"/>
        <v>42198.765844907408</v>
      </c>
      <c r="R1443" s="12">
        <f t="shared" si="112"/>
        <v>42258.765844907408</v>
      </c>
      <c r="S1443">
        <f t="shared" si="113"/>
        <v>60</v>
      </c>
      <c r="T1443" s="10">
        <f t="shared" si="114"/>
        <v>2015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8" t="e">
        <f t="shared" si="110"/>
        <v>#DIV/0!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8276</v>
      </c>
      <c r="P1444" t="s">
        <v>8295</v>
      </c>
      <c r="Q1444" s="12">
        <f t="shared" si="111"/>
        <v>42485.64534722222</v>
      </c>
      <c r="R1444" s="12">
        <f t="shared" si="112"/>
        <v>42515.64534722222</v>
      </c>
      <c r="S1444">
        <f t="shared" si="113"/>
        <v>30</v>
      </c>
      <c r="T1444" s="10">
        <f t="shared" si="114"/>
        <v>2016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8" t="e">
        <f t="shared" si="110"/>
        <v>#DIV/0!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8276</v>
      </c>
      <c r="P1445" t="s">
        <v>8295</v>
      </c>
      <c r="Q1445" s="12">
        <f t="shared" si="111"/>
        <v>42707.926030092596</v>
      </c>
      <c r="R1445" s="12">
        <f t="shared" si="112"/>
        <v>42737.926030092596</v>
      </c>
      <c r="S1445">
        <f t="shared" si="113"/>
        <v>30</v>
      </c>
      <c r="T1445" s="10">
        <f t="shared" si="114"/>
        <v>2016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8" t="e">
        <f t="shared" si="110"/>
        <v>#DIV/0!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8276</v>
      </c>
      <c r="P1446" t="s">
        <v>8295</v>
      </c>
      <c r="Q1446" s="12">
        <f t="shared" si="111"/>
        <v>42199.873402777783</v>
      </c>
      <c r="R1446" s="12">
        <f t="shared" si="112"/>
        <v>42259.873402777783</v>
      </c>
      <c r="S1446">
        <f t="shared" si="113"/>
        <v>60</v>
      </c>
      <c r="T1446" s="10">
        <f t="shared" si="114"/>
        <v>2015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8" t="e">
        <f t="shared" si="110"/>
        <v>#DIV/0!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8276</v>
      </c>
      <c r="P1447" t="s">
        <v>8295</v>
      </c>
      <c r="Q1447" s="12">
        <f t="shared" si="111"/>
        <v>42139.542303240742</v>
      </c>
      <c r="R1447" s="12">
        <f t="shared" si="112"/>
        <v>42169.542303240742</v>
      </c>
      <c r="S1447">
        <f t="shared" si="113"/>
        <v>30</v>
      </c>
      <c r="T1447" s="10">
        <f t="shared" si="114"/>
        <v>2015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8" t="e">
        <f t="shared" si="110"/>
        <v>#DIV/0!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8276</v>
      </c>
      <c r="P1448" t="s">
        <v>8295</v>
      </c>
      <c r="Q1448" s="12">
        <f t="shared" si="111"/>
        <v>42461.447662037041</v>
      </c>
      <c r="R1448" s="12">
        <f t="shared" si="112"/>
        <v>42481.447662037041</v>
      </c>
      <c r="S1448">
        <f t="shared" si="113"/>
        <v>20</v>
      </c>
      <c r="T1448" s="10">
        <f t="shared" si="114"/>
        <v>2016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8">
        <f t="shared" si="110"/>
        <v>25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8276</v>
      </c>
      <c r="P1449" t="s">
        <v>8295</v>
      </c>
      <c r="Q1449" s="12">
        <f t="shared" si="111"/>
        <v>42529.730717592596</v>
      </c>
      <c r="R1449" s="12">
        <f t="shared" si="112"/>
        <v>42559.730717592596</v>
      </c>
      <c r="S1449">
        <f t="shared" si="113"/>
        <v>30</v>
      </c>
      <c r="T1449" s="10">
        <f t="shared" si="114"/>
        <v>2016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8" t="e">
        <f t="shared" si="110"/>
        <v>#DIV/0!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8276</v>
      </c>
      <c r="P1450" t="s">
        <v>8295</v>
      </c>
      <c r="Q1450" s="12">
        <f t="shared" si="111"/>
        <v>42115.936550925922</v>
      </c>
      <c r="R1450" s="12">
        <f t="shared" si="112"/>
        <v>42146.225694444445</v>
      </c>
      <c r="S1450">
        <f t="shared" si="113"/>
        <v>30</v>
      </c>
      <c r="T1450" s="10">
        <f t="shared" si="114"/>
        <v>2015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8" t="e">
        <f t="shared" si="110"/>
        <v>#DIV/0!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8276</v>
      </c>
      <c r="P1451" t="s">
        <v>8295</v>
      </c>
      <c r="Q1451" s="12">
        <f t="shared" si="111"/>
        <v>42086.811400462961</v>
      </c>
      <c r="R1451" s="12">
        <f t="shared" si="112"/>
        <v>42134.811400462961</v>
      </c>
      <c r="S1451">
        <f t="shared" si="113"/>
        <v>48</v>
      </c>
      <c r="T1451" s="10">
        <f t="shared" si="114"/>
        <v>2015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8">
        <f t="shared" si="110"/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8276</v>
      </c>
      <c r="P1452" t="s">
        <v>8295</v>
      </c>
      <c r="Q1452" s="12">
        <f t="shared" si="111"/>
        <v>42390.171261574069</v>
      </c>
      <c r="R1452" s="12">
        <f t="shared" si="112"/>
        <v>42420.171261574069</v>
      </c>
      <c r="S1452">
        <f t="shared" si="113"/>
        <v>30</v>
      </c>
      <c r="T1452" s="10">
        <f t="shared" si="114"/>
        <v>2016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8">
        <f t="shared" si="110"/>
        <v>1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8276</v>
      </c>
      <c r="P1453" t="s">
        <v>8295</v>
      </c>
      <c r="Q1453" s="12">
        <f t="shared" si="111"/>
        <v>41931.959016203706</v>
      </c>
      <c r="R1453" s="12">
        <f t="shared" si="112"/>
        <v>41962.00068287037</v>
      </c>
      <c r="S1453">
        <f t="shared" si="113"/>
        <v>30</v>
      </c>
      <c r="T1453" s="10">
        <f t="shared" si="114"/>
        <v>2014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8" t="e">
        <f t="shared" si="110"/>
        <v>#DIV/0!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8276</v>
      </c>
      <c r="P1454" t="s">
        <v>8295</v>
      </c>
      <c r="Q1454" s="12">
        <f t="shared" si="111"/>
        <v>41818.703275462962</v>
      </c>
      <c r="R1454" s="12">
        <f t="shared" si="112"/>
        <v>41848.703275462962</v>
      </c>
      <c r="S1454">
        <f t="shared" si="113"/>
        <v>30</v>
      </c>
      <c r="T1454" s="10">
        <f t="shared" si="114"/>
        <v>2014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8" t="e">
        <f t="shared" si="110"/>
        <v>#DIV/0!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8276</v>
      </c>
      <c r="P1455" t="s">
        <v>8295</v>
      </c>
      <c r="Q1455" s="12">
        <f t="shared" si="111"/>
        <v>42795.696145833332</v>
      </c>
      <c r="R1455" s="12">
        <f t="shared" si="112"/>
        <v>42840.654479166667</v>
      </c>
      <c r="S1455">
        <f t="shared" si="113"/>
        <v>45</v>
      </c>
      <c r="T1455" s="10">
        <f t="shared" si="114"/>
        <v>2017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8">
        <f t="shared" si="110"/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8276</v>
      </c>
      <c r="P1456" t="s">
        <v>8295</v>
      </c>
      <c r="Q1456" s="12">
        <f t="shared" si="111"/>
        <v>42463.866666666669</v>
      </c>
      <c r="R1456" s="12">
        <f t="shared" si="112"/>
        <v>42484.915972222225</v>
      </c>
      <c r="S1456">
        <f t="shared" si="113"/>
        <v>21</v>
      </c>
      <c r="T1456" s="10">
        <f t="shared" si="114"/>
        <v>2016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8">
        <f t="shared" si="110"/>
        <v>225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8276</v>
      </c>
      <c r="P1457" t="s">
        <v>8295</v>
      </c>
      <c r="Q1457" s="12">
        <f t="shared" si="111"/>
        <v>41832.672685185185</v>
      </c>
      <c r="R1457" s="12">
        <f t="shared" si="112"/>
        <v>41887.568749999999</v>
      </c>
      <c r="S1457">
        <f t="shared" si="113"/>
        <v>55</v>
      </c>
      <c r="T1457" s="10">
        <f t="shared" si="114"/>
        <v>2014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8">
        <f t="shared" si="110"/>
        <v>48.333333333333336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8276</v>
      </c>
      <c r="P1458" t="s">
        <v>8295</v>
      </c>
      <c r="Q1458" s="12">
        <f t="shared" si="111"/>
        <v>42708.668576388889</v>
      </c>
      <c r="R1458" s="12">
        <f t="shared" si="112"/>
        <v>42738.668576388889</v>
      </c>
      <c r="S1458">
        <f t="shared" si="113"/>
        <v>30</v>
      </c>
      <c r="T1458" s="10">
        <f t="shared" si="114"/>
        <v>2016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8" t="e">
        <f t="shared" si="110"/>
        <v>#DIV/0!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8276</v>
      </c>
      <c r="P1459" t="s">
        <v>8295</v>
      </c>
      <c r="Q1459" s="12">
        <f t="shared" si="111"/>
        <v>42289.89634259259</v>
      </c>
      <c r="R1459" s="12">
        <f t="shared" si="112"/>
        <v>42319.938009259262</v>
      </c>
      <c r="S1459">
        <f t="shared" si="113"/>
        <v>30</v>
      </c>
      <c r="T1459" s="10">
        <f t="shared" si="114"/>
        <v>2015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8" t="e">
        <f t="shared" si="110"/>
        <v>#DIV/0!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8276</v>
      </c>
      <c r="P1460" t="s">
        <v>8295</v>
      </c>
      <c r="Q1460" s="12">
        <f t="shared" si="111"/>
        <v>41831.705555555556</v>
      </c>
      <c r="R1460" s="12">
        <f t="shared" si="112"/>
        <v>41862.166666666664</v>
      </c>
      <c r="S1460">
        <f t="shared" si="113"/>
        <v>30</v>
      </c>
      <c r="T1460" s="10">
        <f t="shared" si="114"/>
        <v>2014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8" t="e">
        <f t="shared" si="110"/>
        <v>#DIV/0!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8276</v>
      </c>
      <c r="P1461" t="s">
        <v>8295</v>
      </c>
      <c r="Q1461" s="12">
        <f t="shared" si="111"/>
        <v>42312.204814814817</v>
      </c>
      <c r="R1461" s="12">
        <f t="shared" si="112"/>
        <v>42340.725694444445</v>
      </c>
      <c r="S1461">
        <f t="shared" si="113"/>
        <v>29</v>
      </c>
      <c r="T1461" s="10">
        <f t="shared" si="114"/>
        <v>2015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8" t="e">
        <f t="shared" si="110"/>
        <v>#DIV/0!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8276</v>
      </c>
      <c r="P1462" t="s">
        <v>8295</v>
      </c>
      <c r="Q1462" s="12">
        <f t="shared" si="111"/>
        <v>41915.896967592591</v>
      </c>
      <c r="R1462" s="12">
        <f t="shared" si="112"/>
        <v>41973.989583333328</v>
      </c>
      <c r="S1462">
        <f t="shared" si="113"/>
        <v>58</v>
      </c>
      <c r="T1462" s="10">
        <f t="shared" si="114"/>
        <v>2014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8">
        <f t="shared" si="110"/>
        <v>44.66673529411765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8276</v>
      </c>
      <c r="P1463" t="s">
        <v>8296</v>
      </c>
      <c r="Q1463" s="12">
        <f t="shared" si="111"/>
        <v>41899.645300925928</v>
      </c>
      <c r="R1463" s="12">
        <f t="shared" si="112"/>
        <v>41933</v>
      </c>
      <c r="S1463">
        <f t="shared" si="113"/>
        <v>33</v>
      </c>
      <c r="T1463" s="10">
        <f t="shared" si="114"/>
        <v>2014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8">
        <f t="shared" si="110"/>
        <v>28.937999999999999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8276</v>
      </c>
      <c r="P1464" t="s">
        <v>8296</v>
      </c>
      <c r="Q1464" s="12">
        <f t="shared" si="111"/>
        <v>41344.662858796299</v>
      </c>
      <c r="R1464" s="12">
        <f t="shared" si="112"/>
        <v>41374.662858796299</v>
      </c>
      <c r="S1464">
        <f t="shared" si="113"/>
        <v>30</v>
      </c>
      <c r="T1464" s="10">
        <f t="shared" si="114"/>
        <v>2013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8">
        <f t="shared" si="110"/>
        <v>35.44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8276</v>
      </c>
      <c r="P1465" t="s">
        <v>8296</v>
      </c>
      <c r="Q1465" s="12">
        <f t="shared" si="111"/>
        <v>41326.911319444444</v>
      </c>
      <c r="R1465" s="12">
        <f t="shared" si="112"/>
        <v>41371.869652777779</v>
      </c>
      <c r="S1465">
        <f t="shared" si="113"/>
        <v>45</v>
      </c>
      <c r="T1465" s="10">
        <f t="shared" si="114"/>
        <v>2013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8">
        <f t="shared" si="110"/>
        <v>34.871794871794869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8276</v>
      </c>
      <c r="P1466" t="s">
        <v>8296</v>
      </c>
      <c r="Q1466" s="12">
        <f t="shared" si="111"/>
        <v>41291.661550925928</v>
      </c>
      <c r="R1466" s="12">
        <f t="shared" si="112"/>
        <v>41321.661550925928</v>
      </c>
      <c r="S1466">
        <f t="shared" si="113"/>
        <v>30</v>
      </c>
      <c r="T1466" s="10">
        <f t="shared" si="114"/>
        <v>2013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8">
        <f t="shared" si="110"/>
        <v>52.622732513451197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8276</v>
      </c>
      <c r="P1467" t="s">
        <v>8296</v>
      </c>
      <c r="Q1467" s="12">
        <f t="shared" si="111"/>
        <v>40959.734398148146</v>
      </c>
      <c r="R1467" s="12">
        <f t="shared" si="112"/>
        <v>40990.125</v>
      </c>
      <c r="S1467">
        <f t="shared" si="113"/>
        <v>30</v>
      </c>
      <c r="T1467" s="10">
        <f t="shared" si="114"/>
        <v>2012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8">
        <f t="shared" si="110"/>
        <v>69.598266129032254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8276</v>
      </c>
      <c r="P1468" t="s">
        <v>8296</v>
      </c>
      <c r="Q1468" s="12">
        <f t="shared" si="111"/>
        <v>42340.172060185185</v>
      </c>
      <c r="R1468" s="12">
        <f t="shared" si="112"/>
        <v>42381.208333333328</v>
      </c>
      <c r="S1468">
        <f t="shared" si="113"/>
        <v>41</v>
      </c>
      <c r="T1468" s="10">
        <f t="shared" si="114"/>
        <v>2015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8">
        <f t="shared" si="110"/>
        <v>76.72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8276</v>
      </c>
      <c r="P1469" t="s">
        <v>8296</v>
      </c>
      <c r="Q1469" s="12">
        <f t="shared" si="111"/>
        <v>40933.80190972222</v>
      </c>
      <c r="R1469" s="12">
        <f t="shared" si="112"/>
        <v>40993.760243055556</v>
      </c>
      <c r="S1469">
        <f t="shared" si="113"/>
        <v>60</v>
      </c>
      <c r="T1469" s="10">
        <f t="shared" si="114"/>
        <v>2012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8">
        <f t="shared" si="110"/>
        <v>33.191126279863482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8276</v>
      </c>
      <c r="P1470" t="s">
        <v>8296</v>
      </c>
      <c r="Q1470" s="12">
        <f t="shared" si="111"/>
        <v>40646.014456018522</v>
      </c>
      <c r="R1470" s="12">
        <f t="shared" si="112"/>
        <v>40706.014456018522</v>
      </c>
      <c r="S1470">
        <f t="shared" si="113"/>
        <v>60</v>
      </c>
      <c r="T1470" s="10">
        <f t="shared" si="114"/>
        <v>2011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8">
        <f t="shared" si="110"/>
        <v>149.46417445482865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8276</v>
      </c>
      <c r="P1471" t="s">
        <v>8296</v>
      </c>
      <c r="Q1471" s="12">
        <f t="shared" si="111"/>
        <v>41290.598483796297</v>
      </c>
      <c r="R1471" s="12">
        <f t="shared" si="112"/>
        <v>41320.598483796297</v>
      </c>
      <c r="S1471">
        <f t="shared" si="113"/>
        <v>30</v>
      </c>
      <c r="T1471" s="10">
        <f t="shared" si="114"/>
        <v>2013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8">
        <f t="shared" si="110"/>
        <v>23.172839506172838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8276</v>
      </c>
      <c r="P1472" t="s">
        <v>8296</v>
      </c>
      <c r="Q1472" s="12">
        <f t="shared" si="111"/>
        <v>41250.827118055553</v>
      </c>
      <c r="R1472" s="12">
        <f t="shared" si="112"/>
        <v>41271.827118055553</v>
      </c>
      <c r="S1472">
        <f t="shared" si="113"/>
        <v>21</v>
      </c>
      <c r="T1472" s="10">
        <f t="shared" si="114"/>
        <v>2012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8">
        <f t="shared" si="110"/>
        <v>96.877551020408163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8276</v>
      </c>
      <c r="P1473" t="s">
        <v>8296</v>
      </c>
      <c r="Q1473" s="12">
        <f t="shared" si="111"/>
        <v>42073.957569444443</v>
      </c>
      <c r="R1473" s="12">
        <f t="shared" si="112"/>
        <v>42103.957569444443</v>
      </c>
      <c r="S1473">
        <f t="shared" si="113"/>
        <v>30</v>
      </c>
      <c r="T1473" s="10">
        <f t="shared" si="114"/>
        <v>2015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8">
        <f t="shared" ref="F1474:F1537" si="115">E1474/M1474</f>
        <v>103.20238095238095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8276</v>
      </c>
      <c r="P1474" t="s">
        <v>8296</v>
      </c>
      <c r="Q1474" s="12">
        <f t="shared" si="111"/>
        <v>41533.542858796296</v>
      </c>
      <c r="R1474" s="12">
        <f t="shared" si="112"/>
        <v>41563.542858796296</v>
      </c>
      <c r="S1474">
        <f t="shared" si="113"/>
        <v>30</v>
      </c>
      <c r="T1474" s="10">
        <f t="shared" si="114"/>
        <v>2013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8">
        <f t="shared" si="115"/>
        <v>38.462553191489363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8276</v>
      </c>
      <c r="P1475" t="s">
        <v>8296</v>
      </c>
      <c r="Q1475" s="12">
        <f t="shared" ref="Q1475:Q1538" si="116">((($K1475/60)/60)/24)+DATE(1970,1,1)</f>
        <v>40939.979618055557</v>
      </c>
      <c r="R1475" s="12">
        <f t="shared" ref="R1475:R1538" si="117">((($J1475/60)/60)/24)+DATE(1970,1,1)</f>
        <v>40969.979618055557</v>
      </c>
      <c r="S1475">
        <f t="shared" ref="S1475:S1538" si="118">ROUND(R1475-Q1475,0)</f>
        <v>30</v>
      </c>
      <c r="T1475" s="10">
        <f t="shared" ref="T1475:T1538" si="119">YEAR(Q1475)</f>
        <v>2012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8">
        <f t="shared" si="115"/>
        <v>44.315789473684212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8276</v>
      </c>
      <c r="P1476" t="s">
        <v>8296</v>
      </c>
      <c r="Q1476" s="12">
        <f t="shared" si="116"/>
        <v>41500.727916666663</v>
      </c>
      <c r="R1476" s="12">
        <f t="shared" si="117"/>
        <v>41530.727916666663</v>
      </c>
      <c r="S1476">
        <f t="shared" si="118"/>
        <v>30</v>
      </c>
      <c r="T1476" s="10">
        <f t="shared" si="119"/>
        <v>2013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8">
        <f t="shared" si="115"/>
        <v>64.173356009070289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8276</v>
      </c>
      <c r="P1477" t="s">
        <v>8296</v>
      </c>
      <c r="Q1477" s="12">
        <f t="shared" si="116"/>
        <v>41960.722951388889</v>
      </c>
      <c r="R1477" s="12">
        <f t="shared" si="117"/>
        <v>41993.207638888889</v>
      </c>
      <c r="S1477">
        <f t="shared" si="118"/>
        <v>32</v>
      </c>
      <c r="T1477" s="10">
        <f t="shared" si="119"/>
        <v>2014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8">
        <f t="shared" si="115"/>
        <v>43.333275109170302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8276</v>
      </c>
      <c r="P1478" t="s">
        <v>8296</v>
      </c>
      <c r="Q1478" s="12">
        <f t="shared" si="116"/>
        <v>40766.041921296295</v>
      </c>
      <c r="R1478" s="12">
        <f t="shared" si="117"/>
        <v>40796.041921296295</v>
      </c>
      <c r="S1478">
        <f t="shared" si="118"/>
        <v>30</v>
      </c>
      <c r="T1478" s="10">
        <f t="shared" si="119"/>
        <v>2011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8">
        <f t="shared" si="115"/>
        <v>90.495934959349597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8276</v>
      </c>
      <c r="P1479" t="s">
        <v>8296</v>
      </c>
      <c r="Q1479" s="12">
        <f t="shared" si="116"/>
        <v>40840.615787037037</v>
      </c>
      <c r="R1479" s="12">
        <f t="shared" si="117"/>
        <v>40900.125</v>
      </c>
      <c r="S1479">
        <f t="shared" si="118"/>
        <v>60</v>
      </c>
      <c r="T1479" s="10">
        <f t="shared" si="119"/>
        <v>2011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8">
        <f t="shared" si="115"/>
        <v>29.187190495010373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8276</v>
      </c>
      <c r="P1480" t="s">
        <v>8296</v>
      </c>
      <c r="Q1480" s="12">
        <f t="shared" si="116"/>
        <v>41394.871678240743</v>
      </c>
      <c r="R1480" s="12">
        <f t="shared" si="117"/>
        <v>41408.871678240743</v>
      </c>
      <c r="S1480">
        <f t="shared" si="118"/>
        <v>14</v>
      </c>
      <c r="T1480" s="10">
        <f t="shared" si="119"/>
        <v>2013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8">
        <f t="shared" si="115"/>
        <v>30.95774647887324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8276</v>
      </c>
      <c r="P1481" t="s">
        <v>8296</v>
      </c>
      <c r="Q1481" s="12">
        <f t="shared" si="116"/>
        <v>41754.745243055557</v>
      </c>
      <c r="R1481" s="12">
        <f t="shared" si="117"/>
        <v>41769.165972222225</v>
      </c>
      <c r="S1481">
        <f t="shared" si="118"/>
        <v>14</v>
      </c>
      <c r="T1481" s="10">
        <f t="shared" si="119"/>
        <v>2014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8">
        <f t="shared" si="115"/>
        <v>92.157795275590544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8276</v>
      </c>
      <c r="P1482" t="s">
        <v>8296</v>
      </c>
      <c r="Q1482" s="12">
        <f t="shared" si="116"/>
        <v>41464.934016203704</v>
      </c>
      <c r="R1482" s="12">
        <f t="shared" si="117"/>
        <v>41481.708333333336</v>
      </c>
      <c r="S1482">
        <f t="shared" si="118"/>
        <v>17</v>
      </c>
      <c r="T1482" s="10">
        <f t="shared" si="119"/>
        <v>2013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8">
        <f t="shared" si="115"/>
        <v>17.5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8276</v>
      </c>
      <c r="P1483" t="s">
        <v>8278</v>
      </c>
      <c r="Q1483" s="12">
        <f t="shared" si="116"/>
        <v>41550.922974537039</v>
      </c>
      <c r="R1483" s="12">
        <f t="shared" si="117"/>
        <v>41580.922974537039</v>
      </c>
      <c r="S1483">
        <f t="shared" si="118"/>
        <v>30</v>
      </c>
      <c r="T1483" s="10">
        <f t="shared" si="119"/>
        <v>2013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8">
        <f t="shared" si="115"/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8276</v>
      </c>
      <c r="P1484" t="s">
        <v>8278</v>
      </c>
      <c r="Q1484" s="12">
        <f t="shared" si="116"/>
        <v>41136.85805555556</v>
      </c>
      <c r="R1484" s="12">
        <f t="shared" si="117"/>
        <v>41159.32708333333</v>
      </c>
      <c r="S1484">
        <f t="shared" si="118"/>
        <v>22</v>
      </c>
      <c r="T1484" s="10">
        <f t="shared" si="119"/>
        <v>2012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8">
        <f t="shared" si="115"/>
        <v>25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8276</v>
      </c>
      <c r="P1485" t="s">
        <v>8278</v>
      </c>
      <c r="Q1485" s="12">
        <f t="shared" si="116"/>
        <v>42548.192997685182</v>
      </c>
      <c r="R1485" s="12">
        <f t="shared" si="117"/>
        <v>42573.192997685182</v>
      </c>
      <c r="S1485">
        <f t="shared" si="118"/>
        <v>25</v>
      </c>
      <c r="T1485" s="10">
        <f t="shared" si="119"/>
        <v>2016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8" t="e">
        <f t="shared" si="115"/>
        <v>#DIV/0!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8276</v>
      </c>
      <c r="P1486" t="s">
        <v>8278</v>
      </c>
      <c r="Q1486" s="12">
        <f t="shared" si="116"/>
        <v>41053.200960648144</v>
      </c>
      <c r="R1486" s="12">
        <f t="shared" si="117"/>
        <v>41111.618750000001</v>
      </c>
      <c r="S1486">
        <f t="shared" si="118"/>
        <v>58</v>
      </c>
      <c r="T1486" s="10">
        <f t="shared" si="119"/>
        <v>2012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8">
        <f t="shared" si="115"/>
        <v>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8276</v>
      </c>
      <c r="P1487" t="s">
        <v>8278</v>
      </c>
      <c r="Q1487" s="12">
        <f t="shared" si="116"/>
        <v>42130.795983796299</v>
      </c>
      <c r="R1487" s="12">
        <f t="shared" si="117"/>
        <v>42175.795983796299</v>
      </c>
      <c r="S1487">
        <f t="shared" si="118"/>
        <v>45</v>
      </c>
      <c r="T1487" s="10">
        <f t="shared" si="119"/>
        <v>2015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8">
        <f t="shared" si="115"/>
        <v>16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8276</v>
      </c>
      <c r="P1488" t="s">
        <v>8278</v>
      </c>
      <c r="Q1488" s="12">
        <f t="shared" si="116"/>
        <v>42032.168530092589</v>
      </c>
      <c r="R1488" s="12">
        <f t="shared" si="117"/>
        <v>42062.168530092589</v>
      </c>
      <c r="S1488">
        <f t="shared" si="118"/>
        <v>30</v>
      </c>
      <c r="T1488" s="10">
        <f t="shared" si="119"/>
        <v>2015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8" t="e">
        <f t="shared" si="115"/>
        <v>#DIV/0!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8276</v>
      </c>
      <c r="P1489" t="s">
        <v>8278</v>
      </c>
      <c r="Q1489" s="12">
        <f t="shared" si="116"/>
        <v>42554.917488425926</v>
      </c>
      <c r="R1489" s="12">
        <f t="shared" si="117"/>
        <v>42584.917488425926</v>
      </c>
      <c r="S1489">
        <f t="shared" si="118"/>
        <v>30</v>
      </c>
      <c r="T1489" s="10">
        <f t="shared" si="119"/>
        <v>2016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8">
        <f t="shared" si="115"/>
        <v>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8276</v>
      </c>
      <c r="P1490" t="s">
        <v>8278</v>
      </c>
      <c r="Q1490" s="12">
        <f t="shared" si="116"/>
        <v>41614.563194444447</v>
      </c>
      <c r="R1490" s="12">
        <f t="shared" si="117"/>
        <v>41644.563194444447</v>
      </c>
      <c r="S1490">
        <f t="shared" si="118"/>
        <v>30</v>
      </c>
      <c r="T1490" s="10">
        <f t="shared" si="119"/>
        <v>2013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8" t="e">
        <f t="shared" si="115"/>
        <v>#DIV/0!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8276</v>
      </c>
      <c r="P1491" t="s">
        <v>8278</v>
      </c>
      <c r="Q1491" s="12">
        <f t="shared" si="116"/>
        <v>41198.611712962964</v>
      </c>
      <c r="R1491" s="12">
        <f t="shared" si="117"/>
        <v>41228.653379629628</v>
      </c>
      <c r="S1491">
        <f t="shared" si="118"/>
        <v>30</v>
      </c>
      <c r="T1491" s="10">
        <f t="shared" si="119"/>
        <v>2012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8">
        <f t="shared" si="115"/>
        <v>47.10526315789474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8276</v>
      </c>
      <c r="P1492" t="s">
        <v>8278</v>
      </c>
      <c r="Q1492" s="12">
        <f t="shared" si="116"/>
        <v>41520.561041666668</v>
      </c>
      <c r="R1492" s="12">
        <f t="shared" si="117"/>
        <v>41549.561041666668</v>
      </c>
      <c r="S1492">
        <f t="shared" si="118"/>
        <v>29</v>
      </c>
      <c r="T1492" s="10">
        <f t="shared" si="119"/>
        <v>2013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8">
        <f t="shared" si="115"/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8276</v>
      </c>
      <c r="P1493" t="s">
        <v>8278</v>
      </c>
      <c r="Q1493" s="12">
        <f t="shared" si="116"/>
        <v>41991.713460648149</v>
      </c>
      <c r="R1493" s="12">
        <f t="shared" si="117"/>
        <v>42050.651388888888</v>
      </c>
      <c r="S1493">
        <f t="shared" si="118"/>
        <v>59</v>
      </c>
      <c r="T1493" s="10">
        <f t="shared" si="119"/>
        <v>2014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8">
        <f t="shared" si="115"/>
        <v>15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8276</v>
      </c>
      <c r="P1494" t="s">
        <v>8278</v>
      </c>
      <c r="Q1494" s="12">
        <f t="shared" si="116"/>
        <v>40682.884791666671</v>
      </c>
      <c r="R1494" s="12">
        <f t="shared" si="117"/>
        <v>40712.884791666671</v>
      </c>
      <c r="S1494">
        <f t="shared" si="118"/>
        <v>30</v>
      </c>
      <c r="T1494" s="10">
        <f t="shared" si="119"/>
        <v>2011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8" t="e">
        <f t="shared" si="115"/>
        <v>#DIV/0!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8276</v>
      </c>
      <c r="P1495" t="s">
        <v>8278</v>
      </c>
      <c r="Q1495" s="12">
        <f t="shared" si="116"/>
        <v>41411.866608796299</v>
      </c>
      <c r="R1495" s="12">
        <f t="shared" si="117"/>
        <v>41441.866608796299</v>
      </c>
      <c r="S1495">
        <f t="shared" si="118"/>
        <v>30</v>
      </c>
      <c r="T1495" s="10">
        <f t="shared" si="119"/>
        <v>2013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8">
        <f t="shared" si="115"/>
        <v>40.454545454545453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8276</v>
      </c>
      <c r="P1496" t="s">
        <v>8278</v>
      </c>
      <c r="Q1496" s="12">
        <f t="shared" si="116"/>
        <v>42067.722372685181</v>
      </c>
      <c r="R1496" s="12">
        <f t="shared" si="117"/>
        <v>42097.651388888888</v>
      </c>
      <c r="S1496">
        <f t="shared" si="118"/>
        <v>30</v>
      </c>
      <c r="T1496" s="10">
        <f t="shared" si="119"/>
        <v>2015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8" t="e">
        <f t="shared" si="115"/>
        <v>#DIV/0!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8276</v>
      </c>
      <c r="P1497" t="s">
        <v>8278</v>
      </c>
      <c r="Q1497" s="12">
        <f t="shared" si="116"/>
        <v>40752.789710648147</v>
      </c>
      <c r="R1497" s="12">
        <f t="shared" si="117"/>
        <v>40782.789710648147</v>
      </c>
      <c r="S1497">
        <f t="shared" si="118"/>
        <v>30</v>
      </c>
      <c r="T1497" s="10">
        <f t="shared" si="119"/>
        <v>2011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8" t="e">
        <f t="shared" si="115"/>
        <v>#DIV/0!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8276</v>
      </c>
      <c r="P1498" t="s">
        <v>8278</v>
      </c>
      <c r="Q1498" s="12">
        <f t="shared" si="116"/>
        <v>41838.475219907406</v>
      </c>
      <c r="R1498" s="12">
        <f t="shared" si="117"/>
        <v>41898.475219907406</v>
      </c>
      <c r="S1498">
        <f t="shared" si="118"/>
        <v>60</v>
      </c>
      <c r="T1498" s="10">
        <f t="shared" si="119"/>
        <v>2014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8">
        <f t="shared" si="115"/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8276</v>
      </c>
      <c r="P1499" t="s">
        <v>8278</v>
      </c>
      <c r="Q1499" s="12">
        <f t="shared" si="116"/>
        <v>41444.64261574074</v>
      </c>
      <c r="R1499" s="12">
        <f t="shared" si="117"/>
        <v>41486.821527777778</v>
      </c>
      <c r="S1499">
        <f t="shared" si="118"/>
        <v>42</v>
      </c>
      <c r="T1499" s="10">
        <f t="shared" si="119"/>
        <v>2013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8">
        <f t="shared" si="115"/>
        <v>19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8276</v>
      </c>
      <c r="P1500" t="s">
        <v>8278</v>
      </c>
      <c r="Q1500" s="12">
        <f t="shared" si="116"/>
        <v>41840.983541666668</v>
      </c>
      <c r="R1500" s="12">
        <f t="shared" si="117"/>
        <v>41885.983541666668</v>
      </c>
      <c r="S1500">
        <f t="shared" si="118"/>
        <v>45</v>
      </c>
      <c r="T1500" s="10">
        <f t="shared" si="119"/>
        <v>2014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8">
        <f t="shared" si="115"/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8276</v>
      </c>
      <c r="P1501" t="s">
        <v>8278</v>
      </c>
      <c r="Q1501" s="12">
        <f t="shared" si="116"/>
        <v>42527.007326388892</v>
      </c>
      <c r="R1501" s="12">
        <f t="shared" si="117"/>
        <v>42587.007326388892</v>
      </c>
      <c r="S1501">
        <f t="shared" si="118"/>
        <v>60</v>
      </c>
      <c r="T1501" s="10">
        <f t="shared" si="119"/>
        <v>2016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8">
        <f t="shared" si="115"/>
        <v>46.733333333333334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8276</v>
      </c>
      <c r="P1502" t="s">
        <v>8278</v>
      </c>
      <c r="Q1502" s="12">
        <f t="shared" si="116"/>
        <v>41365.904594907406</v>
      </c>
      <c r="R1502" s="12">
        <f t="shared" si="117"/>
        <v>41395.904594907406</v>
      </c>
      <c r="S1502">
        <f t="shared" si="118"/>
        <v>30</v>
      </c>
      <c r="T1502" s="10">
        <f t="shared" si="119"/>
        <v>2013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8">
        <f t="shared" si="115"/>
        <v>97.731073446327684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8292</v>
      </c>
      <c r="P1503" t="s">
        <v>8293</v>
      </c>
      <c r="Q1503" s="12">
        <f t="shared" si="116"/>
        <v>42163.583599537036</v>
      </c>
      <c r="R1503" s="12">
        <f t="shared" si="117"/>
        <v>42193.583599537036</v>
      </c>
      <c r="S1503">
        <f t="shared" si="118"/>
        <v>30</v>
      </c>
      <c r="T1503" s="10">
        <f t="shared" si="119"/>
        <v>2015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8">
        <f t="shared" si="115"/>
        <v>67.835866261398181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8292</v>
      </c>
      <c r="P1504" t="s">
        <v>8293</v>
      </c>
      <c r="Q1504" s="12">
        <f t="shared" si="116"/>
        <v>42426.542592592596</v>
      </c>
      <c r="R1504" s="12">
        <f t="shared" si="117"/>
        <v>42454.916666666672</v>
      </c>
      <c r="S1504">
        <f t="shared" si="118"/>
        <v>28</v>
      </c>
      <c r="T1504" s="10">
        <f t="shared" si="119"/>
        <v>2016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8">
        <f t="shared" si="115"/>
        <v>56.98492957746479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8292</v>
      </c>
      <c r="P1505" t="s">
        <v>8293</v>
      </c>
      <c r="Q1505" s="12">
        <f t="shared" si="116"/>
        <v>42606.347233796296</v>
      </c>
      <c r="R1505" s="12">
        <f t="shared" si="117"/>
        <v>42666.347233796296</v>
      </c>
      <c r="S1505">
        <f t="shared" si="118"/>
        <v>60</v>
      </c>
      <c r="T1505" s="10">
        <f t="shared" si="119"/>
        <v>2016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8">
        <f t="shared" si="115"/>
        <v>67.159851301115239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8292</v>
      </c>
      <c r="P1506" t="s">
        <v>8293</v>
      </c>
      <c r="Q1506" s="12">
        <f t="shared" si="116"/>
        <v>41772.657685185186</v>
      </c>
      <c r="R1506" s="12">
        <f t="shared" si="117"/>
        <v>41800.356249999997</v>
      </c>
      <c r="S1506">
        <f t="shared" si="118"/>
        <v>28</v>
      </c>
      <c r="T1506" s="10">
        <f t="shared" si="119"/>
        <v>2014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8">
        <f t="shared" si="115"/>
        <v>48.037681159420288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8292</v>
      </c>
      <c r="P1507" t="s">
        <v>8293</v>
      </c>
      <c r="Q1507" s="12">
        <f t="shared" si="116"/>
        <v>42414.44332175926</v>
      </c>
      <c r="R1507" s="12">
        <f t="shared" si="117"/>
        <v>42451.834027777775</v>
      </c>
      <c r="S1507">
        <f t="shared" si="118"/>
        <v>37</v>
      </c>
      <c r="T1507" s="10">
        <f t="shared" si="119"/>
        <v>2016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8">
        <f t="shared" si="115"/>
        <v>38.860465116279073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8292</v>
      </c>
      <c r="P1508" t="s">
        <v>8293</v>
      </c>
      <c r="Q1508" s="12">
        <f t="shared" si="116"/>
        <v>41814.785925925928</v>
      </c>
      <c r="R1508" s="12">
        <f t="shared" si="117"/>
        <v>41844.785925925928</v>
      </c>
      <c r="S1508">
        <f t="shared" si="118"/>
        <v>30</v>
      </c>
      <c r="T1508" s="10">
        <f t="shared" si="119"/>
        <v>2014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8">
        <f t="shared" si="115"/>
        <v>78.181818181818187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8292</v>
      </c>
      <c r="P1509" t="s">
        <v>8293</v>
      </c>
      <c r="Q1509" s="12">
        <f t="shared" si="116"/>
        <v>40254.450335648151</v>
      </c>
      <c r="R1509" s="12">
        <f t="shared" si="117"/>
        <v>40313.340277777781</v>
      </c>
      <c r="S1509">
        <f t="shared" si="118"/>
        <v>59</v>
      </c>
      <c r="T1509" s="10">
        <f t="shared" si="119"/>
        <v>2010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8">
        <f t="shared" si="115"/>
        <v>97.113744075829388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8292</v>
      </c>
      <c r="P1510" t="s">
        <v>8293</v>
      </c>
      <c r="Q1510" s="12">
        <f t="shared" si="116"/>
        <v>41786.614363425928</v>
      </c>
      <c r="R1510" s="12">
        <f t="shared" si="117"/>
        <v>41817.614363425928</v>
      </c>
      <c r="S1510">
        <f t="shared" si="118"/>
        <v>31</v>
      </c>
      <c r="T1510" s="10">
        <f t="shared" si="119"/>
        <v>2014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8">
        <f t="shared" si="115"/>
        <v>110.39397959183674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8292</v>
      </c>
      <c r="P1511" t="s">
        <v>8293</v>
      </c>
      <c r="Q1511" s="12">
        <f t="shared" si="116"/>
        <v>42751.533391203702</v>
      </c>
      <c r="R1511" s="12">
        <f t="shared" si="117"/>
        <v>42780.957638888889</v>
      </c>
      <c r="S1511">
        <f t="shared" si="118"/>
        <v>29</v>
      </c>
      <c r="T1511" s="10">
        <f t="shared" si="119"/>
        <v>2017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8">
        <f t="shared" si="115"/>
        <v>39.91506172839506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8292</v>
      </c>
      <c r="P1512" t="s">
        <v>8293</v>
      </c>
      <c r="Q1512" s="12">
        <f t="shared" si="116"/>
        <v>41809.385162037033</v>
      </c>
      <c r="R1512" s="12">
        <f t="shared" si="117"/>
        <v>41839.385162037033</v>
      </c>
      <c r="S1512">
        <f t="shared" si="118"/>
        <v>30</v>
      </c>
      <c r="T1512" s="10">
        <f t="shared" si="119"/>
        <v>2014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8">
        <f t="shared" si="115"/>
        <v>75.975728155339809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8292</v>
      </c>
      <c r="P1513" t="s">
        <v>8293</v>
      </c>
      <c r="Q1513" s="12">
        <f t="shared" si="116"/>
        <v>42296.583379629628</v>
      </c>
      <c r="R1513" s="12">
        <f t="shared" si="117"/>
        <v>42326.625046296293</v>
      </c>
      <c r="S1513">
        <f t="shared" si="118"/>
        <v>30</v>
      </c>
      <c r="T1513" s="10">
        <f t="shared" si="119"/>
        <v>2015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8">
        <f t="shared" si="115"/>
        <v>58.379104477611939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8292</v>
      </c>
      <c r="P1514" t="s">
        <v>8293</v>
      </c>
      <c r="Q1514" s="12">
        <f t="shared" si="116"/>
        <v>42741.684479166666</v>
      </c>
      <c r="R1514" s="12">
        <f t="shared" si="117"/>
        <v>42771.684479166666</v>
      </c>
      <c r="S1514">
        <f t="shared" si="118"/>
        <v>30</v>
      </c>
      <c r="T1514" s="10">
        <f t="shared" si="119"/>
        <v>2017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8">
        <f t="shared" si="115"/>
        <v>55.82093023255814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8292</v>
      </c>
      <c r="P1515" t="s">
        <v>8293</v>
      </c>
      <c r="Q1515" s="12">
        <f t="shared" si="116"/>
        <v>41806.637337962966</v>
      </c>
      <c r="R1515" s="12">
        <f t="shared" si="117"/>
        <v>41836.637337962966</v>
      </c>
      <c r="S1515">
        <f t="shared" si="118"/>
        <v>30</v>
      </c>
      <c r="T1515" s="10">
        <f t="shared" si="119"/>
        <v>2014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8">
        <f t="shared" si="115"/>
        <v>151.24431818181819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8292</v>
      </c>
      <c r="P1516" t="s">
        <v>8293</v>
      </c>
      <c r="Q1516" s="12">
        <f t="shared" si="116"/>
        <v>42234.597685185188</v>
      </c>
      <c r="R1516" s="12">
        <f t="shared" si="117"/>
        <v>42274.597685185188</v>
      </c>
      <c r="S1516">
        <f t="shared" si="118"/>
        <v>40</v>
      </c>
      <c r="T1516" s="10">
        <f t="shared" si="119"/>
        <v>2015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8">
        <f t="shared" si="115"/>
        <v>849.67027027027029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8292</v>
      </c>
      <c r="P1517" t="s">
        <v>8293</v>
      </c>
      <c r="Q1517" s="12">
        <f t="shared" si="116"/>
        <v>42415.253437499996</v>
      </c>
      <c r="R1517" s="12">
        <f t="shared" si="117"/>
        <v>42445.211770833332</v>
      </c>
      <c r="S1517">
        <f t="shared" si="118"/>
        <v>30</v>
      </c>
      <c r="T1517" s="10">
        <f t="shared" si="119"/>
        <v>2016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8">
        <f t="shared" si="115"/>
        <v>159.24137931034483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8292</v>
      </c>
      <c r="P1518" t="s">
        <v>8293</v>
      </c>
      <c r="Q1518" s="12">
        <f t="shared" si="116"/>
        <v>42619.466342592597</v>
      </c>
      <c r="R1518" s="12">
        <f t="shared" si="117"/>
        <v>42649.583333333328</v>
      </c>
      <c r="S1518">
        <f t="shared" si="118"/>
        <v>30</v>
      </c>
      <c r="T1518" s="10">
        <f t="shared" si="119"/>
        <v>2016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8">
        <f t="shared" si="115"/>
        <v>39.507317073170732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8292</v>
      </c>
      <c r="P1519" t="s">
        <v>8293</v>
      </c>
      <c r="Q1519" s="12">
        <f t="shared" si="116"/>
        <v>41948.56658564815</v>
      </c>
      <c r="R1519" s="12">
        <f t="shared" si="117"/>
        <v>41979.25</v>
      </c>
      <c r="S1519">
        <f t="shared" si="118"/>
        <v>31</v>
      </c>
      <c r="T1519" s="10">
        <f t="shared" si="119"/>
        <v>2014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8">
        <f t="shared" si="115"/>
        <v>130.52966101694915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8292</v>
      </c>
      <c r="P1520" t="s">
        <v>8293</v>
      </c>
      <c r="Q1520" s="12">
        <f t="shared" si="116"/>
        <v>41760.8200462963</v>
      </c>
      <c r="R1520" s="12">
        <f t="shared" si="117"/>
        <v>41790.8200462963</v>
      </c>
      <c r="S1520">
        <f t="shared" si="118"/>
        <v>30</v>
      </c>
      <c r="T1520" s="10">
        <f t="shared" si="119"/>
        <v>2014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8">
        <f t="shared" si="115"/>
        <v>64.156896551724131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8292</v>
      </c>
      <c r="P1521" t="s">
        <v>8293</v>
      </c>
      <c r="Q1521" s="12">
        <f t="shared" si="116"/>
        <v>41782.741701388892</v>
      </c>
      <c r="R1521" s="12">
        <f t="shared" si="117"/>
        <v>41810.915972222225</v>
      </c>
      <c r="S1521">
        <f t="shared" si="118"/>
        <v>28</v>
      </c>
      <c r="T1521" s="10">
        <f t="shared" si="119"/>
        <v>2014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8">
        <f t="shared" si="115"/>
        <v>111.52694610778443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8292</v>
      </c>
      <c r="P1522" t="s">
        <v>8293</v>
      </c>
      <c r="Q1522" s="12">
        <f t="shared" si="116"/>
        <v>41955.857789351852</v>
      </c>
      <c r="R1522" s="12">
        <f t="shared" si="117"/>
        <v>41992.166666666672</v>
      </c>
      <c r="S1522">
        <f t="shared" si="118"/>
        <v>36</v>
      </c>
      <c r="T1522" s="10">
        <f t="shared" si="119"/>
        <v>2014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8">
        <f t="shared" si="115"/>
        <v>170.44680851063831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8292</v>
      </c>
      <c r="P1523" t="s">
        <v>8293</v>
      </c>
      <c r="Q1523" s="12">
        <f t="shared" si="116"/>
        <v>42493.167719907404</v>
      </c>
      <c r="R1523" s="12">
        <f t="shared" si="117"/>
        <v>42528.167719907404</v>
      </c>
      <c r="S1523">
        <f t="shared" si="118"/>
        <v>35</v>
      </c>
      <c r="T1523" s="10">
        <f t="shared" si="119"/>
        <v>2016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8">
        <f t="shared" si="115"/>
        <v>133.7391592920354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8292</v>
      </c>
      <c r="P1524" t="s">
        <v>8293</v>
      </c>
      <c r="Q1524" s="12">
        <f t="shared" si="116"/>
        <v>41899.830312500002</v>
      </c>
      <c r="R1524" s="12">
        <f t="shared" si="117"/>
        <v>41929.830312500002</v>
      </c>
      <c r="S1524">
        <f t="shared" si="118"/>
        <v>30</v>
      </c>
      <c r="T1524" s="10">
        <f t="shared" si="119"/>
        <v>2014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8">
        <f t="shared" si="115"/>
        <v>95.834024896265561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8292</v>
      </c>
      <c r="P1525" t="s">
        <v>8293</v>
      </c>
      <c r="Q1525" s="12">
        <f t="shared" si="116"/>
        <v>41964.751342592594</v>
      </c>
      <c r="R1525" s="12">
        <f t="shared" si="117"/>
        <v>41996</v>
      </c>
      <c r="S1525">
        <f t="shared" si="118"/>
        <v>31</v>
      </c>
      <c r="T1525" s="10">
        <f t="shared" si="119"/>
        <v>2014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8">
        <f t="shared" si="115"/>
        <v>221.78571428571428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8292</v>
      </c>
      <c r="P1526" t="s">
        <v>8293</v>
      </c>
      <c r="Q1526" s="12">
        <f t="shared" si="116"/>
        <v>42756.501041666663</v>
      </c>
      <c r="R1526" s="12">
        <f t="shared" si="117"/>
        <v>42786.501041666663</v>
      </c>
      <c r="S1526">
        <f t="shared" si="118"/>
        <v>30</v>
      </c>
      <c r="T1526" s="10">
        <f t="shared" si="119"/>
        <v>2017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8">
        <f t="shared" si="115"/>
        <v>32.315357142857138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8292</v>
      </c>
      <c r="P1527" t="s">
        <v>8293</v>
      </c>
      <c r="Q1527" s="12">
        <f t="shared" si="116"/>
        <v>42570.702986111108</v>
      </c>
      <c r="R1527" s="12">
        <f t="shared" si="117"/>
        <v>42600.702986111108</v>
      </c>
      <c r="S1527">
        <f t="shared" si="118"/>
        <v>30</v>
      </c>
      <c r="T1527" s="10">
        <f t="shared" si="119"/>
        <v>2016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8">
        <f t="shared" si="115"/>
        <v>98.839285714285708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8292</v>
      </c>
      <c r="P1528" t="s">
        <v>8293</v>
      </c>
      <c r="Q1528" s="12">
        <f t="shared" si="116"/>
        <v>42339.276006944448</v>
      </c>
      <c r="R1528" s="12">
        <f t="shared" si="117"/>
        <v>42388.276006944448</v>
      </c>
      <c r="S1528">
        <f t="shared" si="118"/>
        <v>49</v>
      </c>
      <c r="T1528" s="10">
        <f t="shared" si="119"/>
        <v>2015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8">
        <f t="shared" si="115"/>
        <v>55.222142857142863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8292</v>
      </c>
      <c r="P1529" t="s">
        <v>8293</v>
      </c>
      <c r="Q1529" s="12">
        <f t="shared" si="116"/>
        <v>42780.600532407407</v>
      </c>
      <c r="R1529" s="12">
        <f t="shared" si="117"/>
        <v>42808.558865740735</v>
      </c>
      <c r="S1529">
        <f t="shared" si="118"/>
        <v>28</v>
      </c>
      <c r="T1529" s="10">
        <f t="shared" si="119"/>
        <v>2017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8">
        <f t="shared" si="115"/>
        <v>52.793750000000003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8292</v>
      </c>
      <c r="P1530" t="s">
        <v>8293</v>
      </c>
      <c r="Q1530" s="12">
        <f t="shared" si="116"/>
        <v>42736.732893518521</v>
      </c>
      <c r="R1530" s="12">
        <f t="shared" si="117"/>
        <v>42767</v>
      </c>
      <c r="S1530">
        <f t="shared" si="118"/>
        <v>30</v>
      </c>
      <c r="T1530" s="10">
        <f t="shared" si="119"/>
        <v>2017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8">
        <f t="shared" si="115"/>
        <v>135.66666666666666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8292</v>
      </c>
      <c r="P1531" t="s">
        <v>8293</v>
      </c>
      <c r="Q1531" s="12">
        <f t="shared" si="116"/>
        <v>42052.628703703704</v>
      </c>
      <c r="R1531" s="12">
        <f t="shared" si="117"/>
        <v>42082.587037037039</v>
      </c>
      <c r="S1531">
        <f t="shared" si="118"/>
        <v>30</v>
      </c>
      <c r="T1531" s="10">
        <f t="shared" si="119"/>
        <v>2015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8">
        <f t="shared" si="115"/>
        <v>53.991990846681922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8292</v>
      </c>
      <c r="P1532" t="s">
        <v>8293</v>
      </c>
      <c r="Q1532" s="12">
        <f t="shared" si="116"/>
        <v>42275.767303240747</v>
      </c>
      <c r="R1532" s="12">
        <f t="shared" si="117"/>
        <v>42300.767303240747</v>
      </c>
      <c r="S1532">
        <f t="shared" si="118"/>
        <v>25</v>
      </c>
      <c r="T1532" s="10">
        <f t="shared" si="119"/>
        <v>2015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8">
        <f t="shared" si="115"/>
        <v>56.643835616438359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8292</v>
      </c>
      <c r="P1533" t="s">
        <v>8293</v>
      </c>
      <c r="Q1533" s="12">
        <f t="shared" si="116"/>
        <v>41941.802384259259</v>
      </c>
      <c r="R1533" s="12">
        <f t="shared" si="117"/>
        <v>41974.125</v>
      </c>
      <c r="S1533">
        <f t="shared" si="118"/>
        <v>32</v>
      </c>
      <c r="T1533" s="10">
        <f t="shared" si="119"/>
        <v>2014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8">
        <f t="shared" si="115"/>
        <v>82.316326530612244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8292</v>
      </c>
      <c r="P1534" t="s">
        <v>8293</v>
      </c>
      <c r="Q1534" s="12">
        <f t="shared" si="116"/>
        <v>42391.475289351853</v>
      </c>
      <c r="R1534" s="12">
        <f t="shared" si="117"/>
        <v>42415.625</v>
      </c>
      <c r="S1534">
        <f t="shared" si="118"/>
        <v>24</v>
      </c>
      <c r="T1534" s="10">
        <f t="shared" si="119"/>
        <v>2016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8">
        <f t="shared" si="115"/>
        <v>88.26081081081081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8292</v>
      </c>
      <c r="P1535" t="s">
        <v>8293</v>
      </c>
      <c r="Q1535" s="12">
        <f t="shared" si="116"/>
        <v>42443.00204861111</v>
      </c>
      <c r="R1535" s="12">
        <f t="shared" si="117"/>
        <v>42492.165972222225</v>
      </c>
      <c r="S1535">
        <f t="shared" si="118"/>
        <v>49</v>
      </c>
      <c r="T1535" s="10">
        <f t="shared" si="119"/>
        <v>2016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8">
        <f t="shared" si="115"/>
        <v>84.905149051490511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8292</v>
      </c>
      <c r="P1536" t="s">
        <v>8293</v>
      </c>
      <c r="Q1536" s="12">
        <f t="shared" si="116"/>
        <v>42221.67432870371</v>
      </c>
      <c r="R1536" s="12">
        <f t="shared" si="117"/>
        <v>42251.67432870371</v>
      </c>
      <c r="S1536">
        <f t="shared" si="118"/>
        <v>30</v>
      </c>
      <c r="T1536" s="10">
        <f t="shared" si="119"/>
        <v>2015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8">
        <f t="shared" si="115"/>
        <v>48.154545454545456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8292</v>
      </c>
      <c r="P1537" t="s">
        <v>8293</v>
      </c>
      <c r="Q1537" s="12">
        <f t="shared" si="116"/>
        <v>42484.829062500001</v>
      </c>
      <c r="R1537" s="12">
        <f t="shared" si="117"/>
        <v>42513.916666666672</v>
      </c>
      <c r="S1537">
        <f t="shared" si="118"/>
        <v>29</v>
      </c>
      <c r="T1537" s="10">
        <f t="shared" si="119"/>
        <v>2016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8">
        <f t="shared" ref="F1538:F1601" si="120">E1538/M1538</f>
        <v>66.015406593406595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8292</v>
      </c>
      <c r="P1538" t="s">
        <v>8293</v>
      </c>
      <c r="Q1538" s="12">
        <f t="shared" si="116"/>
        <v>42213.802199074074</v>
      </c>
      <c r="R1538" s="12">
        <f t="shared" si="117"/>
        <v>42243.802199074074</v>
      </c>
      <c r="S1538">
        <f t="shared" si="118"/>
        <v>30</v>
      </c>
      <c r="T1538" s="10">
        <f t="shared" si="119"/>
        <v>2015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8">
        <f t="shared" si="120"/>
        <v>96.375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8292</v>
      </c>
      <c r="P1539" t="s">
        <v>8293</v>
      </c>
      <c r="Q1539" s="12">
        <f t="shared" ref="Q1539:Q1602" si="121">((($K1539/60)/60)/24)+DATE(1970,1,1)</f>
        <v>42552.315127314811</v>
      </c>
      <c r="R1539" s="12">
        <f t="shared" ref="R1539:R1602" si="122">((($J1539/60)/60)/24)+DATE(1970,1,1)</f>
        <v>42588.75</v>
      </c>
      <c r="S1539">
        <f t="shared" ref="S1539:S1602" si="123">ROUND(R1539-Q1539,0)</f>
        <v>36</v>
      </c>
      <c r="T1539" s="10">
        <f t="shared" ref="T1539:T1602" si="124">YEAR(Q1539)</f>
        <v>2016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8">
        <f t="shared" si="120"/>
        <v>156.17391304347825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8292</v>
      </c>
      <c r="P1540" t="s">
        <v>8293</v>
      </c>
      <c r="Q1540" s="12">
        <f t="shared" si="121"/>
        <v>41981.782060185185</v>
      </c>
      <c r="R1540" s="12">
        <f t="shared" si="122"/>
        <v>42026.782060185185</v>
      </c>
      <c r="S1540">
        <f t="shared" si="123"/>
        <v>45</v>
      </c>
      <c r="T1540" s="10">
        <f t="shared" si="124"/>
        <v>2014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8">
        <f t="shared" si="120"/>
        <v>95.764859154929582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8292</v>
      </c>
      <c r="P1541" t="s">
        <v>8293</v>
      </c>
      <c r="Q1541" s="12">
        <f t="shared" si="121"/>
        <v>42705.919201388882</v>
      </c>
      <c r="R1541" s="12">
        <f t="shared" si="122"/>
        <v>42738.919201388882</v>
      </c>
      <c r="S1541">
        <f t="shared" si="123"/>
        <v>33</v>
      </c>
      <c r="T1541" s="10">
        <f t="shared" si="124"/>
        <v>2016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8">
        <f t="shared" si="120"/>
        <v>180.40816326530611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8292</v>
      </c>
      <c r="P1542" t="s">
        <v>8293</v>
      </c>
      <c r="Q1542" s="12">
        <f t="shared" si="121"/>
        <v>41939.00712962963</v>
      </c>
      <c r="R1542" s="12">
        <f t="shared" si="122"/>
        <v>41969.052083333328</v>
      </c>
      <c r="S1542">
        <f t="shared" si="123"/>
        <v>30</v>
      </c>
      <c r="T1542" s="10">
        <f t="shared" si="124"/>
        <v>2014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8">
        <f t="shared" si="120"/>
        <v>3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8292</v>
      </c>
      <c r="P1543" t="s">
        <v>8297</v>
      </c>
      <c r="Q1543" s="12">
        <f t="shared" si="121"/>
        <v>41974.712245370371</v>
      </c>
      <c r="R1543" s="12">
        <f t="shared" si="122"/>
        <v>42004.712245370371</v>
      </c>
      <c r="S1543">
        <f t="shared" si="123"/>
        <v>30</v>
      </c>
      <c r="T1543" s="10">
        <f t="shared" si="124"/>
        <v>2014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8">
        <f t="shared" si="120"/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8292</v>
      </c>
      <c r="P1544" t="s">
        <v>8297</v>
      </c>
      <c r="Q1544" s="12">
        <f t="shared" si="121"/>
        <v>42170.996527777781</v>
      </c>
      <c r="R1544" s="12">
        <f t="shared" si="122"/>
        <v>42185.996527777781</v>
      </c>
      <c r="S1544">
        <f t="shared" si="123"/>
        <v>15</v>
      </c>
      <c r="T1544" s="10">
        <f t="shared" si="124"/>
        <v>2015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8">
        <f t="shared" si="120"/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8292</v>
      </c>
      <c r="P1545" t="s">
        <v>8297</v>
      </c>
      <c r="Q1545" s="12">
        <f t="shared" si="121"/>
        <v>41935.509652777779</v>
      </c>
      <c r="R1545" s="12">
        <f t="shared" si="122"/>
        <v>41965.551319444443</v>
      </c>
      <c r="S1545">
        <f t="shared" si="123"/>
        <v>30</v>
      </c>
      <c r="T1545" s="10">
        <f t="shared" si="124"/>
        <v>2014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8" t="e">
        <f t="shared" si="120"/>
        <v>#DIV/0!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8292</v>
      </c>
      <c r="P1546" t="s">
        <v>8297</v>
      </c>
      <c r="Q1546" s="12">
        <f t="shared" si="121"/>
        <v>42053.051203703704</v>
      </c>
      <c r="R1546" s="12">
        <f t="shared" si="122"/>
        <v>42095.012499999997</v>
      </c>
      <c r="S1546">
        <f t="shared" si="123"/>
        <v>42</v>
      </c>
      <c r="T1546" s="10">
        <f t="shared" si="124"/>
        <v>2015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8">
        <f t="shared" si="120"/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8292</v>
      </c>
      <c r="P1547" t="s">
        <v>8297</v>
      </c>
      <c r="Q1547" s="12">
        <f t="shared" si="121"/>
        <v>42031.884652777779</v>
      </c>
      <c r="R1547" s="12">
        <f t="shared" si="122"/>
        <v>42065.886111111111</v>
      </c>
      <c r="S1547">
        <f t="shared" si="123"/>
        <v>34</v>
      </c>
      <c r="T1547" s="10">
        <f t="shared" si="124"/>
        <v>2015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8">
        <f t="shared" si="120"/>
        <v>26.272727272727273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8292</v>
      </c>
      <c r="P1548" t="s">
        <v>8297</v>
      </c>
      <c r="Q1548" s="12">
        <f t="shared" si="121"/>
        <v>41839.212951388887</v>
      </c>
      <c r="R1548" s="12">
        <f t="shared" si="122"/>
        <v>41899.212951388887</v>
      </c>
      <c r="S1548">
        <f t="shared" si="123"/>
        <v>60</v>
      </c>
      <c r="T1548" s="10">
        <f t="shared" si="124"/>
        <v>2014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8" t="e">
        <f t="shared" si="120"/>
        <v>#DIV/0!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8292</v>
      </c>
      <c r="P1549" t="s">
        <v>8297</v>
      </c>
      <c r="Q1549" s="12">
        <f t="shared" si="121"/>
        <v>42782.426875000005</v>
      </c>
      <c r="R1549" s="12">
        <f t="shared" si="122"/>
        <v>42789.426875000005</v>
      </c>
      <c r="S1549">
        <f t="shared" si="123"/>
        <v>7</v>
      </c>
      <c r="T1549" s="10">
        <f t="shared" si="124"/>
        <v>2017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8">
        <f t="shared" si="120"/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8292</v>
      </c>
      <c r="P1550" t="s">
        <v>8297</v>
      </c>
      <c r="Q1550" s="12">
        <f t="shared" si="121"/>
        <v>42286.88217592593</v>
      </c>
      <c r="R1550" s="12">
        <f t="shared" si="122"/>
        <v>42316.923842592587</v>
      </c>
      <c r="S1550">
        <f t="shared" si="123"/>
        <v>30</v>
      </c>
      <c r="T1550" s="10">
        <f t="shared" si="124"/>
        <v>2015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8">
        <f t="shared" si="120"/>
        <v>28.333333333333332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8292</v>
      </c>
      <c r="P1551" t="s">
        <v>8297</v>
      </c>
      <c r="Q1551" s="12">
        <f t="shared" si="121"/>
        <v>42281.136099537034</v>
      </c>
      <c r="R1551" s="12">
        <f t="shared" si="122"/>
        <v>42311.177766203706</v>
      </c>
      <c r="S1551">
        <f t="shared" si="123"/>
        <v>30</v>
      </c>
      <c r="T1551" s="10">
        <f t="shared" si="124"/>
        <v>2015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8">
        <f t="shared" si="120"/>
        <v>14.428571428571429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8292</v>
      </c>
      <c r="P1552" t="s">
        <v>8297</v>
      </c>
      <c r="Q1552" s="12">
        <f t="shared" si="121"/>
        <v>42472.449467592596</v>
      </c>
      <c r="R1552" s="12">
        <f t="shared" si="122"/>
        <v>42502.449467592596</v>
      </c>
      <c r="S1552">
        <f t="shared" si="123"/>
        <v>30</v>
      </c>
      <c r="T1552" s="10">
        <f t="shared" si="124"/>
        <v>2016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8" t="e">
        <f t="shared" si="120"/>
        <v>#DIV/0!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8292</v>
      </c>
      <c r="P1553" t="s">
        <v>8297</v>
      </c>
      <c r="Q1553" s="12">
        <f t="shared" si="121"/>
        <v>42121.824525462958</v>
      </c>
      <c r="R1553" s="12">
        <f t="shared" si="122"/>
        <v>42151.824525462958</v>
      </c>
      <c r="S1553">
        <f t="shared" si="123"/>
        <v>30</v>
      </c>
      <c r="T1553" s="10">
        <f t="shared" si="124"/>
        <v>2015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8">
        <f t="shared" si="120"/>
        <v>132.1875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8292</v>
      </c>
      <c r="P1554" t="s">
        <v>8297</v>
      </c>
      <c r="Q1554" s="12">
        <f t="shared" si="121"/>
        <v>41892.688750000001</v>
      </c>
      <c r="R1554" s="12">
        <f t="shared" si="122"/>
        <v>41913.165972222225</v>
      </c>
      <c r="S1554">
        <f t="shared" si="123"/>
        <v>20</v>
      </c>
      <c r="T1554" s="10">
        <f t="shared" si="124"/>
        <v>2014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8" t="e">
        <f t="shared" si="120"/>
        <v>#DIV/0!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8292</v>
      </c>
      <c r="P1555" t="s">
        <v>8297</v>
      </c>
      <c r="Q1555" s="12">
        <f t="shared" si="121"/>
        <v>42219.282951388886</v>
      </c>
      <c r="R1555" s="12">
        <f t="shared" si="122"/>
        <v>42249.282951388886</v>
      </c>
      <c r="S1555">
        <f t="shared" si="123"/>
        <v>30</v>
      </c>
      <c r="T1555" s="10">
        <f t="shared" si="124"/>
        <v>2015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8" t="e">
        <f t="shared" si="120"/>
        <v>#DIV/0!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8292</v>
      </c>
      <c r="P1556" t="s">
        <v>8297</v>
      </c>
      <c r="Q1556" s="12">
        <f t="shared" si="121"/>
        <v>42188.252199074079</v>
      </c>
      <c r="R1556" s="12">
        <f t="shared" si="122"/>
        <v>42218.252199074079</v>
      </c>
      <c r="S1556">
        <f t="shared" si="123"/>
        <v>30</v>
      </c>
      <c r="T1556" s="10">
        <f t="shared" si="124"/>
        <v>2015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8" t="e">
        <f t="shared" si="120"/>
        <v>#DIV/0!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8292</v>
      </c>
      <c r="P1557" t="s">
        <v>8297</v>
      </c>
      <c r="Q1557" s="12">
        <f t="shared" si="121"/>
        <v>42241.613796296297</v>
      </c>
      <c r="R1557" s="12">
        <f t="shared" si="122"/>
        <v>42264.708333333328</v>
      </c>
      <c r="S1557">
        <f t="shared" si="123"/>
        <v>23</v>
      </c>
      <c r="T1557" s="10">
        <f t="shared" si="124"/>
        <v>2015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8">
        <f t="shared" si="120"/>
        <v>56.416666666666664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8292</v>
      </c>
      <c r="P1558" t="s">
        <v>8297</v>
      </c>
      <c r="Q1558" s="12">
        <f t="shared" si="121"/>
        <v>42525.153055555551</v>
      </c>
      <c r="R1558" s="12">
        <f t="shared" si="122"/>
        <v>42555.153055555551</v>
      </c>
      <c r="S1558">
        <f t="shared" si="123"/>
        <v>30</v>
      </c>
      <c r="T1558" s="10">
        <f t="shared" si="124"/>
        <v>2016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8">
        <f t="shared" si="120"/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8292</v>
      </c>
      <c r="P1559" t="s">
        <v>8297</v>
      </c>
      <c r="Q1559" s="12">
        <f t="shared" si="121"/>
        <v>41871.65315972222</v>
      </c>
      <c r="R1559" s="12">
        <f t="shared" si="122"/>
        <v>41902.65315972222</v>
      </c>
      <c r="S1559">
        <f t="shared" si="123"/>
        <v>31</v>
      </c>
      <c r="T1559" s="10">
        <f t="shared" si="124"/>
        <v>2014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8">
        <f t="shared" si="120"/>
        <v>11.666666666666666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8292</v>
      </c>
      <c r="P1560" t="s">
        <v>8297</v>
      </c>
      <c r="Q1560" s="12">
        <f t="shared" si="121"/>
        <v>42185.397673611107</v>
      </c>
      <c r="R1560" s="12">
        <f t="shared" si="122"/>
        <v>42244.508333333331</v>
      </c>
      <c r="S1560">
        <f t="shared" si="123"/>
        <v>59</v>
      </c>
      <c r="T1560" s="10">
        <f t="shared" si="124"/>
        <v>2015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8">
        <f t="shared" si="120"/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8292</v>
      </c>
      <c r="P1561" t="s">
        <v>8297</v>
      </c>
      <c r="Q1561" s="12">
        <f t="shared" si="121"/>
        <v>42108.05322916666</v>
      </c>
      <c r="R1561" s="12">
        <f t="shared" si="122"/>
        <v>42123.05322916666</v>
      </c>
      <c r="S1561">
        <f t="shared" si="123"/>
        <v>15</v>
      </c>
      <c r="T1561" s="10">
        <f t="shared" si="124"/>
        <v>2015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8">
        <f t="shared" si="120"/>
        <v>23.5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8292</v>
      </c>
      <c r="P1562" t="s">
        <v>8297</v>
      </c>
      <c r="Q1562" s="12">
        <f t="shared" si="121"/>
        <v>41936.020752314813</v>
      </c>
      <c r="R1562" s="12">
        <f t="shared" si="122"/>
        <v>41956.062418981484</v>
      </c>
      <c r="S1562">
        <f t="shared" si="123"/>
        <v>20</v>
      </c>
      <c r="T1562" s="10">
        <f t="shared" si="124"/>
        <v>2014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8">
        <f t="shared" si="120"/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8276</v>
      </c>
      <c r="P1563" t="s">
        <v>8298</v>
      </c>
      <c r="Q1563" s="12">
        <f t="shared" si="121"/>
        <v>41555.041701388887</v>
      </c>
      <c r="R1563" s="12">
        <f t="shared" si="122"/>
        <v>41585.083368055559</v>
      </c>
      <c r="S1563">
        <f t="shared" si="123"/>
        <v>30</v>
      </c>
      <c r="T1563" s="10">
        <f t="shared" si="124"/>
        <v>2013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8" t="e">
        <f t="shared" si="120"/>
        <v>#DIV/0!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8276</v>
      </c>
      <c r="P1564" t="s">
        <v>8298</v>
      </c>
      <c r="Q1564" s="12">
        <f t="shared" si="121"/>
        <v>40079.566157407404</v>
      </c>
      <c r="R1564" s="12">
        <f t="shared" si="122"/>
        <v>40149.034722222219</v>
      </c>
      <c r="S1564">
        <f t="shared" si="123"/>
        <v>69</v>
      </c>
      <c r="T1564" s="10">
        <f t="shared" si="124"/>
        <v>2009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8">
        <f t="shared" si="120"/>
        <v>42.5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8276</v>
      </c>
      <c r="P1565" t="s">
        <v>8298</v>
      </c>
      <c r="Q1565" s="12">
        <f t="shared" si="121"/>
        <v>41652.742488425924</v>
      </c>
      <c r="R1565" s="12">
        <f t="shared" si="122"/>
        <v>41712.700821759259</v>
      </c>
      <c r="S1565">
        <f t="shared" si="123"/>
        <v>60</v>
      </c>
      <c r="T1565" s="10">
        <f t="shared" si="124"/>
        <v>2014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8">
        <f t="shared" si="120"/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8276</v>
      </c>
      <c r="P1566" t="s">
        <v>8298</v>
      </c>
      <c r="Q1566" s="12">
        <f t="shared" si="121"/>
        <v>42121.367002314815</v>
      </c>
      <c r="R1566" s="12">
        <f t="shared" si="122"/>
        <v>42152.836805555555</v>
      </c>
      <c r="S1566">
        <f t="shared" si="123"/>
        <v>31</v>
      </c>
      <c r="T1566" s="10">
        <f t="shared" si="124"/>
        <v>2015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8">
        <f t="shared" si="120"/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8276</v>
      </c>
      <c r="P1567" t="s">
        <v>8298</v>
      </c>
      <c r="Q1567" s="12">
        <f t="shared" si="121"/>
        <v>40672.729872685188</v>
      </c>
      <c r="R1567" s="12">
        <f t="shared" si="122"/>
        <v>40702.729872685188</v>
      </c>
      <c r="S1567">
        <f t="shared" si="123"/>
        <v>30</v>
      </c>
      <c r="T1567" s="10">
        <f t="shared" si="124"/>
        <v>2011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8">
        <f t="shared" si="120"/>
        <v>108.05084745762711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8276</v>
      </c>
      <c r="P1568" t="s">
        <v>8298</v>
      </c>
      <c r="Q1568" s="12">
        <f t="shared" si="121"/>
        <v>42549.916712962964</v>
      </c>
      <c r="R1568" s="12">
        <f t="shared" si="122"/>
        <v>42578.916666666672</v>
      </c>
      <c r="S1568">
        <f t="shared" si="123"/>
        <v>29</v>
      </c>
      <c r="T1568" s="10">
        <f t="shared" si="124"/>
        <v>2016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8">
        <f t="shared" si="120"/>
        <v>26.923076923076923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8276</v>
      </c>
      <c r="P1569" t="s">
        <v>8298</v>
      </c>
      <c r="Q1569" s="12">
        <f t="shared" si="121"/>
        <v>41671.936863425923</v>
      </c>
      <c r="R1569" s="12">
        <f t="shared" si="122"/>
        <v>41687</v>
      </c>
      <c r="S1569">
        <f t="shared" si="123"/>
        <v>15</v>
      </c>
      <c r="T1569" s="10">
        <f t="shared" si="124"/>
        <v>2014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8">
        <f t="shared" si="120"/>
        <v>155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8276</v>
      </c>
      <c r="P1570" t="s">
        <v>8298</v>
      </c>
      <c r="Q1570" s="12">
        <f t="shared" si="121"/>
        <v>41962.062326388885</v>
      </c>
      <c r="R1570" s="12">
        <f t="shared" si="122"/>
        <v>41997.062326388885</v>
      </c>
      <c r="S1570">
        <f t="shared" si="123"/>
        <v>35</v>
      </c>
      <c r="T1570" s="10">
        <f t="shared" si="124"/>
        <v>2014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8" t="e">
        <f t="shared" si="120"/>
        <v>#DIV/0!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8276</v>
      </c>
      <c r="P1571" t="s">
        <v>8298</v>
      </c>
      <c r="Q1571" s="12">
        <f t="shared" si="121"/>
        <v>41389.679560185185</v>
      </c>
      <c r="R1571" s="12">
        <f t="shared" si="122"/>
        <v>41419.679560185185</v>
      </c>
      <c r="S1571">
        <f t="shared" si="123"/>
        <v>30</v>
      </c>
      <c r="T1571" s="10">
        <f t="shared" si="124"/>
        <v>2013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8">
        <f t="shared" si="120"/>
        <v>47.769230769230766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8276</v>
      </c>
      <c r="P1572" t="s">
        <v>8298</v>
      </c>
      <c r="Q1572" s="12">
        <f t="shared" si="121"/>
        <v>42438.813449074078</v>
      </c>
      <c r="R1572" s="12">
        <f t="shared" si="122"/>
        <v>42468.771782407406</v>
      </c>
      <c r="S1572">
        <f t="shared" si="123"/>
        <v>30</v>
      </c>
      <c r="T1572" s="10">
        <f t="shared" si="124"/>
        <v>2016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8">
        <f t="shared" si="120"/>
        <v>20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8276</v>
      </c>
      <c r="P1573" t="s">
        <v>8298</v>
      </c>
      <c r="Q1573" s="12">
        <f t="shared" si="121"/>
        <v>42144.769479166673</v>
      </c>
      <c r="R1573" s="12">
        <f t="shared" si="122"/>
        <v>42174.769479166673</v>
      </c>
      <c r="S1573">
        <f t="shared" si="123"/>
        <v>30</v>
      </c>
      <c r="T1573" s="10">
        <f t="shared" si="124"/>
        <v>2015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8">
        <f t="shared" si="120"/>
        <v>41.666666666666664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8276</v>
      </c>
      <c r="P1574" t="s">
        <v>8298</v>
      </c>
      <c r="Q1574" s="12">
        <f t="shared" si="121"/>
        <v>42404.033090277779</v>
      </c>
      <c r="R1574" s="12">
        <f t="shared" si="122"/>
        <v>42428.999305555553</v>
      </c>
      <c r="S1574">
        <f t="shared" si="123"/>
        <v>25</v>
      </c>
      <c r="T1574" s="10">
        <f t="shared" si="124"/>
        <v>2016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8">
        <f t="shared" si="120"/>
        <v>74.333333333333329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8276</v>
      </c>
      <c r="P1575" t="s">
        <v>8298</v>
      </c>
      <c r="Q1575" s="12">
        <f t="shared" si="121"/>
        <v>42786.000023148154</v>
      </c>
      <c r="R1575" s="12">
        <f t="shared" si="122"/>
        <v>42826.165972222225</v>
      </c>
      <c r="S1575">
        <f t="shared" si="123"/>
        <v>40</v>
      </c>
      <c r="T1575" s="10">
        <f t="shared" si="124"/>
        <v>2017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8">
        <f t="shared" si="120"/>
        <v>84.333333333333329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8276</v>
      </c>
      <c r="P1576" t="s">
        <v>8298</v>
      </c>
      <c r="Q1576" s="12">
        <f t="shared" si="121"/>
        <v>42017.927418981482</v>
      </c>
      <c r="R1576" s="12">
        <f t="shared" si="122"/>
        <v>42052.927418981482</v>
      </c>
      <c r="S1576">
        <f t="shared" si="123"/>
        <v>35</v>
      </c>
      <c r="T1576" s="10">
        <f t="shared" si="124"/>
        <v>2015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8">
        <f t="shared" si="120"/>
        <v>65.457142857142856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8276</v>
      </c>
      <c r="P1577" t="s">
        <v>8298</v>
      </c>
      <c r="Q1577" s="12">
        <f t="shared" si="121"/>
        <v>41799.524259259262</v>
      </c>
      <c r="R1577" s="12">
        <f t="shared" si="122"/>
        <v>41829.524259259262</v>
      </c>
      <c r="S1577">
        <f t="shared" si="123"/>
        <v>30</v>
      </c>
      <c r="T1577" s="10">
        <f t="shared" si="124"/>
        <v>2014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8">
        <f t="shared" si="120"/>
        <v>65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8276</v>
      </c>
      <c r="P1578" t="s">
        <v>8298</v>
      </c>
      <c r="Q1578" s="12">
        <f t="shared" si="121"/>
        <v>42140.879259259258</v>
      </c>
      <c r="R1578" s="12">
        <f t="shared" si="122"/>
        <v>42185.879259259258</v>
      </c>
      <c r="S1578">
        <f t="shared" si="123"/>
        <v>45</v>
      </c>
      <c r="T1578" s="10">
        <f t="shared" si="124"/>
        <v>2015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8">
        <f t="shared" si="120"/>
        <v>27.5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8276</v>
      </c>
      <c r="P1579" t="s">
        <v>8298</v>
      </c>
      <c r="Q1579" s="12">
        <f t="shared" si="121"/>
        <v>41054.847777777781</v>
      </c>
      <c r="R1579" s="12">
        <f t="shared" si="122"/>
        <v>41114.847777777781</v>
      </c>
      <c r="S1579">
        <f t="shared" si="123"/>
        <v>60</v>
      </c>
      <c r="T1579" s="10">
        <f t="shared" si="124"/>
        <v>2012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8">
        <f t="shared" si="120"/>
        <v>51.25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8276</v>
      </c>
      <c r="P1580" t="s">
        <v>8298</v>
      </c>
      <c r="Q1580" s="12">
        <f t="shared" si="121"/>
        <v>40399.065868055557</v>
      </c>
      <c r="R1580" s="12">
        <f t="shared" si="122"/>
        <v>40423.083333333336</v>
      </c>
      <c r="S1580">
        <f t="shared" si="123"/>
        <v>24</v>
      </c>
      <c r="T1580" s="10">
        <f t="shared" si="124"/>
        <v>2010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8">
        <f t="shared" si="120"/>
        <v>14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8276</v>
      </c>
      <c r="P1581" t="s">
        <v>8298</v>
      </c>
      <c r="Q1581" s="12">
        <f t="shared" si="121"/>
        <v>41481.996423611112</v>
      </c>
      <c r="R1581" s="12">
        <f t="shared" si="122"/>
        <v>41514.996423611112</v>
      </c>
      <c r="S1581">
        <f t="shared" si="123"/>
        <v>33</v>
      </c>
      <c r="T1581" s="10">
        <f t="shared" si="124"/>
        <v>2013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8" t="e">
        <f t="shared" si="120"/>
        <v>#DIV/0!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8276</v>
      </c>
      <c r="P1582" t="s">
        <v>8298</v>
      </c>
      <c r="Q1582" s="12">
        <f t="shared" si="121"/>
        <v>40990.050069444449</v>
      </c>
      <c r="R1582" s="12">
        <f t="shared" si="122"/>
        <v>41050.050069444449</v>
      </c>
      <c r="S1582">
        <f t="shared" si="123"/>
        <v>60</v>
      </c>
      <c r="T1582" s="10">
        <f t="shared" si="124"/>
        <v>2012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8">
        <f t="shared" si="120"/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8292</v>
      </c>
      <c r="P1583" t="s">
        <v>8299</v>
      </c>
      <c r="Q1583" s="12">
        <f t="shared" si="121"/>
        <v>42325.448958333334</v>
      </c>
      <c r="R1583" s="12">
        <f t="shared" si="122"/>
        <v>42357.448958333334</v>
      </c>
      <c r="S1583">
        <f t="shared" si="123"/>
        <v>32</v>
      </c>
      <c r="T1583" s="10">
        <f t="shared" si="124"/>
        <v>2015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8">
        <f t="shared" si="120"/>
        <v>31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8292</v>
      </c>
      <c r="P1584" t="s">
        <v>8299</v>
      </c>
      <c r="Q1584" s="12">
        <f t="shared" si="121"/>
        <v>42246.789965277778</v>
      </c>
      <c r="R1584" s="12">
        <f t="shared" si="122"/>
        <v>42303.888888888891</v>
      </c>
      <c r="S1584">
        <f t="shared" si="123"/>
        <v>57</v>
      </c>
      <c r="T1584" s="10">
        <f t="shared" si="124"/>
        <v>2015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8">
        <f t="shared" si="120"/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8292</v>
      </c>
      <c r="P1585" t="s">
        <v>8299</v>
      </c>
      <c r="Q1585" s="12">
        <f t="shared" si="121"/>
        <v>41877.904988425929</v>
      </c>
      <c r="R1585" s="12">
        <f t="shared" si="122"/>
        <v>41907.904988425929</v>
      </c>
      <c r="S1585">
        <f t="shared" si="123"/>
        <v>30</v>
      </c>
      <c r="T1585" s="10">
        <f t="shared" si="124"/>
        <v>2014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8" t="e">
        <f t="shared" si="120"/>
        <v>#DIV/0!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8292</v>
      </c>
      <c r="P1586" t="s">
        <v>8299</v>
      </c>
      <c r="Q1586" s="12">
        <f t="shared" si="121"/>
        <v>41779.649317129632</v>
      </c>
      <c r="R1586" s="12">
        <f t="shared" si="122"/>
        <v>41789.649317129632</v>
      </c>
      <c r="S1586">
        <f t="shared" si="123"/>
        <v>10</v>
      </c>
      <c r="T1586" s="10">
        <f t="shared" si="124"/>
        <v>2014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8">
        <f t="shared" si="120"/>
        <v>131.66666666666666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8292</v>
      </c>
      <c r="P1587" t="s">
        <v>8299</v>
      </c>
      <c r="Q1587" s="12">
        <f t="shared" si="121"/>
        <v>42707.895462962959</v>
      </c>
      <c r="R1587" s="12">
        <f t="shared" si="122"/>
        <v>42729.458333333328</v>
      </c>
      <c r="S1587">
        <f t="shared" si="123"/>
        <v>22</v>
      </c>
      <c r="T1587" s="10">
        <f t="shared" si="124"/>
        <v>2016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8" t="e">
        <f t="shared" si="120"/>
        <v>#DIV/0!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8292</v>
      </c>
      <c r="P1588" t="s">
        <v>8299</v>
      </c>
      <c r="Q1588" s="12">
        <f t="shared" si="121"/>
        <v>42069.104421296302</v>
      </c>
      <c r="R1588" s="12">
        <f t="shared" si="122"/>
        <v>42099.062754629631</v>
      </c>
      <c r="S1588">
        <f t="shared" si="123"/>
        <v>30</v>
      </c>
      <c r="T1588" s="10">
        <f t="shared" si="124"/>
        <v>2015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8">
        <f t="shared" si="120"/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8292</v>
      </c>
      <c r="P1589" t="s">
        <v>8299</v>
      </c>
      <c r="Q1589" s="12">
        <f t="shared" si="121"/>
        <v>41956.950983796298</v>
      </c>
      <c r="R1589" s="12">
        <f t="shared" si="122"/>
        <v>41986.950983796298</v>
      </c>
      <c r="S1589">
        <f t="shared" si="123"/>
        <v>30</v>
      </c>
      <c r="T1589" s="10">
        <f t="shared" si="124"/>
        <v>2014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8" t="e">
        <f t="shared" si="120"/>
        <v>#DIV/0!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8292</v>
      </c>
      <c r="P1590" t="s">
        <v>8299</v>
      </c>
      <c r="Q1590" s="12">
        <f t="shared" si="121"/>
        <v>42005.24998842593</v>
      </c>
      <c r="R1590" s="12">
        <f t="shared" si="122"/>
        <v>42035.841666666667</v>
      </c>
      <c r="S1590">
        <f t="shared" si="123"/>
        <v>31</v>
      </c>
      <c r="T1590" s="10">
        <f t="shared" si="124"/>
        <v>2015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8" t="e">
        <f t="shared" si="120"/>
        <v>#DIV/0!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8292</v>
      </c>
      <c r="P1591" t="s">
        <v>8299</v>
      </c>
      <c r="Q1591" s="12">
        <f t="shared" si="121"/>
        <v>42256.984791666662</v>
      </c>
      <c r="R1591" s="12">
        <f t="shared" si="122"/>
        <v>42286.984791666662</v>
      </c>
      <c r="S1591">
        <f t="shared" si="123"/>
        <v>30</v>
      </c>
      <c r="T1591" s="10">
        <f t="shared" si="124"/>
        <v>2015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8">
        <f t="shared" si="120"/>
        <v>510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8292</v>
      </c>
      <c r="P1592" t="s">
        <v>8299</v>
      </c>
      <c r="Q1592" s="12">
        <f t="shared" si="121"/>
        <v>42240.857222222221</v>
      </c>
      <c r="R1592" s="12">
        <f t="shared" si="122"/>
        <v>42270.857222222221</v>
      </c>
      <c r="S1592">
        <f t="shared" si="123"/>
        <v>30</v>
      </c>
      <c r="T1592" s="10">
        <f t="shared" si="124"/>
        <v>2015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8">
        <f t="shared" si="120"/>
        <v>44.478260869565219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8292</v>
      </c>
      <c r="P1593" t="s">
        <v>8299</v>
      </c>
      <c r="Q1593" s="12">
        <f t="shared" si="121"/>
        <v>42433.726168981477</v>
      </c>
      <c r="R1593" s="12">
        <f t="shared" si="122"/>
        <v>42463.68450231482</v>
      </c>
      <c r="S1593">
        <f t="shared" si="123"/>
        <v>30</v>
      </c>
      <c r="T1593" s="10">
        <f t="shared" si="124"/>
        <v>2016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8" t="e">
        <f t="shared" si="120"/>
        <v>#DIV/0!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8292</v>
      </c>
      <c r="P1594" t="s">
        <v>8299</v>
      </c>
      <c r="Q1594" s="12">
        <f t="shared" si="121"/>
        <v>42046.072743055556</v>
      </c>
      <c r="R1594" s="12">
        <f t="shared" si="122"/>
        <v>42091.031076388885</v>
      </c>
      <c r="S1594">
        <f t="shared" si="123"/>
        <v>45</v>
      </c>
      <c r="T1594" s="10">
        <f t="shared" si="124"/>
        <v>2015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8">
        <f t="shared" si="120"/>
        <v>1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8292</v>
      </c>
      <c r="P1595" t="s">
        <v>8299</v>
      </c>
      <c r="Q1595" s="12">
        <f t="shared" si="121"/>
        <v>42033.845543981486</v>
      </c>
      <c r="R1595" s="12">
        <f t="shared" si="122"/>
        <v>42063.845543981486</v>
      </c>
      <c r="S1595">
        <f t="shared" si="123"/>
        <v>30</v>
      </c>
      <c r="T1595" s="10">
        <f t="shared" si="124"/>
        <v>2015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8">
        <f t="shared" si="120"/>
        <v>20.5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8292</v>
      </c>
      <c r="P1596" t="s">
        <v>8299</v>
      </c>
      <c r="Q1596" s="12">
        <f t="shared" si="121"/>
        <v>42445.712754629625</v>
      </c>
      <c r="R1596" s="12">
        <f t="shared" si="122"/>
        <v>42505.681249999994</v>
      </c>
      <c r="S1596">
        <f t="shared" si="123"/>
        <v>60</v>
      </c>
      <c r="T1596" s="10">
        <f t="shared" si="124"/>
        <v>2016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8">
        <f t="shared" si="120"/>
        <v>40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8292</v>
      </c>
      <c r="P1597" t="s">
        <v>8299</v>
      </c>
      <c r="Q1597" s="12">
        <f t="shared" si="121"/>
        <v>41780.050092592595</v>
      </c>
      <c r="R1597" s="12">
        <f t="shared" si="122"/>
        <v>41808.842361111114</v>
      </c>
      <c r="S1597">
        <f t="shared" si="123"/>
        <v>29</v>
      </c>
      <c r="T1597" s="10">
        <f t="shared" si="124"/>
        <v>2014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8">
        <f t="shared" si="120"/>
        <v>25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8292</v>
      </c>
      <c r="P1598" t="s">
        <v>8299</v>
      </c>
      <c r="Q1598" s="12">
        <f t="shared" si="121"/>
        <v>41941.430196759262</v>
      </c>
      <c r="R1598" s="12">
        <f t="shared" si="122"/>
        <v>41986.471863425926</v>
      </c>
      <c r="S1598">
        <f t="shared" si="123"/>
        <v>45</v>
      </c>
      <c r="T1598" s="10">
        <f t="shared" si="124"/>
        <v>2014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8" t="e">
        <f t="shared" si="120"/>
        <v>#DIV/0!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8292</v>
      </c>
      <c r="P1599" t="s">
        <v>8299</v>
      </c>
      <c r="Q1599" s="12">
        <f t="shared" si="121"/>
        <v>42603.354131944448</v>
      </c>
      <c r="R1599" s="12">
        <f t="shared" si="122"/>
        <v>42633.354131944448</v>
      </c>
      <c r="S1599">
        <f t="shared" si="123"/>
        <v>30</v>
      </c>
      <c r="T1599" s="10">
        <f t="shared" si="124"/>
        <v>2016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8">
        <f t="shared" si="120"/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8292</v>
      </c>
      <c r="P1600" t="s">
        <v>8299</v>
      </c>
      <c r="Q1600" s="12">
        <f t="shared" si="121"/>
        <v>42151.667337962965</v>
      </c>
      <c r="R1600" s="12">
        <f t="shared" si="122"/>
        <v>42211.667337962965</v>
      </c>
      <c r="S1600">
        <f t="shared" si="123"/>
        <v>60</v>
      </c>
      <c r="T1600" s="10">
        <f t="shared" si="124"/>
        <v>2015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8" t="e">
        <f t="shared" si="120"/>
        <v>#DIV/0!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8292</v>
      </c>
      <c r="P1601" t="s">
        <v>8299</v>
      </c>
      <c r="Q1601" s="12">
        <f t="shared" si="121"/>
        <v>42438.53907407407</v>
      </c>
      <c r="R1601" s="12">
        <f t="shared" si="122"/>
        <v>42468.497407407413</v>
      </c>
      <c r="S1601">
        <f t="shared" si="123"/>
        <v>30</v>
      </c>
      <c r="T1601" s="10">
        <f t="shared" si="124"/>
        <v>2016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8">
        <f t="shared" ref="F1602:F1665" si="125">E1602/M1602</f>
        <v>40.777777777777779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8292</v>
      </c>
      <c r="P1602" t="s">
        <v>8299</v>
      </c>
      <c r="Q1602" s="12">
        <f t="shared" si="121"/>
        <v>41791.057314814818</v>
      </c>
      <c r="R1602" s="12">
        <f t="shared" si="122"/>
        <v>41835.21597222222</v>
      </c>
      <c r="S1602">
        <f t="shared" si="123"/>
        <v>44</v>
      </c>
      <c r="T1602" s="10">
        <f t="shared" si="124"/>
        <v>2014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8">
        <f t="shared" si="125"/>
        <v>48.325535714285714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8279</v>
      </c>
      <c r="P1603" t="s">
        <v>8280</v>
      </c>
      <c r="Q1603" s="12">
        <f t="shared" ref="Q1603:Q1666" si="126">((($K1603/60)/60)/24)+DATE(1970,1,1)</f>
        <v>40638.092974537038</v>
      </c>
      <c r="R1603" s="12">
        <f t="shared" ref="R1603:R1666" si="127">((($J1603/60)/60)/24)+DATE(1970,1,1)</f>
        <v>40668.092974537038</v>
      </c>
      <c r="S1603">
        <f t="shared" ref="S1603:S1666" si="128">ROUND(R1603-Q1603,0)</f>
        <v>30</v>
      </c>
      <c r="T1603" s="10">
        <f t="shared" ref="T1603:T1666" si="129">YEAR(Q1603)</f>
        <v>2011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8">
        <f t="shared" si="125"/>
        <v>46.953125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8279</v>
      </c>
      <c r="P1604" t="s">
        <v>8280</v>
      </c>
      <c r="Q1604" s="12">
        <f t="shared" si="126"/>
        <v>40788.297650462962</v>
      </c>
      <c r="R1604" s="12">
        <f t="shared" si="127"/>
        <v>40830.958333333336</v>
      </c>
      <c r="S1604">
        <f t="shared" si="128"/>
        <v>43</v>
      </c>
      <c r="T1604" s="10">
        <f t="shared" si="129"/>
        <v>2011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8">
        <f t="shared" si="125"/>
        <v>66.688666666666663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8279</v>
      </c>
      <c r="P1605" t="s">
        <v>8280</v>
      </c>
      <c r="Q1605" s="12">
        <f t="shared" si="126"/>
        <v>40876.169664351852</v>
      </c>
      <c r="R1605" s="12">
        <f t="shared" si="127"/>
        <v>40936.169664351852</v>
      </c>
      <c r="S1605">
        <f t="shared" si="128"/>
        <v>60</v>
      </c>
      <c r="T1605" s="10">
        <f t="shared" si="129"/>
        <v>2011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8">
        <f t="shared" si="125"/>
        <v>48.842857142857142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8279</v>
      </c>
      <c r="P1606" t="s">
        <v>8280</v>
      </c>
      <c r="Q1606" s="12">
        <f t="shared" si="126"/>
        <v>40945.845312500001</v>
      </c>
      <c r="R1606" s="12">
        <f t="shared" si="127"/>
        <v>40985.80364583333</v>
      </c>
      <c r="S1606">
        <f t="shared" si="128"/>
        <v>40</v>
      </c>
      <c r="T1606" s="10">
        <f t="shared" si="129"/>
        <v>2012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8">
        <f t="shared" si="125"/>
        <v>137.30909090909091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8279</v>
      </c>
      <c r="P1607" t="s">
        <v>8280</v>
      </c>
      <c r="Q1607" s="12">
        <f t="shared" si="126"/>
        <v>40747.012881944444</v>
      </c>
      <c r="R1607" s="12">
        <f t="shared" si="127"/>
        <v>40756.291666666664</v>
      </c>
      <c r="S1607">
        <f t="shared" si="128"/>
        <v>9</v>
      </c>
      <c r="T1607" s="10">
        <f t="shared" si="129"/>
        <v>2011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8">
        <f t="shared" si="125"/>
        <v>87.829673913043479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8279</v>
      </c>
      <c r="P1608" t="s">
        <v>8280</v>
      </c>
      <c r="Q1608" s="12">
        <f t="shared" si="126"/>
        <v>40536.111550925925</v>
      </c>
      <c r="R1608" s="12">
        <f t="shared" si="127"/>
        <v>40626.069884259261</v>
      </c>
      <c r="S1608">
        <f t="shared" si="128"/>
        <v>90</v>
      </c>
      <c r="T1608" s="10">
        <f t="shared" si="129"/>
        <v>2010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8">
        <f t="shared" si="125"/>
        <v>70.785365853658533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8279</v>
      </c>
      <c r="P1609" t="s">
        <v>8280</v>
      </c>
      <c r="Q1609" s="12">
        <f t="shared" si="126"/>
        <v>41053.80846064815</v>
      </c>
      <c r="R1609" s="12">
        <f t="shared" si="127"/>
        <v>41074.80846064815</v>
      </c>
      <c r="S1609">
        <f t="shared" si="128"/>
        <v>21</v>
      </c>
      <c r="T1609" s="10">
        <f t="shared" si="129"/>
        <v>2012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8">
        <f t="shared" si="125"/>
        <v>52.826086956521742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8279</v>
      </c>
      <c r="P1610" t="s">
        <v>8280</v>
      </c>
      <c r="Q1610" s="12">
        <f t="shared" si="126"/>
        <v>41607.83085648148</v>
      </c>
      <c r="R1610" s="12">
        <f t="shared" si="127"/>
        <v>41640.226388888892</v>
      </c>
      <c r="S1610">
        <f t="shared" si="128"/>
        <v>32</v>
      </c>
      <c r="T1610" s="10">
        <f t="shared" si="129"/>
        <v>2013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8">
        <f t="shared" si="125"/>
        <v>443.75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8279</v>
      </c>
      <c r="P1611" t="s">
        <v>8280</v>
      </c>
      <c r="Q1611" s="12">
        <f t="shared" si="126"/>
        <v>40796.001261574071</v>
      </c>
      <c r="R1611" s="12">
        <f t="shared" si="127"/>
        <v>40849.333333333336</v>
      </c>
      <c r="S1611">
        <f t="shared" si="128"/>
        <v>53</v>
      </c>
      <c r="T1611" s="10">
        <f t="shared" si="129"/>
        <v>2011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8">
        <f t="shared" si="125"/>
        <v>48.544642857142854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8279</v>
      </c>
      <c r="P1612" t="s">
        <v>8280</v>
      </c>
      <c r="Q1612" s="12">
        <f t="shared" si="126"/>
        <v>41228.924884259257</v>
      </c>
      <c r="R1612" s="12">
        <f t="shared" si="127"/>
        <v>41258.924884259257</v>
      </c>
      <c r="S1612">
        <f t="shared" si="128"/>
        <v>30</v>
      </c>
      <c r="T1612" s="10">
        <f t="shared" si="129"/>
        <v>2012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8">
        <f t="shared" si="125"/>
        <v>37.074074074074076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8279</v>
      </c>
      <c r="P1613" t="s">
        <v>8280</v>
      </c>
      <c r="Q1613" s="12">
        <f t="shared" si="126"/>
        <v>41409.00037037037</v>
      </c>
      <c r="R1613" s="12">
        <f t="shared" si="127"/>
        <v>41430.00037037037</v>
      </c>
      <c r="S1613">
        <f t="shared" si="128"/>
        <v>21</v>
      </c>
      <c r="T1613" s="10">
        <f t="shared" si="129"/>
        <v>2013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8">
        <f t="shared" si="125"/>
        <v>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8279</v>
      </c>
      <c r="P1614" t="s">
        <v>8280</v>
      </c>
      <c r="Q1614" s="12">
        <f t="shared" si="126"/>
        <v>41246.874814814815</v>
      </c>
      <c r="R1614" s="12">
        <f t="shared" si="127"/>
        <v>41276.874814814815</v>
      </c>
      <c r="S1614">
        <f t="shared" si="128"/>
        <v>30</v>
      </c>
      <c r="T1614" s="10">
        <f t="shared" si="129"/>
        <v>2012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8">
        <f t="shared" si="125"/>
        <v>39.03846153846154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8279</v>
      </c>
      <c r="P1615" t="s">
        <v>8280</v>
      </c>
      <c r="Q1615" s="12">
        <f t="shared" si="126"/>
        <v>41082.069467592592</v>
      </c>
      <c r="R1615" s="12">
        <f t="shared" si="127"/>
        <v>41112.069467592592</v>
      </c>
      <c r="S1615">
        <f t="shared" si="128"/>
        <v>30</v>
      </c>
      <c r="T1615" s="10">
        <f t="shared" si="129"/>
        <v>2012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8">
        <f t="shared" si="125"/>
        <v>66.688311688311686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8279</v>
      </c>
      <c r="P1616" t="s">
        <v>8280</v>
      </c>
      <c r="Q1616" s="12">
        <f t="shared" si="126"/>
        <v>41794.981122685182</v>
      </c>
      <c r="R1616" s="12">
        <f t="shared" si="127"/>
        <v>41854.708333333336</v>
      </c>
      <c r="S1616">
        <f t="shared" si="128"/>
        <v>60</v>
      </c>
      <c r="T1616" s="10">
        <f t="shared" si="129"/>
        <v>2014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8">
        <f t="shared" si="125"/>
        <v>67.132352941176464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8279</v>
      </c>
      <c r="P1617" t="s">
        <v>8280</v>
      </c>
      <c r="Q1617" s="12">
        <f t="shared" si="126"/>
        <v>40845.050879629627</v>
      </c>
      <c r="R1617" s="12">
        <f t="shared" si="127"/>
        <v>40890.092546296299</v>
      </c>
      <c r="S1617">
        <f t="shared" si="128"/>
        <v>45</v>
      </c>
      <c r="T1617" s="10">
        <f t="shared" si="129"/>
        <v>2011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8">
        <f t="shared" si="125"/>
        <v>66.369426751592357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8279</v>
      </c>
      <c r="P1618" t="s">
        <v>8280</v>
      </c>
      <c r="Q1618" s="12">
        <f t="shared" si="126"/>
        <v>41194.715520833335</v>
      </c>
      <c r="R1618" s="12">
        <f t="shared" si="127"/>
        <v>41235.916666666664</v>
      </c>
      <c r="S1618">
        <f t="shared" si="128"/>
        <v>41</v>
      </c>
      <c r="T1618" s="10">
        <f t="shared" si="129"/>
        <v>2012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8">
        <f t="shared" si="125"/>
        <v>64.620253164556956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8279</v>
      </c>
      <c r="P1619" t="s">
        <v>8280</v>
      </c>
      <c r="Q1619" s="12">
        <f t="shared" si="126"/>
        <v>41546.664212962962</v>
      </c>
      <c r="R1619" s="12">
        <f t="shared" si="127"/>
        <v>41579.791666666664</v>
      </c>
      <c r="S1619">
        <f t="shared" si="128"/>
        <v>33</v>
      </c>
      <c r="T1619" s="10">
        <f t="shared" si="129"/>
        <v>2013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8">
        <f t="shared" si="125"/>
        <v>58.370370370370374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8279</v>
      </c>
      <c r="P1620" t="s">
        <v>8280</v>
      </c>
      <c r="Q1620" s="12">
        <f t="shared" si="126"/>
        <v>41301.654340277775</v>
      </c>
      <c r="R1620" s="12">
        <f t="shared" si="127"/>
        <v>41341.654340277775</v>
      </c>
      <c r="S1620">
        <f t="shared" si="128"/>
        <v>40</v>
      </c>
      <c r="T1620" s="10">
        <f t="shared" si="129"/>
        <v>2013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8">
        <f t="shared" si="125"/>
        <v>86.956521739130437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8279</v>
      </c>
      <c r="P1621" t="s">
        <v>8280</v>
      </c>
      <c r="Q1621" s="12">
        <f t="shared" si="126"/>
        <v>41876.18618055556</v>
      </c>
      <c r="R1621" s="12">
        <f t="shared" si="127"/>
        <v>41897.18618055556</v>
      </c>
      <c r="S1621">
        <f t="shared" si="128"/>
        <v>21</v>
      </c>
      <c r="T1621" s="10">
        <f t="shared" si="129"/>
        <v>2014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8">
        <f t="shared" si="125"/>
        <v>66.470588235294116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8279</v>
      </c>
      <c r="P1622" t="s">
        <v>8280</v>
      </c>
      <c r="Q1622" s="12">
        <f t="shared" si="126"/>
        <v>41321.339583333334</v>
      </c>
      <c r="R1622" s="12">
        <f t="shared" si="127"/>
        <v>41328.339583333334</v>
      </c>
      <c r="S1622">
        <f t="shared" si="128"/>
        <v>7</v>
      </c>
      <c r="T1622" s="10">
        <f t="shared" si="129"/>
        <v>2013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8">
        <f t="shared" si="125"/>
        <v>163.78378378378378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8279</v>
      </c>
      <c r="P1623" t="s">
        <v>8280</v>
      </c>
      <c r="Q1623" s="12">
        <f t="shared" si="126"/>
        <v>41003.60665509259</v>
      </c>
      <c r="R1623" s="12">
        <f t="shared" si="127"/>
        <v>41057.165972222225</v>
      </c>
      <c r="S1623">
        <f t="shared" si="128"/>
        <v>54</v>
      </c>
      <c r="T1623" s="10">
        <f t="shared" si="129"/>
        <v>2012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8">
        <f t="shared" si="125"/>
        <v>107.98461538461538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8279</v>
      </c>
      <c r="P1624" t="s">
        <v>8280</v>
      </c>
      <c r="Q1624" s="12">
        <f t="shared" si="126"/>
        <v>41950.29483796296</v>
      </c>
      <c r="R1624" s="12">
        <f t="shared" si="127"/>
        <v>41990.332638888889</v>
      </c>
      <c r="S1624">
        <f t="shared" si="128"/>
        <v>40</v>
      </c>
      <c r="T1624" s="10">
        <f t="shared" si="129"/>
        <v>2014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8">
        <f t="shared" si="125"/>
        <v>42.111111111111114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8279</v>
      </c>
      <c r="P1625" t="s">
        <v>8280</v>
      </c>
      <c r="Q1625" s="12">
        <f t="shared" si="126"/>
        <v>41453.688530092593</v>
      </c>
      <c r="R1625" s="12">
        <f t="shared" si="127"/>
        <v>41513.688530092593</v>
      </c>
      <c r="S1625">
        <f t="shared" si="128"/>
        <v>60</v>
      </c>
      <c r="T1625" s="10">
        <f t="shared" si="129"/>
        <v>2013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8">
        <f t="shared" si="125"/>
        <v>47.2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8279</v>
      </c>
      <c r="P1626" t="s">
        <v>8280</v>
      </c>
      <c r="Q1626" s="12">
        <f t="shared" si="126"/>
        <v>41243.367303240739</v>
      </c>
      <c r="R1626" s="12">
        <f t="shared" si="127"/>
        <v>41283.367303240739</v>
      </c>
      <c r="S1626">
        <f t="shared" si="128"/>
        <v>40</v>
      </c>
      <c r="T1626" s="10">
        <f t="shared" si="129"/>
        <v>2012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8">
        <f t="shared" si="125"/>
        <v>112.01923076923077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8279</v>
      </c>
      <c r="P1627" t="s">
        <v>8280</v>
      </c>
      <c r="Q1627" s="12">
        <f t="shared" si="126"/>
        <v>41135.699687500004</v>
      </c>
      <c r="R1627" s="12">
        <f t="shared" si="127"/>
        <v>41163.699687500004</v>
      </c>
      <c r="S1627">
        <f t="shared" si="128"/>
        <v>28</v>
      </c>
      <c r="T1627" s="10">
        <f t="shared" si="129"/>
        <v>2012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8">
        <f t="shared" si="125"/>
        <v>74.953703703703709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8279</v>
      </c>
      <c r="P1628" t="s">
        <v>8280</v>
      </c>
      <c r="Q1628" s="12">
        <f t="shared" si="126"/>
        <v>41579.847997685189</v>
      </c>
      <c r="R1628" s="12">
        <f t="shared" si="127"/>
        <v>41609.889664351853</v>
      </c>
      <c r="S1628">
        <f t="shared" si="128"/>
        <v>30</v>
      </c>
      <c r="T1628" s="10">
        <f t="shared" si="129"/>
        <v>2013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8">
        <f t="shared" si="125"/>
        <v>61.578947368421055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8279</v>
      </c>
      <c r="P1629" t="s">
        <v>8280</v>
      </c>
      <c r="Q1629" s="12">
        <f t="shared" si="126"/>
        <v>41205.707048611112</v>
      </c>
      <c r="R1629" s="12">
        <f t="shared" si="127"/>
        <v>41239.207638888889</v>
      </c>
      <c r="S1629">
        <f t="shared" si="128"/>
        <v>34</v>
      </c>
      <c r="T1629" s="10">
        <f t="shared" si="129"/>
        <v>2012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8">
        <f t="shared" si="125"/>
        <v>45.875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8279</v>
      </c>
      <c r="P1630" t="s">
        <v>8280</v>
      </c>
      <c r="Q1630" s="12">
        <f t="shared" si="126"/>
        <v>41774.737060185187</v>
      </c>
      <c r="R1630" s="12">
        <f t="shared" si="127"/>
        <v>41807.737060185187</v>
      </c>
      <c r="S1630">
        <f t="shared" si="128"/>
        <v>33</v>
      </c>
      <c r="T1630" s="10">
        <f t="shared" si="129"/>
        <v>2014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8">
        <f t="shared" si="125"/>
        <v>75.853658536585371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8279</v>
      </c>
      <c r="P1631" t="s">
        <v>8280</v>
      </c>
      <c r="Q1631" s="12">
        <f t="shared" si="126"/>
        <v>41645.867280092592</v>
      </c>
      <c r="R1631" s="12">
        <f t="shared" si="127"/>
        <v>41690.867280092592</v>
      </c>
      <c r="S1631">
        <f t="shared" si="128"/>
        <v>45</v>
      </c>
      <c r="T1631" s="10">
        <f t="shared" si="129"/>
        <v>2014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8">
        <f t="shared" si="125"/>
        <v>84.206349206349202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8279</v>
      </c>
      <c r="P1632" t="s">
        <v>8280</v>
      </c>
      <c r="Q1632" s="12">
        <f t="shared" si="126"/>
        <v>40939.837673611109</v>
      </c>
      <c r="R1632" s="12">
        <f t="shared" si="127"/>
        <v>40970.290972222225</v>
      </c>
      <c r="S1632">
        <f t="shared" si="128"/>
        <v>30</v>
      </c>
      <c r="T1632" s="10">
        <f t="shared" si="129"/>
        <v>2012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8">
        <f t="shared" si="125"/>
        <v>117.22556390977444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8279</v>
      </c>
      <c r="P1633" t="s">
        <v>8280</v>
      </c>
      <c r="Q1633" s="12">
        <f t="shared" si="126"/>
        <v>41164.859502314815</v>
      </c>
      <c r="R1633" s="12">
        <f t="shared" si="127"/>
        <v>41194.859502314815</v>
      </c>
      <c r="S1633">
        <f t="shared" si="128"/>
        <v>30</v>
      </c>
      <c r="T1633" s="10">
        <f t="shared" si="129"/>
        <v>2012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8">
        <f t="shared" si="125"/>
        <v>86.489361702127653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8279</v>
      </c>
      <c r="P1634" t="s">
        <v>8280</v>
      </c>
      <c r="Q1634" s="12">
        <f t="shared" si="126"/>
        <v>40750.340902777774</v>
      </c>
      <c r="R1634" s="12">
        <f t="shared" si="127"/>
        <v>40810.340902777774</v>
      </c>
      <c r="S1634">
        <f t="shared" si="128"/>
        <v>60</v>
      </c>
      <c r="T1634" s="10">
        <f t="shared" si="129"/>
        <v>2011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8">
        <f t="shared" si="125"/>
        <v>172.41379310344828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8279</v>
      </c>
      <c r="P1635" t="s">
        <v>8280</v>
      </c>
      <c r="Q1635" s="12">
        <f t="shared" si="126"/>
        <v>40896.883750000001</v>
      </c>
      <c r="R1635" s="12">
        <f t="shared" si="127"/>
        <v>40924.208333333336</v>
      </c>
      <c r="S1635">
        <f t="shared" si="128"/>
        <v>27</v>
      </c>
      <c r="T1635" s="10">
        <f t="shared" si="129"/>
        <v>2011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8">
        <f t="shared" si="125"/>
        <v>62.8125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8279</v>
      </c>
      <c r="P1636" t="s">
        <v>8280</v>
      </c>
      <c r="Q1636" s="12">
        <f t="shared" si="126"/>
        <v>40658.189826388887</v>
      </c>
      <c r="R1636" s="12">
        <f t="shared" si="127"/>
        <v>40696.249305555553</v>
      </c>
      <c r="S1636">
        <f t="shared" si="128"/>
        <v>38</v>
      </c>
      <c r="T1636" s="10">
        <f t="shared" si="129"/>
        <v>2011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8">
        <f t="shared" si="125"/>
        <v>67.729729729729726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8279</v>
      </c>
      <c r="P1637" t="s">
        <v>8280</v>
      </c>
      <c r="Q1637" s="12">
        <f t="shared" si="126"/>
        <v>42502.868761574078</v>
      </c>
      <c r="R1637" s="12">
        <f t="shared" si="127"/>
        <v>42562.868761574078</v>
      </c>
      <c r="S1637">
        <f t="shared" si="128"/>
        <v>60</v>
      </c>
      <c r="T1637" s="10">
        <f t="shared" si="129"/>
        <v>2016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8">
        <f t="shared" si="125"/>
        <v>53.5632183908046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8279</v>
      </c>
      <c r="P1638" t="s">
        <v>8280</v>
      </c>
      <c r="Q1638" s="12">
        <f t="shared" si="126"/>
        <v>40663.08666666667</v>
      </c>
      <c r="R1638" s="12">
        <f t="shared" si="127"/>
        <v>40706.166666666664</v>
      </c>
      <c r="S1638">
        <f t="shared" si="128"/>
        <v>43</v>
      </c>
      <c r="T1638" s="10">
        <f t="shared" si="129"/>
        <v>2011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8">
        <f t="shared" si="125"/>
        <v>34.6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8279</v>
      </c>
      <c r="P1639" t="s">
        <v>8280</v>
      </c>
      <c r="Q1639" s="12">
        <f t="shared" si="126"/>
        <v>40122.751620370371</v>
      </c>
      <c r="R1639" s="12">
        <f t="shared" si="127"/>
        <v>40178.98541666667</v>
      </c>
      <c r="S1639">
        <f t="shared" si="128"/>
        <v>56</v>
      </c>
      <c r="T1639" s="10">
        <f t="shared" si="129"/>
        <v>2009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8">
        <f t="shared" si="125"/>
        <v>38.888888888888886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8279</v>
      </c>
      <c r="P1640" t="s">
        <v>8280</v>
      </c>
      <c r="Q1640" s="12">
        <f t="shared" si="126"/>
        <v>41288.68712962963</v>
      </c>
      <c r="R1640" s="12">
        <f t="shared" si="127"/>
        <v>41333.892361111109</v>
      </c>
      <c r="S1640">
        <f t="shared" si="128"/>
        <v>45</v>
      </c>
      <c r="T1640" s="10">
        <f t="shared" si="129"/>
        <v>2013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8">
        <f t="shared" si="125"/>
        <v>94.736842105263165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8279</v>
      </c>
      <c r="P1641" t="s">
        <v>8280</v>
      </c>
      <c r="Q1641" s="12">
        <f t="shared" si="126"/>
        <v>40941.652372685188</v>
      </c>
      <c r="R1641" s="12">
        <f t="shared" si="127"/>
        <v>40971.652372685188</v>
      </c>
      <c r="S1641">
        <f t="shared" si="128"/>
        <v>30</v>
      </c>
      <c r="T1641" s="10">
        <f t="shared" si="129"/>
        <v>2012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8">
        <f t="shared" si="125"/>
        <v>39.967058823529413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8279</v>
      </c>
      <c r="P1642" t="s">
        <v>8280</v>
      </c>
      <c r="Q1642" s="12">
        <f t="shared" si="126"/>
        <v>40379.23096064815</v>
      </c>
      <c r="R1642" s="12">
        <f t="shared" si="127"/>
        <v>40393.082638888889</v>
      </c>
      <c r="S1642">
        <f t="shared" si="128"/>
        <v>14</v>
      </c>
      <c r="T1642" s="10">
        <f t="shared" si="129"/>
        <v>2010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8">
        <f t="shared" si="125"/>
        <v>97.5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8279</v>
      </c>
      <c r="P1643" t="s">
        <v>8300</v>
      </c>
      <c r="Q1643" s="12">
        <f t="shared" si="126"/>
        <v>41962.596574074079</v>
      </c>
      <c r="R1643" s="12">
        <f t="shared" si="127"/>
        <v>41992.596574074079</v>
      </c>
      <c r="S1643">
        <f t="shared" si="128"/>
        <v>30</v>
      </c>
      <c r="T1643" s="10">
        <f t="shared" si="129"/>
        <v>2014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8">
        <f t="shared" si="125"/>
        <v>42.857142857142854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8279</v>
      </c>
      <c r="P1644" t="s">
        <v>8300</v>
      </c>
      <c r="Q1644" s="12">
        <f t="shared" si="126"/>
        <v>40688.024618055555</v>
      </c>
      <c r="R1644" s="12">
        <f t="shared" si="127"/>
        <v>40708.024618055555</v>
      </c>
      <c r="S1644">
        <f t="shared" si="128"/>
        <v>20</v>
      </c>
      <c r="T1644" s="10">
        <f t="shared" si="129"/>
        <v>2011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8">
        <f t="shared" si="125"/>
        <v>168.51351351351352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8279</v>
      </c>
      <c r="P1645" t="s">
        <v>8300</v>
      </c>
      <c r="Q1645" s="12">
        <f t="shared" si="126"/>
        <v>41146.824212962965</v>
      </c>
      <c r="R1645" s="12">
        <f t="shared" si="127"/>
        <v>41176.824212962965</v>
      </c>
      <c r="S1645">
        <f t="shared" si="128"/>
        <v>30</v>
      </c>
      <c r="T1645" s="10">
        <f t="shared" si="129"/>
        <v>2012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8">
        <f t="shared" si="125"/>
        <v>85.546875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8279</v>
      </c>
      <c r="P1646" t="s">
        <v>8300</v>
      </c>
      <c r="Q1646" s="12">
        <f t="shared" si="126"/>
        <v>41175.05972222222</v>
      </c>
      <c r="R1646" s="12">
        <f t="shared" si="127"/>
        <v>41235.101388888892</v>
      </c>
      <c r="S1646">
        <f t="shared" si="128"/>
        <v>60</v>
      </c>
      <c r="T1646" s="10">
        <f t="shared" si="129"/>
        <v>2012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8">
        <f t="shared" si="125"/>
        <v>554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8279</v>
      </c>
      <c r="P1647" t="s">
        <v>8300</v>
      </c>
      <c r="Q1647" s="12">
        <f t="shared" si="126"/>
        <v>41521.617361111108</v>
      </c>
      <c r="R1647" s="12">
        <f t="shared" si="127"/>
        <v>41535.617361111108</v>
      </c>
      <c r="S1647">
        <f t="shared" si="128"/>
        <v>14</v>
      </c>
      <c r="T1647" s="10">
        <f t="shared" si="129"/>
        <v>2013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8">
        <f t="shared" si="125"/>
        <v>26.554216867469879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8279</v>
      </c>
      <c r="P1648" t="s">
        <v>8300</v>
      </c>
      <c r="Q1648" s="12">
        <f t="shared" si="126"/>
        <v>41833.450266203705</v>
      </c>
      <c r="R1648" s="12">
        <f t="shared" si="127"/>
        <v>41865.757638888892</v>
      </c>
      <c r="S1648">
        <f t="shared" si="128"/>
        <v>32</v>
      </c>
      <c r="T1648" s="10">
        <f t="shared" si="129"/>
        <v>2014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8">
        <f t="shared" si="125"/>
        <v>113.82608695652173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8279</v>
      </c>
      <c r="P1649" t="s">
        <v>8300</v>
      </c>
      <c r="Q1649" s="12">
        <f t="shared" si="126"/>
        <v>41039.409456018519</v>
      </c>
      <c r="R1649" s="12">
        <f t="shared" si="127"/>
        <v>41069.409456018519</v>
      </c>
      <c r="S1649">
        <f t="shared" si="128"/>
        <v>30</v>
      </c>
      <c r="T1649" s="10">
        <f t="shared" si="129"/>
        <v>2012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8">
        <f t="shared" si="125"/>
        <v>32.011111111111113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8279</v>
      </c>
      <c r="P1650" t="s">
        <v>8300</v>
      </c>
      <c r="Q1650" s="12">
        <f t="shared" si="126"/>
        <v>40592.704652777778</v>
      </c>
      <c r="R1650" s="12">
        <f t="shared" si="127"/>
        <v>40622.662986111114</v>
      </c>
      <c r="S1650">
        <f t="shared" si="128"/>
        <v>30</v>
      </c>
      <c r="T1650" s="10">
        <f t="shared" si="129"/>
        <v>2011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8">
        <f t="shared" si="125"/>
        <v>47.189259259259259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8279</v>
      </c>
      <c r="P1651" t="s">
        <v>8300</v>
      </c>
      <c r="Q1651" s="12">
        <f t="shared" si="126"/>
        <v>41737.684664351851</v>
      </c>
      <c r="R1651" s="12">
        <f t="shared" si="127"/>
        <v>41782.684664351851</v>
      </c>
      <c r="S1651">
        <f t="shared" si="128"/>
        <v>45</v>
      </c>
      <c r="T1651" s="10">
        <f t="shared" si="129"/>
        <v>2014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8">
        <f t="shared" si="125"/>
        <v>88.46875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8279</v>
      </c>
      <c r="P1652" t="s">
        <v>8300</v>
      </c>
      <c r="Q1652" s="12">
        <f t="shared" si="126"/>
        <v>41526.435613425929</v>
      </c>
      <c r="R1652" s="12">
        <f t="shared" si="127"/>
        <v>41556.435613425929</v>
      </c>
      <c r="S1652">
        <f t="shared" si="128"/>
        <v>30</v>
      </c>
      <c r="T1652" s="10">
        <f t="shared" si="129"/>
        <v>2013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8">
        <f t="shared" si="125"/>
        <v>100.75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8279</v>
      </c>
      <c r="P1653" t="s">
        <v>8300</v>
      </c>
      <c r="Q1653" s="12">
        <f t="shared" si="126"/>
        <v>40625.900694444441</v>
      </c>
      <c r="R1653" s="12">
        <f t="shared" si="127"/>
        <v>40659.290972222225</v>
      </c>
      <c r="S1653">
        <f t="shared" si="128"/>
        <v>33</v>
      </c>
      <c r="T1653" s="10">
        <f t="shared" si="129"/>
        <v>2011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8">
        <f t="shared" si="125"/>
        <v>64.714285714285708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8279</v>
      </c>
      <c r="P1654" t="s">
        <v>8300</v>
      </c>
      <c r="Q1654" s="12">
        <f t="shared" si="126"/>
        <v>41572.492974537039</v>
      </c>
      <c r="R1654" s="12">
        <f t="shared" si="127"/>
        <v>41602.534641203703</v>
      </c>
      <c r="S1654">
        <f t="shared" si="128"/>
        <v>30</v>
      </c>
      <c r="T1654" s="10">
        <f t="shared" si="129"/>
        <v>2013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8">
        <f t="shared" si="125"/>
        <v>51.854285714285716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8279</v>
      </c>
      <c r="P1655" t="s">
        <v>8300</v>
      </c>
      <c r="Q1655" s="12">
        <f t="shared" si="126"/>
        <v>40626.834444444445</v>
      </c>
      <c r="R1655" s="12">
        <f t="shared" si="127"/>
        <v>40657.834444444445</v>
      </c>
      <c r="S1655">
        <f t="shared" si="128"/>
        <v>31</v>
      </c>
      <c r="T1655" s="10">
        <f t="shared" si="129"/>
        <v>2011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8">
        <f t="shared" si="125"/>
        <v>38.794117647058826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8279</v>
      </c>
      <c r="P1656" t="s">
        <v>8300</v>
      </c>
      <c r="Q1656" s="12">
        <f t="shared" si="126"/>
        <v>40987.890740740739</v>
      </c>
      <c r="R1656" s="12">
        <f t="shared" si="127"/>
        <v>41017.890740740739</v>
      </c>
      <c r="S1656">
        <f t="shared" si="128"/>
        <v>30</v>
      </c>
      <c r="T1656" s="10">
        <f t="shared" si="129"/>
        <v>2012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8">
        <f t="shared" si="125"/>
        <v>44.645833333333336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8279</v>
      </c>
      <c r="P1657" t="s">
        <v>8300</v>
      </c>
      <c r="Q1657" s="12">
        <f t="shared" si="126"/>
        <v>40974.791898148149</v>
      </c>
      <c r="R1657" s="12">
        <f t="shared" si="127"/>
        <v>41004.750231481477</v>
      </c>
      <c r="S1657">
        <f t="shared" si="128"/>
        <v>30</v>
      </c>
      <c r="T1657" s="10">
        <f t="shared" si="129"/>
        <v>2012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8">
        <f t="shared" si="125"/>
        <v>156.77333333333334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8279</v>
      </c>
      <c r="P1658" t="s">
        <v>8300</v>
      </c>
      <c r="Q1658" s="12">
        <f t="shared" si="126"/>
        <v>41226.928842592592</v>
      </c>
      <c r="R1658" s="12">
        <f t="shared" si="127"/>
        <v>41256.928842592592</v>
      </c>
      <c r="S1658">
        <f t="shared" si="128"/>
        <v>30</v>
      </c>
      <c r="T1658" s="10">
        <f t="shared" si="129"/>
        <v>2012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8">
        <f t="shared" si="125"/>
        <v>118.70339366515837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8279</v>
      </c>
      <c r="P1659" t="s">
        <v>8300</v>
      </c>
      <c r="Q1659" s="12">
        <f t="shared" si="126"/>
        <v>41023.782037037039</v>
      </c>
      <c r="R1659" s="12">
        <f t="shared" si="127"/>
        <v>41053.782037037039</v>
      </c>
      <c r="S1659">
        <f t="shared" si="128"/>
        <v>30</v>
      </c>
      <c r="T1659" s="10">
        <f t="shared" si="129"/>
        <v>2012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8">
        <f t="shared" si="125"/>
        <v>74.149532710280369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8279</v>
      </c>
      <c r="P1660" t="s">
        <v>8300</v>
      </c>
      <c r="Q1660" s="12">
        <f t="shared" si="126"/>
        <v>41223.22184027778</v>
      </c>
      <c r="R1660" s="12">
        <f t="shared" si="127"/>
        <v>41261.597222222219</v>
      </c>
      <c r="S1660">
        <f t="shared" si="128"/>
        <v>38</v>
      </c>
      <c r="T1660" s="10">
        <f t="shared" si="129"/>
        <v>2012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8">
        <f t="shared" si="125"/>
        <v>12.533333333333333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8279</v>
      </c>
      <c r="P1661" t="s">
        <v>8300</v>
      </c>
      <c r="Q1661" s="12">
        <f t="shared" si="126"/>
        <v>41596.913437499999</v>
      </c>
      <c r="R1661" s="12">
        <f t="shared" si="127"/>
        <v>41625.5</v>
      </c>
      <c r="S1661">
        <f t="shared" si="128"/>
        <v>29</v>
      </c>
      <c r="T1661" s="10">
        <f t="shared" si="129"/>
        <v>2013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8">
        <f t="shared" si="125"/>
        <v>27.861111111111111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8279</v>
      </c>
      <c r="P1662" t="s">
        <v>8300</v>
      </c>
      <c r="Q1662" s="12">
        <f t="shared" si="126"/>
        <v>42459.693865740745</v>
      </c>
      <c r="R1662" s="12">
        <f t="shared" si="127"/>
        <v>42490.915972222225</v>
      </c>
      <c r="S1662">
        <f t="shared" si="128"/>
        <v>31</v>
      </c>
      <c r="T1662" s="10">
        <f t="shared" si="129"/>
        <v>2016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8">
        <f t="shared" si="125"/>
        <v>80.178217821782184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8279</v>
      </c>
      <c r="P1663" t="s">
        <v>8300</v>
      </c>
      <c r="Q1663" s="12">
        <f t="shared" si="126"/>
        <v>42343.998043981483</v>
      </c>
      <c r="R1663" s="12">
        <f t="shared" si="127"/>
        <v>42386.875</v>
      </c>
      <c r="S1663">
        <f t="shared" si="128"/>
        <v>43</v>
      </c>
      <c r="T1663" s="10">
        <f t="shared" si="129"/>
        <v>2015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8">
        <f t="shared" si="125"/>
        <v>132.43548387096774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8279</v>
      </c>
      <c r="P1664" t="s">
        <v>8300</v>
      </c>
      <c r="Q1664" s="12">
        <f t="shared" si="126"/>
        <v>40848.198333333334</v>
      </c>
      <c r="R1664" s="12">
        <f t="shared" si="127"/>
        <v>40908.239999999998</v>
      </c>
      <c r="S1664">
        <f t="shared" si="128"/>
        <v>60</v>
      </c>
      <c r="T1664" s="10">
        <f t="shared" si="129"/>
        <v>2011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8">
        <f t="shared" si="125"/>
        <v>33.75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8279</v>
      </c>
      <c r="P1665" t="s">
        <v>8300</v>
      </c>
      <c r="Q1665" s="12">
        <f t="shared" si="126"/>
        <v>42006.02207175926</v>
      </c>
      <c r="R1665" s="12">
        <f t="shared" si="127"/>
        <v>42036.02207175926</v>
      </c>
      <c r="S1665">
        <f t="shared" si="128"/>
        <v>30</v>
      </c>
      <c r="T1665" s="10">
        <f t="shared" si="129"/>
        <v>2015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8">
        <f t="shared" ref="F1666:F1729" si="130">E1666/M1666</f>
        <v>34.384494382022467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8279</v>
      </c>
      <c r="P1666" t="s">
        <v>8300</v>
      </c>
      <c r="Q1666" s="12">
        <f t="shared" si="126"/>
        <v>40939.761782407404</v>
      </c>
      <c r="R1666" s="12">
        <f t="shared" si="127"/>
        <v>40984.165972222225</v>
      </c>
      <c r="S1666">
        <f t="shared" si="128"/>
        <v>44</v>
      </c>
      <c r="T1666" s="10">
        <f t="shared" si="129"/>
        <v>2012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8">
        <f t="shared" si="130"/>
        <v>44.956989247311824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8279</v>
      </c>
      <c r="P1667" t="s">
        <v>8300</v>
      </c>
      <c r="Q1667" s="12">
        <f t="shared" ref="Q1667:Q1730" si="131">((($K1667/60)/60)/24)+DATE(1970,1,1)</f>
        <v>40564.649456018517</v>
      </c>
      <c r="R1667" s="12">
        <f t="shared" ref="R1667:R1730" si="132">((($J1667/60)/60)/24)+DATE(1970,1,1)</f>
        <v>40596.125</v>
      </c>
      <c r="S1667">
        <f t="shared" ref="S1667:S1730" si="133">ROUND(R1667-Q1667,0)</f>
        <v>31</v>
      </c>
      <c r="T1667" s="10">
        <f t="shared" ref="T1667:T1730" si="134">YEAR(Q1667)</f>
        <v>2011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8">
        <f t="shared" si="130"/>
        <v>41.04081632653061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8279</v>
      </c>
      <c r="P1668" t="s">
        <v>8300</v>
      </c>
      <c r="Q1668" s="12">
        <f t="shared" si="131"/>
        <v>41331.253159722226</v>
      </c>
      <c r="R1668" s="12">
        <f t="shared" si="132"/>
        <v>41361.211493055554</v>
      </c>
      <c r="S1668">
        <f t="shared" si="133"/>
        <v>30</v>
      </c>
      <c r="T1668" s="10">
        <f t="shared" si="134"/>
        <v>2013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8">
        <f t="shared" si="130"/>
        <v>52.597560975609753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8279</v>
      </c>
      <c r="P1669" t="s">
        <v>8300</v>
      </c>
      <c r="Q1669" s="12">
        <f t="shared" si="131"/>
        <v>41682.0705787037</v>
      </c>
      <c r="R1669" s="12">
        <f t="shared" si="132"/>
        <v>41709.290972222225</v>
      </c>
      <c r="S1669">
        <f t="shared" si="133"/>
        <v>27</v>
      </c>
      <c r="T1669" s="10">
        <f t="shared" si="134"/>
        <v>2014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8">
        <f t="shared" si="130"/>
        <v>70.784482758620683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8279</v>
      </c>
      <c r="P1670" t="s">
        <v>8300</v>
      </c>
      <c r="Q1670" s="12">
        <f t="shared" si="131"/>
        <v>40845.14975694444</v>
      </c>
      <c r="R1670" s="12">
        <f t="shared" si="132"/>
        <v>40875.191423611112</v>
      </c>
      <c r="S1670">
        <f t="shared" si="133"/>
        <v>30</v>
      </c>
      <c r="T1670" s="10">
        <f t="shared" si="134"/>
        <v>2011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8">
        <f t="shared" si="130"/>
        <v>53.75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8279</v>
      </c>
      <c r="P1671" t="s">
        <v>8300</v>
      </c>
      <c r="Q1671" s="12">
        <f t="shared" si="131"/>
        <v>42461.885138888887</v>
      </c>
      <c r="R1671" s="12">
        <f t="shared" si="132"/>
        <v>42521.885138888887</v>
      </c>
      <c r="S1671">
        <f t="shared" si="133"/>
        <v>60</v>
      </c>
      <c r="T1671" s="10">
        <f t="shared" si="134"/>
        <v>2016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8">
        <f t="shared" si="130"/>
        <v>44.608695652173914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8279</v>
      </c>
      <c r="P1672" t="s">
        <v>8300</v>
      </c>
      <c r="Q1672" s="12">
        <f t="shared" si="131"/>
        <v>40313.930543981485</v>
      </c>
      <c r="R1672" s="12">
        <f t="shared" si="132"/>
        <v>40364.166666666664</v>
      </c>
      <c r="S1672">
        <f t="shared" si="133"/>
        <v>50</v>
      </c>
      <c r="T1672" s="10">
        <f t="shared" si="134"/>
        <v>2010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8">
        <f t="shared" si="130"/>
        <v>26.148961038961041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8279</v>
      </c>
      <c r="P1673" t="s">
        <v>8300</v>
      </c>
      <c r="Q1673" s="12">
        <f t="shared" si="131"/>
        <v>42553.54414351852</v>
      </c>
      <c r="R1673" s="12">
        <f t="shared" si="132"/>
        <v>42583.54414351852</v>
      </c>
      <c r="S1673">
        <f t="shared" si="133"/>
        <v>30</v>
      </c>
      <c r="T1673" s="10">
        <f t="shared" si="134"/>
        <v>2016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8">
        <f t="shared" si="130"/>
        <v>39.183673469387756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8279</v>
      </c>
      <c r="P1674" t="s">
        <v>8300</v>
      </c>
      <c r="Q1674" s="12">
        <f t="shared" si="131"/>
        <v>41034.656597222223</v>
      </c>
      <c r="R1674" s="12">
        <f t="shared" si="132"/>
        <v>41064.656597222223</v>
      </c>
      <c r="S1674">
        <f t="shared" si="133"/>
        <v>30</v>
      </c>
      <c r="T1674" s="10">
        <f t="shared" si="134"/>
        <v>2012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8">
        <f t="shared" si="130"/>
        <v>45.593220338983052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8279</v>
      </c>
      <c r="P1675" t="s">
        <v>8300</v>
      </c>
      <c r="Q1675" s="12">
        <f t="shared" si="131"/>
        <v>42039.878379629634</v>
      </c>
      <c r="R1675" s="12">
        <f t="shared" si="132"/>
        <v>42069.878379629634</v>
      </c>
      <c r="S1675">
        <f t="shared" si="133"/>
        <v>30</v>
      </c>
      <c r="T1675" s="10">
        <f t="shared" si="134"/>
        <v>2015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8">
        <f t="shared" si="130"/>
        <v>89.247787610619469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8279</v>
      </c>
      <c r="P1676" t="s">
        <v>8300</v>
      </c>
      <c r="Q1676" s="12">
        <f t="shared" si="131"/>
        <v>42569.605393518519</v>
      </c>
      <c r="R1676" s="12">
        <f t="shared" si="132"/>
        <v>42600.290972222225</v>
      </c>
      <c r="S1676">
        <f t="shared" si="133"/>
        <v>31</v>
      </c>
      <c r="T1676" s="10">
        <f t="shared" si="134"/>
        <v>2016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8">
        <f t="shared" si="130"/>
        <v>40.416470588235299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8279</v>
      </c>
      <c r="P1677" t="s">
        <v>8300</v>
      </c>
      <c r="Q1677" s="12">
        <f t="shared" si="131"/>
        <v>40802.733101851853</v>
      </c>
      <c r="R1677" s="12">
        <f t="shared" si="132"/>
        <v>40832.918749999997</v>
      </c>
      <c r="S1677">
        <f t="shared" si="133"/>
        <v>30</v>
      </c>
      <c r="T1677" s="10">
        <f t="shared" si="134"/>
        <v>2011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8">
        <f t="shared" si="130"/>
        <v>82.38095238095238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8279</v>
      </c>
      <c r="P1678" t="s">
        <v>8300</v>
      </c>
      <c r="Q1678" s="12">
        <f t="shared" si="131"/>
        <v>40973.72623842593</v>
      </c>
      <c r="R1678" s="12">
        <f t="shared" si="132"/>
        <v>41020.165972222225</v>
      </c>
      <c r="S1678">
        <f t="shared" si="133"/>
        <v>46</v>
      </c>
      <c r="T1678" s="10">
        <f t="shared" si="134"/>
        <v>2012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8">
        <f t="shared" si="130"/>
        <v>159.52380952380952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8279</v>
      </c>
      <c r="P1679" t="s">
        <v>8300</v>
      </c>
      <c r="Q1679" s="12">
        <f t="shared" si="131"/>
        <v>42416.407129629632</v>
      </c>
      <c r="R1679" s="12">
        <f t="shared" si="132"/>
        <v>42476.249305555553</v>
      </c>
      <c r="S1679">
        <f t="shared" si="133"/>
        <v>60</v>
      </c>
      <c r="T1679" s="10">
        <f t="shared" si="134"/>
        <v>2016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8">
        <f t="shared" si="130"/>
        <v>36.244897959183675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8279</v>
      </c>
      <c r="P1680" t="s">
        <v>8300</v>
      </c>
      <c r="Q1680" s="12">
        <f t="shared" si="131"/>
        <v>41662.854988425926</v>
      </c>
      <c r="R1680" s="12">
        <f t="shared" si="132"/>
        <v>41676.854988425926</v>
      </c>
      <c r="S1680">
        <f t="shared" si="133"/>
        <v>14</v>
      </c>
      <c r="T1680" s="10">
        <f t="shared" si="134"/>
        <v>2014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8">
        <f t="shared" si="130"/>
        <v>62.5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8279</v>
      </c>
      <c r="P1681" t="s">
        <v>8300</v>
      </c>
      <c r="Q1681" s="12">
        <f t="shared" si="131"/>
        <v>40723.068807870368</v>
      </c>
      <c r="R1681" s="12">
        <f t="shared" si="132"/>
        <v>40746.068807870368</v>
      </c>
      <c r="S1681">
        <f t="shared" si="133"/>
        <v>23</v>
      </c>
      <c r="T1681" s="10">
        <f t="shared" si="134"/>
        <v>2011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8">
        <f t="shared" si="130"/>
        <v>47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8279</v>
      </c>
      <c r="P1682" t="s">
        <v>8300</v>
      </c>
      <c r="Q1682" s="12">
        <f t="shared" si="131"/>
        <v>41802.757719907408</v>
      </c>
      <c r="R1682" s="12">
        <f t="shared" si="132"/>
        <v>41832.757719907408</v>
      </c>
      <c r="S1682">
        <f t="shared" si="133"/>
        <v>30</v>
      </c>
      <c r="T1682" s="10">
        <f t="shared" si="134"/>
        <v>2014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8">
        <f t="shared" si="130"/>
        <v>74.575090497737563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8279</v>
      </c>
      <c r="P1683" t="s">
        <v>8301</v>
      </c>
      <c r="Q1683" s="12">
        <f t="shared" si="131"/>
        <v>42774.121342592596</v>
      </c>
      <c r="R1683" s="12">
        <f t="shared" si="132"/>
        <v>42823.083333333328</v>
      </c>
      <c r="S1683">
        <f t="shared" si="133"/>
        <v>49</v>
      </c>
      <c r="T1683" s="10">
        <f t="shared" si="134"/>
        <v>2017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8" t="e">
        <f t="shared" si="130"/>
        <v>#DIV/0!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8279</v>
      </c>
      <c r="P1684" t="s">
        <v>8301</v>
      </c>
      <c r="Q1684" s="12">
        <f t="shared" si="131"/>
        <v>42779.21365740741</v>
      </c>
      <c r="R1684" s="12">
        <f t="shared" si="132"/>
        <v>42839.171990740739</v>
      </c>
      <c r="S1684">
        <f t="shared" si="133"/>
        <v>60</v>
      </c>
      <c r="T1684" s="10">
        <f t="shared" si="134"/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8">
        <f t="shared" si="130"/>
        <v>76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8279</v>
      </c>
      <c r="P1685" t="s">
        <v>8301</v>
      </c>
      <c r="Q1685" s="12">
        <f t="shared" si="131"/>
        <v>42808.781689814816</v>
      </c>
      <c r="R1685" s="12">
        <f t="shared" si="132"/>
        <v>42832.781689814816</v>
      </c>
      <c r="S1685">
        <f t="shared" si="133"/>
        <v>24</v>
      </c>
      <c r="T1685" s="10">
        <f t="shared" si="134"/>
        <v>2017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8">
        <f t="shared" si="130"/>
        <v>86.43564356435644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8279</v>
      </c>
      <c r="P1686" t="s">
        <v>8301</v>
      </c>
      <c r="Q1686" s="12">
        <f t="shared" si="131"/>
        <v>42783.815289351856</v>
      </c>
      <c r="R1686" s="12">
        <f t="shared" si="132"/>
        <v>42811.773622685185</v>
      </c>
      <c r="S1686">
        <f t="shared" si="133"/>
        <v>28</v>
      </c>
      <c r="T1686" s="10">
        <f t="shared" si="134"/>
        <v>2017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8">
        <f t="shared" si="130"/>
        <v>24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8279</v>
      </c>
      <c r="P1687" t="s">
        <v>8301</v>
      </c>
      <c r="Q1687" s="12">
        <f t="shared" si="131"/>
        <v>42788.2502662037</v>
      </c>
      <c r="R1687" s="12">
        <f t="shared" si="132"/>
        <v>42818.208599537036</v>
      </c>
      <c r="S1687">
        <f t="shared" si="133"/>
        <v>30</v>
      </c>
      <c r="T1687" s="10">
        <f t="shared" si="134"/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8">
        <f t="shared" si="130"/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8279</v>
      </c>
      <c r="P1688" t="s">
        <v>8301</v>
      </c>
      <c r="Q1688" s="12">
        <f t="shared" si="131"/>
        <v>42792.843969907408</v>
      </c>
      <c r="R1688" s="12">
        <f t="shared" si="132"/>
        <v>42852.802303240736</v>
      </c>
      <c r="S1688">
        <f t="shared" si="133"/>
        <v>60</v>
      </c>
      <c r="T1688" s="10">
        <f t="shared" si="134"/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8">
        <f t="shared" si="130"/>
        <v>80.128205128205124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8279</v>
      </c>
      <c r="P1689" t="s">
        <v>8301</v>
      </c>
      <c r="Q1689" s="12">
        <f t="shared" si="131"/>
        <v>42802.046817129631</v>
      </c>
      <c r="R1689" s="12">
        <f t="shared" si="132"/>
        <v>42835.84375</v>
      </c>
      <c r="S1689">
        <f t="shared" si="133"/>
        <v>34</v>
      </c>
      <c r="T1689" s="10">
        <f t="shared" si="134"/>
        <v>2017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8">
        <f t="shared" si="130"/>
        <v>253.14285714285714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8279</v>
      </c>
      <c r="P1690" t="s">
        <v>8301</v>
      </c>
      <c r="Q1690" s="12">
        <f t="shared" si="131"/>
        <v>42804.534652777773</v>
      </c>
      <c r="R1690" s="12">
        <f t="shared" si="132"/>
        <v>42834.492986111116</v>
      </c>
      <c r="S1690">
        <f t="shared" si="133"/>
        <v>30</v>
      </c>
      <c r="T1690" s="10">
        <f t="shared" si="134"/>
        <v>2017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8">
        <f t="shared" si="130"/>
        <v>171.42857142857142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8279</v>
      </c>
      <c r="P1691" t="s">
        <v>8301</v>
      </c>
      <c r="Q1691" s="12">
        <f t="shared" si="131"/>
        <v>42780.942476851851</v>
      </c>
      <c r="R1691" s="12">
        <f t="shared" si="132"/>
        <v>42810.900810185187</v>
      </c>
      <c r="S1691">
        <f t="shared" si="133"/>
        <v>30</v>
      </c>
      <c r="T1691" s="10">
        <f t="shared" si="134"/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8">
        <f t="shared" si="130"/>
        <v>57.727272727272727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8279</v>
      </c>
      <c r="P1692" t="s">
        <v>8301</v>
      </c>
      <c r="Q1692" s="12">
        <f t="shared" si="131"/>
        <v>42801.43104166667</v>
      </c>
      <c r="R1692" s="12">
        <f t="shared" si="132"/>
        <v>42831.389374999999</v>
      </c>
      <c r="S1692">
        <f t="shared" si="133"/>
        <v>30</v>
      </c>
      <c r="T1692" s="10">
        <f t="shared" si="134"/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8">
        <f t="shared" si="130"/>
        <v>264.26315789473682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8279</v>
      </c>
      <c r="P1693" t="s">
        <v>8301</v>
      </c>
      <c r="Q1693" s="12">
        <f t="shared" si="131"/>
        <v>42795.701481481476</v>
      </c>
      <c r="R1693" s="12">
        <f t="shared" si="132"/>
        <v>42828.041666666672</v>
      </c>
      <c r="S1693">
        <f t="shared" si="133"/>
        <v>32</v>
      </c>
      <c r="T1693" s="10">
        <f t="shared" si="134"/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8">
        <f t="shared" si="130"/>
        <v>159.33333333333334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8279</v>
      </c>
      <c r="P1694" t="s">
        <v>8301</v>
      </c>
      <c r="Q1694" s="12">
        <f t="shared" si="131"/>
        <v>42788.151238425926</v>
      </c>
      <c r="R1694" s="12">
        <f t="shared" si="132"/>
        <v>42820.999305555553</v>
      </c>
      <c r="S1694">
        <f t="shared" si="133"/>
        <v>33</v>
      </c>
      <c r="T1694" s="10">
        <f t="shared" si="134"/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8">
        <f t="shared" si="130"/>
        <v>35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8279</v>
      </c>
      <c r="P1695" t="s">
        <v>8301</v>
      </c>
      <c r="Q1695" s="12">
        <f t="shared" si="131"/>
        <v>42803.920277777783</v>
      </c>
      <c r="R1695" s="12">
        <f t="shared" si="132"/>
        <v>42834.833333333328</v>
      </c>
      <c r="S1695">
        <f t="shared" si="133"/>
        <v>31</v>
      </c>
      <c r="T1695" s="10">
        <f t="shared" si="134"/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8">
        <f t="shared" si="130"/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8279</v>
      </c>
      <c r="P1696" t="s">
        <v>8301</v>
      </c>
      <c r="Q1696" s="12">
        <f t="shared" si="131"/>
        <v>42791.669837962967</v>
      </c>
      <c r="R1696" s="12">
        <f t="shared" si="132"/>
        <v>42821.191666666666</v>
      </c>
      <c r="S1696">
        <f t="shared" si="133"/>
        <v>30</v>
      </c>
      <c r="T1696" s="10">
        <f t="shared" si="134"/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8">
        <f t="shared" si="130"/>
        <v>61.086956521739133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8279</v>
      </c>
      <c r="P1697" t="s">
        <v>8301</v>
      </c>
      <c r="Q1697" s="12">
        <f t="shared" si="131"/>
        <v>42801.031412037039</v>
      </c>
      <c r="R1697" s="12">
        <f t="shared" si="132"/>
        <v>42835.041666666672</v>
      </c>
      <c r="S1697">
        <f t="shared" si="133"/>
        <v>34</v>
      </c>
      <c r="T1697" s="10">
        <f t="shared" si="134"/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8" t="e">
        <f t="shared" si="130"/>
        <v>#DIV/0!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8279</v>
      </c>
      <c r="P1698" t="s">
        <v>8301</v>
      </c>
      <c r="Q1698" s="12">
        <f t="shared" si="131"/>
        <v>42796.069571759261</v>
      </c>
      <c r="R1698" s="12">
        <f t="shared" si="132"/>
        <v>42826.027905092589</v>
      </c>
      <c r="S1698">
        <f t="shared" si="133"/>
        <v>30</v>
      </c>
      <c r="T1698" s="10">
        <f t="shared" si="134"/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8">
        <f t="shared" si="130"/>
        <v>114.81818181818181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8279</v>
      </c>
      <c r="P1699" t="s">
        <v>8301</v>
      </c>
      <c r="Q1699" s="12">
        <f t="shared" si="131"/>
        <v>42805.032962962956</v>
      </c>
      <c r="R1699" s="12">
        <f t="shared" si="132"/>
        <v>42834.991296296299</v>
      </c>
      <c r="S1699">
        <f t="shared" si="133"/>
        <v>30</v>
      </c>
      <c r="T1699" s="10">
        <f t="shared" si="134"/>
        <v>2017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8" t="e">
        <f t="shared" si="130"/>
        <v>#DIV/0!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8279</v>
      </c>
      <c r="P1700" t="s">
        <v>8301</v>
      </c>
      <c r="Q1700" s="12">
        <f t="shared" si="131"/>
        <v>42796.207870370374</v>
      </c>
      <c r="R1700" s="12">
        <f t="shared" si="132"/>
        <v>42820.147916666669</v>
      </c>
      <c r="S1700">
        <f t="shared" si="133"/>
        <v>24</v>
      </c>
      <c r="T1700" s="10">
        <f t="shared" si="134"/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8">
        <f t="shared" si="130"/>
        <v>54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8279</v>
      </c>
      <c r="P1701" t="s">
        <v>8301</v>
      </c>
      <c r="Q1701" s="12">
        <f t="shared" si="131"/>
        <v>42806.863946759258</v>
      </c>
      <c r="R1701" s="12">
        <f t="shared" si="132"/>
        <v>42836.863946759258</v>
      </c>
      <c r="S1701">
        <f t="shared" si="133"/>
        <v>30</v>
      </c>
      <c r="T1701" s="10">
        <f t="shared" si="134"/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8">
        <f t="shared" si="130"/>
        <v>65.974683544303801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8279</v>
      </c>
      <c r="P1702" t="s">
        <v>8301</v>
      </c>
      <c r="Q1702" s="12">
        <f t="shared" si="131"/>
        <v>42796.071643518517</v>
      </c>
      <c r="R1702" s="12">
        <f t="shared" si="132"/>
        <v>42826.166666666672</v>
      </c>
      <c r="S1702">
        <f t="shared" si="133"/>
        <v>30</v>
      </c>
      <c r="T1702" s="10">
        <f t="shared" si="134"/>
        <v>2017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8">
        <f t="shared" si="130"/>
        <v>5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8279</v>
      </c>
      <c r="P1703" t="s">
        <v>8301</v>
      </c>
      <c r="Q1703" s="12">
        <f t="shared" si="131"/>
        <v>41989.664409722223</v>
      </c>
      <c r="R1703" s="12">
        <f t="shared" si="132"/>
        <v>42019.664409722223</v>
      </c>
      <c r="S1703">
        <f t="shared" si="133"/>
        <v>30</v>
      </c>
      <c r="T1703" s="10">
        <f t="shared" si="134"/>
        <v>2014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8">
        <f t="shared" si="130"/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8279</v>
      </c>
      <c r="P1704" t="s">
        <v>8301</v>
      </c>
      <c r="Q1704" s="12">
        <f t="shared" si="131"/>
        <v>42063.869791666672</v>
      </c>
      <c r="R1704" s="12">
        <f t="shared" si="132"/>
        <v>42093.828125</v>
      </c>
      <c r="S1704">
        <f t="shared" si="133"/>
        <v>30</v>
      </c>
      <c r="T1704" s="10">
        <f t="shared" si="134"/>
        <v>2015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8">
        <f t="shared" si="130"/>
        <v>25.5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8279</v>
      </c>
      <c r="P1705" t="s">
        <v>8301</v>
      </c>
      <c r="Q1705" s="12">
        <f t="shared" si="131"/>
        <v>42187.281678240746</v>
      </c>
      <c r="R1705" s="12">
        <f t="shared" si="132"/>
        <v>42247.281678240746</v>
      </c>
      <c r="S1705">
        <f t="shared" si="133"/>
        <v>60</v>
      </c>
      <c r="T1705" s="10">
        <f t="shared" si="134"/>
        <v>2015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8">
        <f t="shared" si="130"/>
        <v>118.36363636363636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8279</v>
      </c>
      <c r="P1706" t="s">
        <v>8301</v>
      </c>
      <c r="Q1706" s="12">
        <f t="shared" si="131"/>
        <v>42021.139733796299</v>
      </c>
      <c r="R1706" s="12">
        <f t="shared" si="132"/>
        <v>42051.139733796299</v>
      </c>
      <c r="S1706">
        <f t="shared" si="133"/>
        <v>30</v>
      </c>
      <c r="T1706" s="10">
        <f t="shared" si="134"/>
        <v>2015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8" t="e">
        <f t="shared" si="130"/>
        <v>#DIV/0!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8279</v>
      </c>
      <c r="P1707" t="s">
        <v>8301</v>
      </c>
      <c r="Q1707" s="12">
        <f t="shared" si="131"/>
        <v>42245.016736111109</v>
      </c>
      <c r="R1707" s="12">
        <f t="shared" si="132"/>
        <v>42256.666666666672</v>
      </c>
      <c r="S1707">
        <f t="shared" si="133"/>
        <v>12</v>
      </c>
      <c r="T1707" s="10">
        <f t="shared" si="134"/>
        <v>2015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8" t="e">
        <f t="shared" si="130"/>
        <v>#DIV/0!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8279</v>
      </c>
      <c r="P1708" t="s">
        <v>8301</v>
      </c>
      <c r="Q1708" s="12">
        <f t="shared" si="131"/>
        <v>42179.306388888886</v>
      </c>
      <c r="R1708" s="12">
        <f t="shared" si="132"/>
        <v>42239.306388888886</v>
      </c>
      <c r="S1708">
        <f t="shared" si="133"/>
        <v>60</v>
      </c>
      <c r="T1708" s="10">
        <f t="shared" si="134"/>
        <v>2015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8">
        <f t="shared" si="130"/>
        <v>54.111111111111114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8279</v>
      </c>
      <c r="P1709" t="s">
        <v>8301</v>
      </c>
      <c r="Q1709" s="12">
        <f t="shared" si="131"/>
        <v>42427.721006944441</v>
      </c>
      <c r="R1709" s="12">
        <f t="shared" si="132"/>
        <v>42457.679340277777</v>
      </c>
      <c r="S1709">
        <f t="shared" si="133"/>
        <v>30</v>
      </c>
      <c r="T1709" s="10">
        <f t="shared" si="134"/>
        <v>2016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8" t="e">
        <f t="shared" si="130"/>
        <v>#DIV/0!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8279</v>
      </c>
      <c r="P1710" t="s">
        <v>8301</v>
      </c>
      <c r="Q1710" s="12">
        <f t="shared" si="131"/>
        <v>42451.866967592592</v>
      </c>
      <c r="R1710" s="12">
        <f t="shared" si="132"/>
        <v>42491.866967592592</v>
      </c>
      <c r="S1710">
        <f t="shared" si="133"/>
        <v>40</v>
      </c>
      <c r="T1710" s="10">
        <f t="shared" si="134"/>
        <v>2016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8">
        <f t="shared" si="130"/>
        <v>21.25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8279</v>
      </c>
      <c r="P1711" t="s">
        <v>8301</v>
      </c>
      <c r="Q1711" s="12">
        <f t="shared" si="131"/>
        <v>41841.56381944444</v>
      </c>
      <c r="R1711" s="12">
        <f t="shared" si="132"/>
        <v>41882.818749999999</v>
      </c>
      <c r="S1711">
        <f t="shared" si="133"/>
        <v>41</v>
      </c>
      <c r="T1711" s="10">
        <f t="shared" si="134"/>
        <v>2014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8">
        <f t="shared" si="130"/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8279</v>
      </c>
      <c r="P1712" t="s">
        <v>8301</v>
      </c>
      <c r="Q1712" s="12">
        <f t="shared" si="131"/>
        <v>42341.59129629629</v>
      </c>
      <c r="R1712" s="12">
        <f t="shared" si="132"/>
        <v>42387.541666666672</v>
      </c>
      <c r="S1712">
        <f t="shared" si="133"/>
        <v>46</v>
      </c>
      <c r="T1712" s="10">
        <f t="shared" si="134"/>
        <v>2015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8">
        <f t="shared" si="130"/>
        <v>525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8279</v>
      </c>
      <c r="P1713" t="s">
        <v>8301</v>
      </c>
      <c r="Q1713" s="12">
        <f t="shared" si="131"/>
        <v>41852.646226851852</v>
      </c>
      <c r="R1713" s="12">
        <f t="shared" si="132"/>
        <v>41883.646226851852</v>
      </c>
      <c r="S1713">
        <f t="shared" si="133"/>
        <v>31</v>
      </c>
      <c r="T1713" s="10">
        <f t="shared" si="134"/>
        <v>2014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8" t="e">
        <f t="shared" si="130"/>
        <v>#DIV/0!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8279</v>
      </c>
      <c r="P1714" t="s">
        <v>8301</v>
      </c>
      <c r="Q1714" s="12">
        <f t="shared" si="131"/>
        <v>42125.913807870369</v>
      </c>
      <c r="R1714" s="12">
        <f t="shared" si="132"/>
        <v>42185.913807870369</v>
      </c>
      <c r="S1714">
        <f t="shared" si="133"/>
        <v>60</v>
      </c>
      <c r="T1714" s="10">
        <f t="shared" si="134"/>
        <v>2015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8">
        <f t="shared" si="130"/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8279</v>
      </c>
      <c r="P1715" t="s">
        <v>8301</v>
      </c>
      <c r="Q1715" s="12">
        <f t="shared" si="131"/>
        <v>41887.801064814819</v>
      </c>
      <c r="R1715" s="12">
        <f t="shared" si="132"/>
        <v>41917.801064814819</v>
      </c>
      <c r="S1715">
        <f t="shared" si="133"/>
        <v>30</v>
      </c>
      <c r="T1715" s="10">
        <f t="shared" si="134"/>
        <v>2014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8">
        <f t="shared" si="130"/>
        <v>115.70588235294117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8279</v>
      </c>
      <c r="P1716" t="s">
        <v>8301</v>
      </c>
      <c r="Q1716" s="12">
        <f t="shared" si="131"/>
        <v>42095.918530092589</v>
      </c>
      <c r="R1716" s="12">
        <f t="shared" si="132"/>
        <v>42125.918530092589</v>
      </c>
      <c r="S1716">
        <f t="shared" si="133"/>
        <v>30</v>
      </c>
      <c r="T1716" s="10">
        <f t="shared" si="134"/>
        <v>2015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8">
        <f t="shared" si="130"/>
        <v>5.5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8279</v>
      </c>
      <c r="P1717" t="s">
        <v>8301</v>
      </c>
      <c r="Q1717" s="12">
        <f t="shared" si="131"/>
        <v>42064.217418981483</v>
      </c>
      <c r="R1717" s="12">
        <f t="shared" si="132"/>
        <v>42094.140277777777</v>
      </c>
      <c r="S1717">
        <f t="shared" si="133"/>
        <v>30</v>
      </c>
      <c r="T1717" s="10">
        <f t="shared" si="134"/>
        <v>2015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8">
        <f t="shared" si="130"/>
        <v>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8279</v>
      </c>
      <c r="P1718" t="s">
        <v>8301</v>
      </c>
      <c r="Q1718" s="12">
        <f t="shared" si="131"/>
        <v>42673.577534722222</v>
      </c>
      <c r="R1718" s="12">
        <f t="shared" si="132"/>
        <v>42713.619201388887</v>
      </c>
      <c r="S1718">
        <f t="shared" si="133"/>
        <v>40</v>
      </c>
      <c r="T1718" s="10">
        <f t="shared" si="134"/>
        <v>2016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8">
        <f t="shared" si="130"/>
        <v>34.024390243902438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8279</v>
      </c>
      <c r="P1719" t="s">
        <v>8301</v>
      </c>
      <c r="Q1719" s="12">
        <f t="shared" si="131"/>
        <v>42460.98192129629</v>
      </c>
      <c r="R1719" s="12">
        <f t="shared" si="132"/>
        <v>42481.166666666672</v>
      </c>
      <c r="S1719">
        <f t="shared" si="133"/>
        <v>20</v>
      </c>
      <c r="T1719" s="10">
        <f t="shared" si="134"/>
        <v>2016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8">
        <f t="shared" si="130"/>
        <v>37.5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8279</v>
      </c>
      <c r="P1720" t="s">
        <v>8301</v>
      </c>
      <c r="Q1720" s="12">
        <f t="shared" si="131"/>
        <v>42460.610520833332</v>
      </c>
      <c r="R1720" s="12">
        <f t="shared" si="132"/>
        <v>42504.207638888889</v>
      </c>
      <c r="S1720">
        <f t="shared" si="133"/>
        <v>44</v>
      </c>
      <c r="T1720" s="10">
        <f t="shared" si="134"/>
        <v>2016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8">
        <f t="shared" si="130"/>
        <v>11.666666666666666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8279</v>
      </c>
      <c r="P1721" t="s">
        <v>8301</v>
      </c>
      <c r="Q1721" s="12">
        <f t="shared" si="131"/>
        <v>41869.534618055557</v>
      </c>
      <c r="R1721" s="12">
        <f t="shared" si="132"/>
        <v>41899.534618055557</v>
      </c>
      <c r="S1721">
        <f t="shared" si="133"/>
        <v>30</v>
      </c>
      <c r="T1721" s="10">
        <f t="shared" si="134"/>
        <v>2014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8">
        <f t="shared" si="130"/>
        <v>28.125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8279</v>
      </c>
      <c r="P1722" t="s">
        <v>8301</v>
      </c>
      <c r="Q1722" s="12">
        <f t="shared" si="131"/>
        <v>41922.783229166671</v>
      </c>
      <c r="R1722" s="12">
        <f t="shared" si="132"/>
        <v>41952.824895833335</v>
      </c>
      <c r="S1722">
        <f t="shared" si="133"/>
        <v>30</v>
      </c>
      <c r="T1722" s="10">
        <f t="shared" si="134"/>
        <v>2014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8" t="e">
        <f t="shared" si="130"/>
        <v>#DIV/0!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8279</v>
      </c>
      <c r="P1723" t="s">
        <v>8301</v>
      </c>
      <c r="Q1723" s="12">
        <f t="shared" si="131"/>
        <v>42319.461377314816</v>
      </c>
      <c r="R1723" s="12">
        <f t="shared" si="132"/>
        <v>42349.461377314816</v>
      </c>
      <c r="S1723">
        <f t="shared" si="133"/>
        <v>30</v>
      </c>
      <c r="T1723" s="10">
        <f t="shared" si="134"/>
        <v>2015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8">
        <f t="shared" si="130"/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8279</v>
      </c>
      <c r="P1724" t="s">
        <v>8301</v>
      </c>
      <c r="Q1724" s="12">
        <f t="shared" si="131"/>
        <v>42425.960983796293</v>
      </c>
      <c r="R1724" s="12">
        <f t="shared" si="132"/>
        <v>42463.006944444445</v>
      </c>
      <c r="S1724">
        <f t="shared" si="133"/>
        <v>37</v>
      </c>
      <c r="T1724" s="10">
        <f t="shared" si="134"/>
        <v>2016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8">
        <f t="shared" si="130"/>
        <v>216.66666666666666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8279</v>
      </c>
      <c r="P1725" t="s">
        <v>8301</v>
      </c>
      <c r="Q1725" s="12">
        <f t="shared" si="131"/>
        <v>42129.82540509259</v>
      </c>
      <c r="R1725" s="12">
        <f t="shared" si="132"/>
        <v>42186.25</v>
      </c>
      <c r="S1725">
        <f t="shared" si="133"/>
        <v>56</v>
      </c>
      <c r="T1725" s="10">
        <f t="shared" si="134"/>
        <v>2015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8">
        <f t="shared" si="130"/>
        <v>8.75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8279</v>
      </c>
      <c r="P1726" t="s">
        <v>8301</v>
      </c>
      <c r="Q1726" s="12">
        <f t="shared" si="131"/>
        <v>41912.932430555556</v>
      </c>
      <c r="R1726" s="12">
        <f t="shared" si="132"/>
        <v>41942.932430555556</v>
      </c>
      <c r="S1726">
        <f t="shared" si="133"/>
        <v>30</v>
      </c>
      <c r="T1726" s="10">
        <f t="shared" si="134"/>
        <v>2014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8">
        <f t="shared" si="130"/>
        <v>62.222222222222221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8279</v>
      </c>
      <c r="P1727" t="s">
        <v>8301</v>
      </c>
      <c r="Q1727" s="12">
        <f t="shared" si="131"/>
        <v>41845.968159722222</v>
      </c>
      <c r="R1727" s="12">
        <f t="shared" si="132"/>
        <v>41875.968159722222</v>
      </c>
      <c r="S1727">
        <f t="shared" si="133"/>
        <v>30</v>
      </c>
      <c r="T1727" s="10">
        <f t="shared" si="134"/>
        <v>2014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8">
        <f t="shared" si="130"/>
        <v>137.25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8279</v>
      </c>
      <c r="P1728" t="s">
        <v>8301</v>
      </c>
      <c r="Q1728" s="12">
        <f t="shared" si="131"/>
        <v>41788.919722222221</v>
      </c>
      <c r="R1728" s="12">
        <f t="shared" si="132"/>
        <v>41817.919722222221</v>
      </c>
      <c r="S1728">
        <f t="shared" si="133"/>
        <v>29</v>
      </c>
      <c r="T1728" s="10">
        <f t="shared" si="134"/>
        <v>2014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8">
        <f t="shared" si="130"/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8279</v>
      </c>
      <c r="P1729" t="s">
        <v>8301</v>
      </c>
      <c r="Q1729" s="12">
        <f t="shared" si="131"/>
        <v>42044.927974537044</v>
      </c>
      <c r="R1729" s="12">
        <f t="shared" si="132"/>
        <v>42099.458333333328</v>
      </c>
      <c r="S1729">
        <f t="shared" si="133"/>
        <v>55</v>
      </c>
      <c r="T1729" s="10">
        <f t="shared" si="134"/>
        <v>2015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8">
        <f t="shared" ref="F1730:F1793" si="135">E1730/M1730</f>
        <v>122.14285714285714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8279</v>
      </c>
      <c r="P1730" t="s">
        <v>8301</v>
      </c>
      <c r="Q1730" s="12">
        <f t="shared" si="131"/>
        <v>42268.625856481478</v>
      </c>
      <c r="R1730" s="12">
        <f t="shared" si="132"/>
        <v>42298.625856481478</v>
      </c>
      <c r="S1730">
        <f t="shared" si="133"/>
        <v>30</v>
      </c>
      <c r="T1730" s="10">
        <f t="shared" si="134"/>
        <v>2015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8" t="e">
        <f t="shared" si="135"/>
        <v>#DIV/0!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8279</v>
      </c>
      <c r="P1731" t="s">
        <v>8301</v>
      </c>
      <c r="Q1731" s="12">
        <f t="shared" ref="Q1731:Q1794" si="136">((($K1731/60)/60)/24)+DATE(1970,1,1)</f>
        <v>42471.052152777775</v>
      </c>
      <c r="R1731" s="12">
        <f t="shared" ref="R1731:R1794" si="137">((($J1731/60)/60)/24)+DATE(1970,1,1)</f>
        <v>42531.052152777775</v>
      </c>
      <c r="S1731">
        <f t="shared" ref="S1731:S1794" si="138">ROUND(R1731-Q1731,0)</f>
        <v>60</v>
      </c>
      <c r="T1731" s="10">
        <f t="shared" ref="T1731:T1794" si="139">YEAR(Q1731)</f>
        <v>2016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8" t="e">
        <f t="shared" si="135"/>
        <v>#DIV/0!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8279</v>
      </c>
      <c r="P1732" t="s">
        <v>8301</v>
      </c>
      <c r="Q1732" s="12">
        <f t="shared" si="136"/>
        <v>42272.087766203709</v>
      </c>
      <c r="R1732" s="12">
        <f t="shared" si="137"/>
        <v>42302.087766203709</v>
      </c>
      <c r="S1732">
        <f t="shared" si="138"/>
        <v>30</v>
      </c>
      <c r="T1732" s="10">
        <f t="shared" si="139"/>
        <v>2015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8" t="e">
        <f t="shared" si="135"/>
        <v>#DIV/0!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8279</v>
      </c>
      <c r="P1733" t="s">
        <v>8301</v>
      </c>
      <c r="Q1733" s="12">
        <f t="shared" si="136"/>
        <v>42152.906851851847</v>
      </c>
      <c r="R1733" s="12">
        <f t="shared" si="137"/>
        <v>42166.625</v>
      </c>
      <c r="S1733">
        <f t="shared" si="138"/>
        <v>14</v>
      </c>
      <c r="T1733" s="10">
        <f t="shared" si="139"/>
        <v>2015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8" t="e">
        <f t="shared" si="135"/>
        <v>#DIV/0!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8279</v>
      </c>
      <c r="P1734" t="s">
        <v>8301</v>
      </c>
      <c r="Q1734" s="12">
        <f t="shared" si="136"/>
        <v>42325.683807870373</v>
      </c>
      <c r="R1734" s="12">
        <f t="shared" si="137"/>
        <v>42385.208333333328</v>
      </c>
      <c r="S1734">
        <f t="shared" si="138"/>
        <v>60</v>
      </c>
      <c r="T1734" s="10">
        <f t="shared" si="139"/>
        <v>2015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8" t="e">
        <f t="shared" si="135"/>
        <v>#DIV/0!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8279</v>
      </c>
      <c r="P1735" t="s">
        <v>8301</v>
      </c>
      <c r="Q1735" s="12">
        <f t="shared" si="136"/>
        <v>42614.675625000003</v>
      </c>
      <c r="R1735" s="12">
        <f t="shared" si="137"/>
        <v>42626.895833333328</v>
      </c>
      <c r="S1735">
        <f t="shared" si="138"/>
        <v>12</v>
      </c>
      <c r="T1735" s="10">
        <f t="shared" si="139"/>
        <v>2016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8">
        <f t="shared" si="135"/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8279</v>
      </c>
      <c r="P1736" t="s">
        <v>8301</v>
      </c>
      <c r="Q1736" s="12">
        <f t="shared" si="136"/>
        <v>42102.036527777775</v>
      </c>
      <c r="R1736" s="12">
        <f t="shared" si="137"/>
        <v>42132.036527777775</v>
      </c>
      <c r="S1736">
        <f t="shared" si="138"/>
        <v>30</v>
      </c>
      <c r="T1736" s="10">
        <f t="shared" si="139"/>
        <v>2015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8">
        <f t="shared" si="135"/>
        <v>55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8279</v>
      </c>
      <c r="P1737" t="s">
        <v>8301</v>
      </c>
      <c r="Q1737" s="12">
        <f t="shared" si="136"/>
        <v>42559.814178240747</v>
      </c>
      <c r="R1737" s="12">
        <f t="shared" si="137"/>
        <v>42589.814178240747</v>
      </c>
      <c r="S1737">
        <f t="shared" si="138"/>
        <v>30</v>
      </c>
      <c r="T1737" s="10">
        <f t="shared" si="139"/>
        <v>2016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8">
        <f t="shared" si="135"/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8279</v>
      </c>
      <c r="P1738" t="s">
        <v>8301</v>
      </c>
      <c r="Q1738" s="12">
        <f t="shared" si="136"/>
        <v>42286.861493055556</v>
      </c>
      <c r="R1738" s="12">
        <f t="shared" si="137"/>
        <v>42316.90315972222</v>
      </c>
      <c r="S1738">
        <f t="shared" si="138"/>
        <v>30</v>
      </c>
      <c r="T1738" s="10">
        <f t="shared" si="139"/>
        <v>2015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8">
        <f t="shared" si="135"/>
        <v>56.666666666666664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8279</v>
      </c>
      <c r="P1739" t="s">
        <v>8301</v>
      </c>
      <c r="Q1739" s="12">
        <f t="shared" si="136"/>
        <v>42175.948981481488</v>
      </c>
      <c r="R1739" s="12">
        <f t="shared" si="137"/>
        <v>42205.948981481488</v>
      </c>
      <c r="S1739">
        <f t="shared" si="138"/>
        <v>30</v>
      </c>
      <c r="T1739" s="10">
        <f t="shared" si="139"/>
        <v>2015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8">
        <f t="shared" si="135"/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8279</v>
      </c>
      <c r="P1740" t="s">
        <v>8301</v>
      </c>
      <c r="Q1740" s="12">
        <f t="shared" si="136"/>
        <v>41884.874328703707</v>
      </c>
      <c r="R1740" s="12">
        <f t="shared" si="137"/>
        <v>41914.874328703707</v>
      </c>
      <c r="S1740">
        <f t="shared" si="138"/>
        <v>30</v>
      </c>
      <c r="T1740" s="10">
        <f t="shared" si="139"/>
        <v>2014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8">
        <f t="shared" si="135"/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8279</v>
      </c>
      <c r="P1741" t="s">
        <v>8301</v>
      </c>
      <c r="Q1741" s="12">
        <f t="shared" si="136"/>
        <v>42435.874212962968</v>
      </c>
      <c r="R1741" s="12">
        <f t="shared" si="137"/>
        <v>42494.832546296297</v>
      </c>
      <c r="S1741">
        <f t="shared" si="138"/>
        <v>59</v>
      </c>
      <c r="T1741" s="10">
        <f t="shared" si="139"/>
        <v>2016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8" t="e">
        <f t="shared" si="135"/>
        <v>#DIV/0!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8279</v>
      </c>
      <c r="P1742" t="s">
        <v>8301</v>
      </c>
      <c r="Q1742" s="12">
        <f t="shared" si="136"/>
        <v>42171.817384259266</v>
      </c>
      <c r="R1742" s="12">
        <f t="shared" si="137"/>
        <v>42201.817384259266</v>
      </c>
      <c r="S1742">
        <f t="shared" si="138"/>
        <v>30</v>
      </c>
      <c r="T1742" s="10">
        <f t="shared" si="139"/>
        <v>2015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8">
        <f t="shared" si="135"/>
        <v>25.576923076923077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8292</v>
      </c>
      <c r="P1743" t="s">
        <v>8293</v>
      </c>
      <c r="Q1743" s="12">
        <f t="shared" si="136"/>
        <v>42120.628136574072</v>
      </c>
      <c r="R1743" s="12">
        <f t="shared" si="137"/>
        <v>42165.628136574072</v>
      </c>
      <c r="S1743">
        <f t="shared" si="138"/>
        <v>45</v>
      </c>
      <c r="T1743" s="10">
        <f t="shared" si="139"/>
        <v>2015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8">
        <f t="shared" si="135"/>
        <v>63.970588235294116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8292</v>
      </c>
      <c r="P1744" t="s">
        <v>8293</v>
      </c>
      <c r="Q1744" s="12">
        <f t="shared" si="136"/>
        <v>42710.876967592587</v>
      </c>
      <c r="R1744" s="12">
        <f t="shared" si="137"/>
        <v>42742.875</v>
      </c>
      <c r="S1744">
        <f t="shared" si="138"/>
        <v>32</v>
      </c>
      <c r="T1744" s="10">
        <f t="shared" si="139"/>
        <v>2016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8">
        <f t="shared" si="135"/>
        <v>89.925373134328353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8292</v>
      </c>
      <c r="P1745" t="s">
        <v>8293</v>
      </c>
      <c r="Q1745" s="12">
        <f t="shared" si="136"/>
        <v>42586.925636574073</v>
      </c>
      <c r="R1745" s="12">
        <f t="shared" si="137"/>
        <v>42609.165972222225</v>
      </c>
      <c r="S1745">
        <f t="shared" si="138"/>
        <v>22</v>
      </c>
      <c r="T1745" s="10">
        <f t="shared" si="139"/>
        <v>2016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8">
        <f t="shared" si="135"/>
        <v>93.071428571428569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8292</v>
      </c>
      <c r="P1746" t="s">
        <v>8293</v>
      </c>
      <c r="Q1746" s="12">
        <f t="shared" si="136"/>
        <v>42026.605057870373</v>
      </c>
      <c r="R1746" s="12">
        <f t="shared" si="137"/>
        <v>42071.563391203701</v>
      </c>
      <c r="S1746">
        <f t="shared" si="138"/>
        <v>45</v>
      </c>
      <c r="T1746" s="10">
        <f t="shared" si="139"/>
        <v>2015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8">
        <f t="shared" si="135"/>
        <v>89.674157303370791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8292</v>
      </c>
      <c r="P1747" t="s">
        <v>8293</v>
      </c>
      <c r="Q1747" s="12">
        <f t="shared" si="136"/>
        <v>42690.259699074071</v>
      </c>
      <c r="R1747" s="12">
        <f t="shared" si="137"/>
        <v>42726.083333333328</v>
      </c>
      <c r="S1747">
        <f t="shared" si="138"/>
        <v>36</v>
      </c>
      <c r="T1747" s="10">
        <f t="shared" si="139"/>
        <v>2016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8">
        <f t="shared" si="135"/>
        <v>207.61682242990653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8292</v>
      </c>
      <c r="P1748" t="s">
        <v>8293</v>
      </c>
      <c r="Q1748" s="12">
        <f t="shared" si="136"/>
        <v>42668.176701388889</v>
      </c>
      <c r="R1748" s="12">
        <f t="shared" si="137"/>
        <v>42698.083333333328</v>
      </c>
      <c r="S1748">
        <f t="shared" si="138"/>
        <v>30</v>
      </c>
      <c r="T1748" s="10">
        <f t="shared" si="139"/>
        <v>2016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8">
        <f t="shared" si="135"/>
        <v>59.408805031446541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8292</v>
      </c>
      <c r="P1749" t="s">
        <v>8293</v>
      </c>
      <c r="Q1749" s="12">
        <f t="shared" si="136"/>
        <v>42292.435532407413</v>
      </c>
      <c r="R1749" s="12">
        <f t="shared" si="137"/>
        <v>42321.625</v>
      </c>
      <c r="S1749">
        <f t="shared" si="138"/>
        <v>29</v>
      </c>
      <c r="T1749" s="10">
        <f t="shared" si="139"/>
        <v>2015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8">
        <f t="shared" si="135"/>
        <v>358.97237569060775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8292</v>
      </c>
      <c r="P1750" t="s">
        <v>8293</v>
      </c>
      <c r="Q1750" s="12">
        <f t="shared" si="136"/>
        <v>42219.950729166667</v>
      </c>
      <c r="R1750" s="12">
        <f t="shared" si="137"/>
        <v>42249.950729166667</v>
      </c>
      <c r="S1750">
        <f t="shared" si="138"/>
        <v>30</v>
      </c>
      <c r="T1750" s="10">
        <f t="shared" si="139"/>
        <v>2015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8">
        <f t="shared" si="135"/>
        <v>94.736641221374043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8292</v>
      </c>
      <c r="P1751" t="s">
        <v>8293</v>
      </c>
      <c r="Q1751" s="12">
        <f t="shared" si="136"/>
        <v>42758.975937499999</v>
      </c>
      <c r="R1751" s="12">
        <f t="shared" si="137"/>
        <v>42795.791666666672</v>
      </c>
      <c r="S1751">
        <f t="shared" si="138"/>
        <v>37</v>
      </c>
      <c r="T1751" s="10">
        <f t="shared" si="139"/>
        <v>2017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8">
        <f t="shared" si="135"/>
        <v>80.647999999999996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8292</v>
      </c>
      <c r="P1752" t="s">
        <v>8293</v>
      </c>
      <c r="Q1752" s="12">
        <f t="shared" si="136"/>
        <v>42454.836851851855</v>
      </c>
      <c r="R1752" s="12">
        <f t="shared" si="137"/>
        <v>42479.836851851855</v>
      </c>
      <c r="S1752">
        <f t="shared" si="138"/>
        <v>25</v>
      </c>
      <c r="T1752" s="10">
        <f t="shared" si="139"/>
        <v>2016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8">
        <f t="shared" si="135"/>
        <v>168.68852459016392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8292</v>
      </c>
      <c r="P1753" t="s">
        <v>8293</v>
      </c>
      <c r="Q1753" s="12">
        <f t="shared" si="136"/>
        <v>42052.7815162037</v>
      </c>
      <c r="R1753" s="12">
        <f t="shared" si="137"/>
        <v>42082.739849537036</v>
      </c>
      <c r="S1753">
        <f t="shared" si="138"/>
        <v>30</v>
      </c>
      <c r="T1753" s="10">
        <f t="shared" si="139"/>
        <v>2015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8">
        <f t="shared" si="135"/>
        <v>34.68888888888889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8292</v>
      </c>
      <c r="P1754" t="s">
        <v>8293</v>
      </c>
      <c r="Q1754" s="12">
        <f t="shared" si="136"/>
        <v>42627.253263888888</v>
      </c>
      <c r="R1754" s="12">
        <f t="shared" si="137"/>
        <v>42657.253263888888</v>
      </c>
      <c r="S1754">
        <f t="shared" si="138"/>
        <v>30</v>
      </c>
      <c r="T1754" s="10">
        <f t="shared" si="139"/>
        <v>2016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8">
        <f t="shared" si="135"/>
        <v>462.85714285714283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8292</v>
      </c>
      <c r="P1755" t="s">
        <v>8293</v>
      </c>
      <c r="Q1755" s="12">
        <f t="shared" si="136"/>
        <v>42420.74962962963</v>
      </c>
      <c r="R1755" s="12">
        <f t="shared" si="137"/>
        <v>42450.707962962959</v>
      </c>
      <c r="S1755">
        <f t="shared" si="138"/>
        <v>30</v>
      </c>
      <c r="T1755" s="10">
        <f t="shared" si="139"/>
        <v>2016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8">
        <f t="shared" si="135"/>
        <v>104.38888888888889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8292</v>
      </c>
      <c r="P1756" t="s">
        <v>8293</v>
      </c>
      <c r="Q1756" s="12">
        <f t="shared" si="136"/>
        <v>42067.876770833333</v>
      </c>
      <c r="R1756" s="12">
        <f t="shared" si="137"/>
        <v>42097.835104166668</v>
      </c>
      <c r="S1756">
        <f t="shared" si="138"/>
        <v>30</v>
      </c>
      <c r="T1756" s="10">
        <f t="shared" si="139"/>
        <v>2015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8">
        <f t="shared" si="135"/>
        <v>7.5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8292</v>
      </c>
      <c r="P1757" t="s">
        <v>8293</v>
      </c>
      <c r="Q1757" s="12">
        <f t="shared" si="136"/>
        <v>42252.788900462961</v>
      </c>
      <c r="R1757" s="12">
        <f t="shared" si="137"/>
        <v>42282.788900462961</v>
      </c>
      <c r="S1757">
        <f t="shared" si="138"/>
        <v>30</v>
      </c>
      <c r="T1757" s="10">
        <f t="shared" si="139"/>
        <v>2015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8">
        <f t="shared" si="135"/>
        <v>47.13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8292</v>
      </c>
      <c r="P1758" t="s">
        <v>8293</v>
      </c>
      <c r="Q1758" s="12">
        <f t="shared" si="136"/>
        <v>42571.167465277773</v>
      </c>
      <c r="R1758" s="12">
        <f t="shared" si="137"/>
        <v>42611.167465277773</v>
      </c>
      <c r="S1758">
        <f t="shared" si="138"/>
        <v>40</v>
      </c>
      <c r="T1758" s="10">
        <f t="shared" si="139"/>
        <v>2016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8">
        <f t="shared" si="135"/>
        <v>414.28571428571428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8292</v>
      </c>
      <c r="P1759" t="s">
        <v>8293</v>
      </c>
      <c r="Q1759" s="12">
        <f t="shared" si="136"/>
        <v>42733.827349537038</v>
      </c>
      <c r="R1759" s="12">
        <f t="shared" si="137"/>
        <v>42763.811805555553</v>
      </c>
      <c r="S1759">
        <f t="shared" si="138"/>
        <v>30</v>
      </c>
      <c r="T1759" s="10">
        <f t="shared" si="139"/>
        <v>2016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8">
        <f t="shared" si="135"/>
        <v>42.481481481481481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8292</v>
      </c>
      <c r="P1760" t="s">
        <v>8293</v>
      </c>
      <c r="Q1760" s="12">
        <f t="shared" si="136"/>
        <v>42505.955925925926</v>
      </c>
      <c r="R1760" s="12">
        <f t="shared" si="137"/>
        <v>42565.955925925926</v>
      </c>
      <c r="S1760">
        <f t="shared" si="138"/>
        <v>60</v>
      </c>
      <c r="T1760" s="10">
        <f t="shared" si="139"/>
        <v>2016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8">
        <f t="shared" si="135"/>
        <v>108.77551020408163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8292</v>
      </c>
      <c r="P1761" t="s">
        <v>8293</v>
      </c>
      <c r="Q1761" s="12">
        <f t="shared" si="136"/>
        <v>42068.829039351855</v>
      </c>
      <c r="R1761" s="12">
        <f t="shared" si="137"/>
        <v>42088.787372685183</v>
      </c>
      <c r="S1761">
        <f t="shared" si="138"/>
        <v>20</v>
      </c>
      <c r="T1761" s="10">
        <f t="shared" si="139"/>
        <v>2015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8">
        <f t="shared" si="135"/>
        <v>81.098039215686271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8292</v>
      </c>
      <c r="P1762" t="s">
        <v>8293</v>
      </c>
      <c r="Q1762" s="12">
        <f t="shared" si="136"/>
        <v>42405.67260416667</v>
      </c>
      <c r="R1762" s="12">
        <f t="shared" si="137"/>
        <v>42425.67260416667</v>
      </c>
      <c r="S1762">
        <f t="shared" si="138"/>
        <v>20</v>
      </c>
      <c r="T1762" s="10">
        <f t="shared" si="139"/>
        <v>2016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8">
        <f t="shared" si="135"/>
        <v>51.666666666666664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8292</v>
      </c>
      <c r="P1763" t="s">
        <v>8293</v>
      </c>
      <c r="Q1763" s="12">
        <f t="shared" si="136"/>
        <v>42209.567824074074</v>
      </c>
      <c r="R1763" s="12">
        <f t="shared" si="137"/>
        <v>42259.567824074074</v>
      </c>
      <c r="S1763">
        <f t="shared" si="138"/>
        <v>50</v>
      </c>
      <c r="T1763" s="10">
        <f t="shared" si="139"/>
        <v>2015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8">
        <f t="shared" si="135"/>
        <v>35.4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8292</v>
      </c>
      <c r="P1764" t="s">
        <v>8293</v>
      </c>
      <c r="Q1764" s="12">
        <f t="shared" si="136"/>
        <v>42410.982002314813</v>
      </c>
      <c r="R1764" s="12">
        <f t="shared" si="137"/>
        <v>42440.982002314813</v>
      </c>
      <c r="S1764">
        <f t="shared" si="138"/>
        <v>30</v>
      </c>
      <c r="T1764" s="10">
        <f t="shared" si="139"/>
        <v>2016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8">
        <f t="shared" si="135"/>
        <v>103.63559322033899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8292</v>
      </c>
      <c r="P1765" t="s">
        <v>8293</v>
      </c>
      <c r="Q1765" s="12">
        <f t="shared" si="136"/>
        <v>42636.868518518517</v>
      </c>
      <c r="R1765" s="12">
        <f t="shared" si="137"/>
        <v>42666.868518518517</v>
      </c>
      <c r="S1765">
        <f t="shared" si="138"/>
        <v>30</v>
      </c>
      <c r="T1765" s="10">
        <f t="shared" si="139"/>
        <v>2016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8">
        <f t="shared" si="135"/>
        <v>55.282051282051285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8292</v>
      </c>
      <c r="P1766" t="s">
        <v>8293</v>
      </c>
      <c r="Q1766" s="12">
        <f t="shared" si="136"/>
        <v>41825.485868055555</v>
      </c>
      <c r="R1766" s="12">
        <f t="shared" si="137"/>
        <v>41854.485868055555</v>
      </c>
      <c r="S1766">
        <f t="shared" si="138"/>
        <v>29</v>
      </c>
      <c r="T1766" s="10">
        <f t="shared" si="139"/>
        <v>2014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8">
        <f t="shared" si="135"/>
        <v>72.16970873786407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8292</v>
      </c>
      <c r="P1767" t="s">
        <v>8293</v>
      </c>
      <c r="Q1767" s="12">
        <f t="shared" si="136"/>
        <v>41834.980462962965</v>
      </c>
      <c r="R1767" s="12">
        <f t="shared" si="137"/>
        <v>41864.980462962965</v>
      </c>
      <c r="S1767">
        <f t="shared" si="138"/>
        <v>30</v>
      </c>
      <c r="T1767" s="10">
        <f t="shared" si="139"/>
        <v>2014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8" t="e">
        <f t="shared" si="135"/>
        <v>#DIV/0!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8292</v>
      </c>
      <c r="P1768" t="s">
        <v>8293</v>
      </c>
      <c r="Q1768" s="12">
        <f t="shared" si="136"/>
        <v>41855.859814814816</v>
      </c>
      <c r="R1768" s="12">
        <f t="shared" si="137"/>
        <v>41876.859814814816</v>
      </c>
      <c r="S1768">
        <f t="shared" si="138"/>
        <v>21</v>
      </c>
      <c r="T1768" s="10">
        <f t="shared" si="139"/>
        <v>2014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8">
        <f t="shared" si="135"/>
        <v>58.615384615384613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8292</v>
      </c>
      <c r="P1769" t="s">
        <v>8293</v>
      </c>
      <c r="Q1769" s="12">
        <f t="shared" si="136"/>
        <v>41824.658379629633</v>
      </c>
      <c r="R1769" s="12">
        <f t="shared" si="137"/>
        <v>41854.658379629633</v>
      </c>
      <c r="S1769">
        <f t="shared" si="138"/>
        <v>30</v>
      </c>
      <c r="T1769" s="10">
        <f t="shared" si="139"/>
        <v>2014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8">
        <f t="shared" si="135"/>
        <v>12.466666666666667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8292</v>
      </c>
      <c r="P1770" t="s">
        <v>8293</v>
      </c>
      <c r="Q1770" s="12">
        <f t="shared" si="136"/>
        <v>41849.560694444444</v>
      </c>
      <c r="R1770" s="12">
        <f t="shared" si="137"/>
        <v>41909.560694444444</v>
      </c>
      <c r="S1770">
        <f t="shared" si="138"/>
        <v>60</v>
      </c>
      <c r="T1770" s="10">
        <f t="shared" si="139"/>
        <v>2014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8">
        <f t="shared" si="135"/>
        <v>49.136363636363633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8292</v>
      </c>
      <c r="P1771" t="s">
        <v>8293</v>
      </c>
      <c r="Q1771" s="12">
        <f t="shared" si="136"/>
        <v>41987.818969907406</v>
      </c>
      <c r="R1771" s="12">
        <f t="shared" si="137"/>
        <v>42017.818969907406</v>
      </c>
      <c r="S1771">
        <f t="shared" si="138"/>
        <v>30</v>
      </c>
      <c r="T1771" s="10">
        <f t="shared" si="139"/>
        <v>2014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8">
        <f t="shared" si="135"/>
        <v>150.5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8292</v>
      </c>
      <c r="P1772" t="s">
        <v>8293</v>
      </c>
      <c r="Q1772" s="12">
        <f t="shared" si="136"/>
        <v>41891.780023148152</v>
      </c>
      <c r="R1772" s="12">
        <f t="shared" si="137"/>
        <v>41926.780023148152</v>
      </c>
      <c r="S1772">
        <f t="shared" si="138"/>
        <v>35</v>
      </c>
      <c r="T1772" s="10">
        <f t="shared" si="139"/>
        <v>2014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8">
        <f t="shared" si="135"/>
        <v>35.799999999999997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8292</v>
      </c>
      <c r="P1773" t="s">
        <v>8293</v>
      </c>
      <c r="Q1773" s="12">
        <f t="shared" si="136"/>
        <v>41905.979629629634</v>
      </c>
      <c r="R1773" s="12">
        <f t="shared" si="137"/>
        <v>41935.979629629634</v>
      </c>
      <c r="S1773">
        <f t="shared" si="138"/>
        <v>30</v>
      </c>
      <c r="T1773" s="10">
        <f t="shared" si="139"/>
        <v>2014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8">
        <f t="shared" si="135"/>
        <v>45.157894736842103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8292</v>
      </c>
      <c r="P1774" t="s">
        <v>8293</v>
      </c>
      <c r="Q1774" s="12">
        <f t="shared" si="136"/>
        <v>41766.718009259261</v>
      </c>
      <c r="R1774" s="12">
        <f t="shared" si="137"/>
        <v>41826.718009259261</v>
      </c>
      <c r="S1774">
        <f t="shared" si="138"/>
        <v>60</v>
      </c>
      <c r="T1774" s="10">
        <f t="shared" si="139"/>
        <v>2014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8">
        <f t="shared" si="135"/>
        <v>98.78947368421052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8292</v>
      </c>
      <c r="P1775" t="s">
        <v>8293</v>
      </c>
      <c r="Q1775" s="12">
        <f t="shared" si="136"/>
        <v>41978.760393518518</v>
      </c>
      <c r="R1775" s="12">
        <f t="shared" si="137"/>
        <v>42023.760393518518</v>
      </c>
      <c r="S1775">
        <f t="shared" si="138"/>
        <v>45</v>
      </c>
      <c r="T1775" s="10">
        <f t="shared" si="139"/>
        <v>2014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8">
        <f t="shared" si="135"/>
        <v>88.307692307692307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8292</v>
      </c>
      <c r="P1776" t="s">
        <v>8293</v>
      </c>
      <c r="Q1776" s="12">
        <f t="shared" si="136"/>
        <v>41930.218657407408</v>
      </c>
      <c r="R1776" s="12">
        <f t="shared" si="137"/>
        <v>41972.624305555553</v>
      </c>
      <c r="S1776">
        <f t="shared" si="138"/>
        <v>42</v>
      </c>
      <c r="T1776" s="10">
        <f t="shared" si="139"/>
        <v>2014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8">
        <f t="shared" si="135"/>
        <v>170.62903225806451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8292</v>
      </c>
      <c r="P1777" t="s">
        <v>8293</v>
      </c>
      <c r="Q1777" s="12">
        <f t="shared" si="136"/>
        <v>41891.976388888892</v>
      </c>
      <c r="R1777" s="12">
        <f t="shared" si="137"/>
        <v>41936.976388888892</v>
      </c>
      <c r="S1777">
        <f t="shared" si="138"/>
        <v>45</v>
      </c>
      <c r="T1777" s="10">
        <f t="shared" si="139"/>
        <v>2014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8">
        <f t="shared" si="135"/>
        <v>83.75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8292</v>
      </c>
      <c r="P1778" t="s">
        <v>8293</v>
      </c>
      <c r="Q1778" s="12">
        <f t="shared" si="136"/>
        <v>41905.95684027778</v>
      </c>
      <c r="R1778" s="12">
        <f t="shared" si="137"/>
        <v>41941.95684027778</v>
      </c>
      <c r="S1778">
        <f t="shared" si="138"/>
        <v>36</v>
      </c>
      <c r="T1778" s="10">
        <f t="shared" si="139"/>
        <v>2014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8">
        <f t="shared" si="135"/>
        <v>65.099999999999994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8292</v>
      </c>
      <c r="P1779" t="s">
        <v>8293</v>
      </c>
      <c r="Q1779" s="12">
        <f t="shared" si="136"/>
        <v>42025.357094907406</v>
      </c>
      <c r="R1779" s="12">
        <f t="shared" si="137"/>
        <v>42055.357094907406</v>
      </c>
      <c r="S1779">
        <f t="shared" si="138"/>
        <v>30</v>
      </c>
      <c r="T1779" s="10">
        <f t="shared" si="139"/>
        <v>2015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8">
        <f t="shared" si="135"/>
        <v>66.333333333333329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8292</v>
      </c>
      <c r="P1780" t="s">
        <v>8293</v>
      </c>
      <c r="Q1780" s="12">
        <f t="shared" si="136"/>
        <v>42045.86336805555</v>
      </c>
      <c r="R1780" s="12">
        <f t="shared" si="137"/>
        <v>42090.821701388893</v>
      </c>
      <c r="S1780">
        <f t="shared" si="138"/>
        <v>45</v>
      </c>
      <c r="T1780" s="10">
        <f t="shared" si="139"/>
        <v>2015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8">
        <f t="shared" si="135"/>
        <v>104.89473684210526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8292</v>
      </c>
      <c r="P1781" t="s">
        <v>8293</v>
      </c>
      <c r="Q1781" s="12">
        <f t="shared" si="136"/>
        <v>42585.691898148143</v>
      </c>
      <c r="R1781" s="12">
        <f t="shared" si="137"/>
        <v>42615.691898148143</v>
      </c>
      <c r="S1781">
        <f t="shared" si="138"/>
        <v>30</v>
      </c>
      <c r="T1781" s="10">
        <f t="shared" si="139"/>
        <v>2016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8">
        <f t="shared" si="135"/>
        <v>78.440789473684205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8292</v>
      </c>
      <c r="P1782" t="s">
        <v>8293</v>
      </c>
      <c r="Q1782" s="12">
        <f t="shared" si="136"/>
        <v>42493.600810185191</v>
      </c>
      <c r="R1782" s="12">
        <f t="shared" si="137"/>
        <v>42553.600810185191</v>
      </c>
      <c r="S1782">
        <f t="shared" si="138"/>
        <v>60</v>
      </c>
      <c r="T1782" s="10">
        <f t="shared" si="139"/>
        <v>2016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8">
        <f t="shared" si="135"/>
        <v>59.041666666666664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8292</v>
      </c>
      <c r="P1783" t="s">
        <v>8293</v>
      </c>
      <c r="Q1783" s="12">
        <f t="shared" si="136"/>
        <v>42597.617418981477</v>
      </c>
      <c r="R1783" s="12">
        <f t="shared" si="137"/>
        <v>42628.617418981477</v>
      </c>
      <c r="S1783">
        <f t="shared" si="138"/>
        <v>31</v>
      </c>
      <c r="T1783" s="10">
        <f t="shared" si="139"/>
        <v>2016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8">
        <f t="shared" si="135"/>
        <v>71.34210526315789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8292</v>
      </c>
      <c r="P1784" t="s">
        <v>8293</v>
      </c>
      <c r="Q1784" s="12">
        <f t="shared" si="136"/>
        <v>42388.575104166666</v>
      </c>
      <c r="R1784" s="12">
        <f t="shared" si="137"/>
        <v>42421.575104166666</v>
      </c>
      <c r="S1784">
        <f t="shared" si="138"/>
        <v>33</v>
      </c>
      <c r="T1784" s="10">
        <f t="shared" si="139"/>
        <v>2016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8">
        <f t="shared" si="135"/>
        <v>51.227027027027027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8292</v>
      </c>
      <c r="P1785" t="s">
        <v>8293</v>
      </c>
      <c r="Q1785" s="12">
        <f t="shared" si="136"/>
        <v>42115.949976851851</v>
      </c>
      <c r="R1785" s="12">
        <f t="shared" si="137"/>
        <v>42145.949976851851</v>
      </c>
      <c r="S1785">
        <f t="shared" si="138"/>
        <v>30</v>
      </c>
      <c r="T1785" s="10">
        <f t="shared" si="139"/>
        <v>2015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8">
        <f t="shared" si="135"/>
        <v>60.242424242424242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8292</v>
      </c>
      <c r="P1786" t="s">
        <v>8293</v>
      </c>
      <c r="Q1786" s="12">
        <f t="shared" si="136"/>
        <v>42003.655555555553</v>
      </c>
      <c r="R1786" s="12">
        <f t="shared" si="137"/>
        <v>42035.142361111109</v>
      </c>
      <c r="S1786">
        <f t="shared" si="138"/>
        <v>31</v>
      </c>
      <c r="T1786" s="10">
        <f t="shared" si="139"/>
        <v>2014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8">
        <f t="shared" si="135"/>
        <v>44.935185185185183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8292</v>
      </c>
      <c r="P1787" t="s">
        <v>8293</v>
      </c>
      <c r="Q1787" s="12">
        <f t="shared" si="136"/>
        <v>41897.134895833333</v>
      </c>
      <c r="R1787" s="12">
        <f t="shared" si="137"/>
        <v>41928</v>
      </c>
      <c r="S1787">
        <f t="shared" si="138"/>
        <v>31</v>
      </c>
      <c r="T1787" s="10">
        <f t="shared" si="139"/>
        <v>2014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8">
        <f t="shared" si="135"/>
        <v>31.206896551724139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8292</v>
      </c>
      <c r="P1788" t="s">
        <v>8293</v>
      </c>
      <c r="Q1788" s="12">
        <f t="shared" si="136"/>
        <v>41958.550659722227</v>
      </c>
      <c r="R1788" s="12">
        <f t="shared" si="137"/>
        <v>41988.550659722227</v>
      </c>
      <c r="S1788">
        <f t="shared" si="138"/>
        <v>30</v>
      </c>
      <c r="T1788" s="10">
        <f t="shared" si="139"/>
        <v>2014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8">
        <f t="shared" si="135"/>
        <v>63.875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8292</v>
      </c>
      <c r="P1789" t="s">
        <v>8293</v>
      </c>
      <c r="Q1789" s="12">
        <f t="shared" si="136"/>
        <v>42068.65552083333</v>
      </c>
      <c r="R1789" s="12">
        <f t="shared" si="137"/>
        <v>42098.613854166666</v>
      </c>
      <c r="S1789">
        <f t="shared" si="138"/>
        <v>30</v>
      </c>
      <c r="T1789" s="10">
        <f t="shared" si="139"/>
        <v>2015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8">
        <f t="shared" si="135"/>
        <v>19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8292</v>
      </c>
      <c r="P1790" t="s">
        <v>8293</v>
      </c>
      <c r="Q1790" s="12">
        <f t="shared" si="136"/>
        <v>41913.94840277778</v>
      </c>
      <c r="R1790" s="12">
        <f t="shared" si="137"/>
        <v>41943.94840277778</v>
      </c>
      <c r="S1790">
        <f t="shared" si="138"/>
        <v>30</v>
      </c>
      <c r="T1790" s="10">
        <f t="shared" si="139"/>
        <v>2014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8">
        <f t="shared" si="135"/>
        <v>10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8292</v>
      </c>
      <c r="P1791" t="s">
        <v>8293</v>
      </c>
      <c r="Q1791" s="12">
        <f t="shared" si="136"/>
        <v>41956.250034722223</v>
      </c>
      <c r="R1791" s="12">
        <f t="shared" si="137"/>
        <v>42016.250034722223</v>
      </c>
      <c r="S1791">
        <f t="shared" si="138"/>
        <v>60</v>
      </c>
      <c r="T1791" s="10">
        <f t="shared" si="139"/>
        <v>2014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8">
        <f t="shared" si="135"/>
        <v>109.06666666666666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8292</v>
      </c>
      <c r="P1792" t="s">
        <v>8293</v>
      </c>
      <c r="Q1792" s="12">
        <f t="shared" si="136"/>
        <v>42010.674513888895</v>
      </c>
      <c r="R1792" s="12">
        <f t="shared" si="137"/>
        <v>42040.674513888895</v>
      </c>
      <c r="S1792">
        <f t="shared" si="138"/>
        <v>30</v>
      </c>
      <c r="T1792" s="10">
        <f t="shared" si="139"/>
        <v>2015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8">
        <f t="shared" si="135"/>
        <v>26.75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8292</v>
      </c>
      <c r="P1793" t="s">
        <v>8293</v>
      </c>
      <c r="Q1793" s="12">
        <f t="shared" si="136"/>
        <v>41973.740335648152</v>
      </c>
      <c r="R1793" s="12">
        <f t="shared" si="137"/>
        <v>42033.740335648152</v>
      </c>
      <c r="S1793">
        <f t="shared" si="138"/>
        <v>60</v>
      </c>
      <c r="T1793" s="10">
        <f t="shared" si="139"/>
        <v>2014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8">
        <f t="shared" ref="F1794:F1857" si="140">E1794/M1794</f>
        <v>109.93525179856115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8292</v>
      </c>
      <c r="P1794" t="s">
        <v>8293</v>
      </c>
      <c r="Q1794" s="12">
        <f t="shared" si="136"/>
        <v>42189.031041666662</v>
      </c>
      <c r="R1794" s="12">
        <f t="shared" si="137"/>
        <v>42226.290972222225</v>
      </c>
      <c r="S1794">
        <f t="shared" si="138"/>
        <v>37</v>
      </c>
      <c r="T1794" s="10">
        <f t="shared" si="139"/>
        <v>2015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8">
        <f t="shared" si="140"/>
        <v>20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8292</v>
      </c>
      <c r="P1795" t="s">
        <v>8293</v>
      </c>
      <c r="Q1795" s="12">
        <f t="shared" ref="Q1795:Q1858" si="141">((($K1795/60)/60)/24)+DATE(1970,1,1)</f>
        <v>41940.89166666667</v>
      </c>
      <c r="R1795" s="12">
        <f t="shared" ref="R1795:R1858" si="142">((($J1795/60)/60)/24)+DATE(1970,1,1)</f>
        <v>41970.933333333334</v>
      </c>
      <c r="S1795">
        <f t="shared" ref="S1795:S1858" si="143">ROUND(R1795-Q1795,0)</f>
        <v>30</v>
      </c>
      <c r="T1795" s="10">
        <f t="shared" ref="T1795:T1858" si="144">YEAR(Q1795)</f>
        <v>2014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8">
        <f t="shared" si="140"/>
        <v>55.388888888888886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8292</v>
      </c>
      <c r="P1796" t="s">
        <v>8293</v>
      </c>
      <c r="Q1796" s="12">
        <f t="shared" si="141"/>
        <v>42011.551180555558</v>
      </c>
      <c r="R1796" s="12">
        <f t="shared" si="142"/>
        <v>42046.551180555558</v>
      </c>
      <c r="S1796">
        <f t="shared" si="143"/>
        <v>35</v>
      </c>
      <c r="T1796" s="10">
        <f t="shared" si="144"/>
        <v>2015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8">
        <f t="shared" si="140"/>
        <v>133.90123456790124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8292</v>
      </c>
      <c r="P1797" t="s">
        <v>8293</v>
      </c>
      <c r="Q1797" s="12">
        <f t="shared" si="141"/>
        <v>42628.288668981477</v>
      </c>
      <c r="R1797" s="12">
        <f t="shared" si="142"/>
        <v>42657.666666666672</v>
      </c>
      <c r="S1797">
        <f t="shared" si="143"/>
        <v>29</v>
      </c>
      <c r="T1797" s="10">
        <f t="shared" si="144"/>
        <v>2016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8">
        <f t="shared" si="140"/>
        <v>48.720930232558139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8292</v>
      </c>
      <c r="P1798" t="s">
        <v>8293</v>
      </c>
      <c r="Q1798" s="12">
        <f t="shared" si="141"/>
        <v>42515.439421296294</v>
      </c>
      <c r="R1798" s="12">
        <f t="shared" si="142"/>
        <v>42575.439421296294</v>
      </c>
      <c r="S1798">
        <f t="shared" si="143"/>
        <v>60</v>
      </c>
      <c r="T1798" s="10">
        <f t="shared" si="144"/>
        <v>2016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8">
        <f t="shared" si="140"/>
        <v>48.25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8292</v>
      </c>
      <c r="P1799" t="s">
        <v>8293</v>
      </c>
      <c r="Q1799" s="12">
        <f t="shared" si="141"/>
        <v>42689.56931712963</v>
      </c>
      <c r="R1799" s="12">
        <f t="shared" si="142"/>
        <v>42719.56931712963</v>
      </c>
      <c r="S1799">
        <f t="shared" si="143"/>
        <v>30</v>
      </c>
      <c r="T1799" s="10">
        <f t="shared" si="144"/>
        <v>2016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8">
        <f t="shared" si="140"/>
        <v>58.972972972972975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8292</v>
      </c>
      <c r="P1800" t="s">
        <v>8293</v>
      </c>
      <c r="Q1800" s="12">
        <f t="shared" si="141"/>
        <v>42344.32677083333</v>
      </c>
      <c r="R1800" s="12">
        <f t="shared" si="142"/>
        <v>42404.32677083333</v>
      </c>
      <c r="S1800">
        <f t="shared" si="143"/>
        <v>60</v>
      </c>
      <c r="T1800" s="10">
        <f t="shared" si="144"/>
        <v>2015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8">
        <f t="shared" si="140"/>
        <v>11.638333333333334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8292</v>
      </c>
      <c r="P1801" t="s">
        <v>8293</v>
      </c>
      <c r="Q1801" s="12">
        <f t="shared" si="141"/>
        <v>41934.842685185184</v>
      </c>
      <c r="R1801" s="12">
        <f t="shared" si="142"/>
        <v>41954.884351851855</v>
      </c>
      <c r="S1801">
        <f t="shared" si="143"/>
        <v>20</v>
      </c>
      <c r="T1801" s="10">
        <f t="shared" si="144"/>
        <v>2014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8">
        <f t="shared" si="140"/>
        <v>83.716814159292042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8292</v>
      </c>
      <c r="P1802" t="s">
        <v>8293</v>
      </c>
      <c r="Q1802" s="12">
        <f t="shared" si="141"/>
        <v>42623.606134259258</v>
      </c>
      <c r="R1802" s="12">
        <f t="shared" si="142"/>
        <v>42653.606134259258</v>
      </c>
      <c r="S1802">
        <f t="shared" si="143"/>
        <v>30</v>
      </c>
      <c r="T1802" s="10">
        <f t="shared" si="144"/>
        <v>2016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8">
        <f t="shared" si="140"/>
        <v>63.648648648648646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8292</v>
      </c>
      <c r="P1803" t="s">
        <v>8293</v>
      </c>
      <c r="Q1803" s="12">
        <f t="shared" si="141"/>
        <v>42321.660509259258</v>
      </c>
      <c r="R1803" s="12">
        <f t="shared" si="142"/>
        <v>42353.506944444445</v>
      </c>
      <c r="S1803">
        <f t="shared" si="143"/>
        <v>32</v>
      </c>
      <c r="T1803" s="10">
        <f t="shared" si="144"/>
        <v>2015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8">
        <f t="shared" si="140"/>
        <v>94.277777777777771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8292</v>
      </c>
      <c r="P1804" t="s">
        <v>8293</v>
      </c>
      <c r="Q1804" s="12">
        <f t="shared" si="141"/>
        <v>42159.47256944445</v>
      </c>
      <c r="R1804" s="12">
        <f t="shared" si="142"/>
        <v>42182.915972222225</v>
      </c>
      <c r="S1804">
        <f t="shared" si="143"/>
        <v>23</v>
      </c>
      <c r="T1804" s="10">
        <f t="shared" si="144"/>
        <v>2015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8">
        <f t="shared" si="140"/>
        <v>71.86666666666666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8292</v>
      </c>
      <c r="P1805" t="s">
        <v>8293</v>
      </c>
      <c r="Q1805" s="12">
        <f t="shared" si="141"/>
        <v>42018.071550925932</v>
      </c>
      <c r="R1805" s="12">
        <f t="shared" si="142"/>
        <v>42049.071550925932</v>
      </c>
      <c r="S1805">
        <f t="shared" si="143"/>
        <v>31</v>
      </c>
      <c r="T1805" s="10">
        <f t="shared" si="144"/>
        <v>2015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8">
        <f t="shared" si="140"/>
        <v>104.84615384615384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8292</v>
      </c>
      <c r="P1806" t="s">
        <v>8293</v>
      </c>
      <c r="Q1806" s="12">
        <f t="shared" si="141"/>
        <v>42282.678287037037</v>
      </c>
      <c r="R1806" s="12">
        <f t="shared" si="142"/>
        <v>42322.719953703709</v>
      </c>
      <c r="S1806">
        <f t="shared" si="143"/>
        <v>40</v>
      </c>
      <c r="T1806" s="10">
        <f t="shared" si="144"/>
        <v>2015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8">
        <f t="shared" si="140"/>
        <v>67.139344262295083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8292</v>
      </c>
      <c r="P1807" t="s">
        <v>8293</v>
      </c>
      <c r="Q1807" s="12">
        <f t="shared" si="141"/>
        <v>42247.803912037038</v>
      </c>
      <c r="R1807" s="12">
        <f t="shared" si="142"/>
        <v>42279.75</v>
      </c>
      <c r="S1807">
        <f t="shared" si="143"/>
        <v>32</v>
      </c>
      <c r="T1807" s="10">
        <f t="shared" si="144"/>
        <v>2015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8">
        <f t="shared" si="140"/>
        <v>73.875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8292</v>
      </c>
      <c r="P1808" t="s">
        <v>8293</v>
      </c>
      <c r="Q1808" s="12">
        <f t="shared" si="141"/>
        <v>41877.638298611113</v>
      </c>
      <c r="R1808" s="12">
        <f t="shared" si="142"/>
        <v>41912.638298611113</v>
      </c>
      <c r="S1808">
        <f t="shared" si="143"/>
        <v>35</v>
      </c>
      <c r="T1808" s="10">
        <f t="shared" si="144"/>
        <v>2014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8">
        <f t="shared" si="140"/>
        <v>69.125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8292</v>
      </c>
      <c r="P1809" t="s">
        <v>8293</v>
      </c>
      <c r="Q1809" s="12">
        <f t="shared" si="141"/>
        <v>41880.068437499998</v>
      </c>
      <c r="R1809" s="12">
        <f t="shared" si="142"/>
        <v>41910.068437499998</v>
      </c>
      <c r="S1809">
        <f t="shared" si="143"/>
        <v>30</v>
      </c>
      <c r="T1809" s="10">
        <f t="shared" si="144"/>
        <v>2014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8">
        <f t="shared" si="140"/>
        <v>120.77083333333333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8292</v>
      </c>
      <c r="P1810" t="s">
        <v>8293</v>
      </c>
      <c r="Q1810" s="12">
        <f t="shared" si="141"/>
        <v>42742.680902777778</v>
      </c>
      <c r="R1810" s="12">
        <f t="shared" si="142"/>
        <v>42777.680902777778</v>
      </c>
      <c r="S1810">
        <f t="shared" si="143"/>
        <v>35</v>
      </c>
      <c r="T1810" s="10">
        <f t="shared" si="144"/>
        <v>2017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8">
        <f t="shared" si="140"/>
        <v>42.222222222222221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8292</v>
      </c>
      <c r="P1811" t="s">
        <v>8293</v>
      </c>
      <c r="Q1811" s="12">
        <f t="shared" si="141"/>
        <v>42029.907858796301</v>
      </c>
      <c r="R1811" s="12">
        <f t="shared" si="142"/>
        <v>42064.907858796301</v>
      </c>
      <c r="S1811">
        <f t="shared" si="143"/>
        <v>35</v>
      </c>
      <c r="T1811" s="10">
        <f t="shared" si="144"/>
        <v>2015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8">
        <f t="shared" si="140"/>
        <v>7.5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8292</v>
      </c>
      <c r="P1812" t="s">
        <v>8293</v>
      </c>
      <c r="Q1812" s="12">
        <f t="shared" si="141"/>
        <v>41860.91002314815</v>
      </c>
      <c r="R1812" s="12">
        <f t="shared" si="142"/>
        <v>41872.91002314815</v>
      </c>
      <c r="S1812">
        <f t="shared" si="143"/>
        <v>12</v>
      </c>
      <c r="T1812" s="10">
        <f t="shared" si="144"/>
        <v>2014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8">
        <f t="shared" si="140"/>
        <v>1.5384615384615385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8292</v>
      </c>
      <c r="P1813" t="s">
        <v>8293</v>
      </c>
      <c r="Q1813" s="12">
        <f t="shared" si="141"/>
        <v>41876.433680555558</v>
      </c>
      <c r="R1813" s="12">
        <f t="shared" si="142"/>
        <v>41936.166666666664</v>
      </c>
      <c r="S1813">
        <f t="shared" si="143"/>
        <v>60</v>
      </c>
      <c r="T1813" s="10">
        <f t="shared" si="144"/>
        <v>2014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8">
        <f t="shared" si="140"/>
        <v>37.608695652173914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8292</v>
      </c>
      <c r="P1814" t="s">
        <v>8293</v>
      </c>
      <c r="Q1814" s="12">
        <f t="shared" si="141"/>
        <v>42524.318703703699</v>
      </c>
      <c r="R1814" s="12">
        <f t="shared" si="142"/>
        <v>42554.318703703699</v>
      </c>
      <c r="S1814">
        <f t="shared" si="143"/>
        <v>30</v>
      </c>
      <c r="T1814" s="10">
        <f t="shared" si="144"/>
        <v>2016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8" t="e">
        <f t="shared" si="140"/>
        <v>#DIV/0!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8292</v>
      </c>
      <c r="P1815" t="s">
        <v>8293</v>
      </c>
      <c r="Q1815" s="12">
        <f t="shared" si="141"/>
        <v>41829.889027777775</v>
      </c>
      <c r="R1815" s="12">
        <f t="shared" si="142"/>
        <v>41859.889027777775</v>
      </c>
      <c r="S1815">
        <f t="shared" si="143"/>
        <v>30</v>
      </c>
      <c r="T1815" s="10">
        <f t="shared" si="144"/>
        <v>2014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8">
        <f t="shared" si="140"/>
        <v>42.157142857142858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8292</v>
      </c>
      <c r="P1816" t="s">
        <v>8293</v>
      </c>
      <c r="Q1816" s="12">
        <f t="shared" si="141"/>
        <v>42033.314074074078</v>
      </c>
      <c r="R1816" s="12">
        <f t="shared" si="142"/>
        <v>42063.314074074078</v>
      </c>
      <c r="S1816">
        <f t="shared" si="143"/>
        <v>30</v>
      </c>
      <c r="T1816" s="10">
        <f t="shared" si="144"/>
        <v>2015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8" t="e">
        <f t="shared" si="140"/>
        <v>#DIV/0!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8292</v>
      </c>
      <c r="P1817" t="s">
        <v>8293</v>
      </c>
      <c r="Q1817" s="12">
        <f t="shared" si="141"/>
        <v>42172.906678240746</v>
      </c>
      <c r="R1817" s="12">
        <f t="shared" si="142"/>
        <v>42186.906678240746</v>
      </c>
      <c r="S1817">
        <f t="shared" si="143"/>
        <v>14</v>
      </c>
      <c r="T1817" s="10">
        <f t="shared" si="144"/>
        <v>2015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8">
        <f t="shared" si="140"/>
        <v>84.833333333333329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8292</v>
      </c>
      <c r="P1818" t="s">
        <v>8293</v>
      </c>
      <c r="Q1818" s="12">
        <f t="shared" si="141"/>
        <v>42548.876192129625</v>
      </c>
      <c r="R1818" s="12">
        <f t="shared" si="142"/>
        <v>42576.791666666672</v>
      </c>
      <c r="S1818">
        <f t="shared" si="143"/>
        <v>28</v>
      </c>
      <c r="T1818" s="10">
        <f t="shared" si="144"/>
        <v>2016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8">
        <f t="shared" si="140"/>
        <v>94.19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8292</v>
      </c>
      <c r="P1819" t="s">
        <v>8293</v>
      </c>
      <c r="Q1819" s="12">
        <f t="shared" si="141"/>
        <v>42705.662118055552</v>
      </c>
      <c r="R1819" s="12">
        <f t="shared" si="142"/>
        <v>42765.290972222225</v>
      </c>
      <c r="S1819">
        <f t="shared" si="143"/>
        <v>60</v>
      </c>
      <c r="T1819" s="10">
        <f t="shared" si="144"/>
        <v>2016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8" t="e">
        <f t="shared" si="140"/>
        <v>#DIV/0!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8292</v>
      </c>
      <c r="P1820" t="s">
        <v>8293</v>
      </c>
      <c r="Q1820" s="12">
        <f t="shared" si="141"/>
        <v>42067.234375</v>
      </c>
      <c r="R1820" s="12">
        <f t="shared" si="142"/>
        <v>42097.192708333328</v>
      </c>
      <c r="S1820">
        <f t="shared" si="143"/>
        <v>30</v>
      </c>
      <c r="T1820" s="10">
        <f t="shared" si="144"/>
        <v>2015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8">
        <f t="shared" si="140"/>
        <v>6.25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8292</v>
      </c>
      <c r="P1821" t="s">
        <v>8293</v>
      </c>
      <c r="Q1821" s="12">
        <f t="shared" si="141"/>
        <v>41820.752268518518</v>
      </c>
      <c r="R1821" s="12">
        <f t="shared" si="142"/>
        <v>41850.752268518518</v>
      </c>
      <c r="S1821">
        <f t="shared" si="143"/>
        <v>30</v>
      </c>
      <c r="T1821" s="10">
        <f t="shared" si="144"/>
        <v>2014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8">
        <f t="shared" si="140"/>
        <v>213.375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8292</v>
      </c>
      <c r="P1822" t="s">
        <v>8293</v>
      </c>
      <c r="Q1822" s="12">
        <f t="shared" si="141"/>
        <v>42065.084375000006</v>
      </c>
      <c r="R1822" s="12">
        <f t="shared" si="142"/>
        <v>42095.042708333334</v>
      </c>
      <c r="S1822">
        <f t="shared" si="143"/>
        <v>30</v>
      </c>
      <c r="T1822" s="10">
        <f t="shared" si="144"/>
        <v>2015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8">
        <f t="shared" si="140"/>
        <v>59.162280701754383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8279</v>
      </c>
      <c r="P1823" t="s">
        <v>8280</v>
      </c>
      <c r="Q1823" s="12">
        <f t="shared" si="141"/>
        <v>40926.319062499999</v>
      </c>
      <c r="R1823" s="12">
        <f t="shared" si="142"/>
        <v>40971.319062499999</v>
      </c>
      <c r="S1823">
        <f t="shared" si="143"/>
        <v>45</v>
      </c>
      <c r="T1823" s="10">
        <f t="shared" si="144"/>
        <v>2012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8">
        <f t="shared" si="140"/>
        <v>27.272727272727273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8279</v>
      </c>
      <c r="P1824" t="s">
        <v>8280</v>
      </c>
      <c r="Q1824" s="12">
        <f t="shared" si="141"/>
        <v>41634.797013888885</v>
      </c>
      <c r="R1824" s="12">
        <f t="shared" si="142"/>
        <v>41670.792361111111</v>
      </c>
      <c r="S1824">
        <f t="shared" si="143"/>
        <v>36</v>
      </c>
      <c r="T1824" s="10">
        <f t="shared" si="144"/>
        <v>2013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8">
        <f t="shared" si="140"/>
        <v>24.575757575757574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8279</v>
      </c>
      <c r="P1825" t="s">
        <v>8280</v>
      </c>
      <c r="Q1825" s="12">
        <f t="shared" si="141"/>
        <v>41176.684907407405</v>
      </c>
      <c r="R1825" s="12">
        <f t="shared" si="142"/>
        <v>41206.684907407405</v>
      </c>
      <c r="S1825">
        <f t="shared" si="143"/>
        <v>30</v>
      </c>
      <c r="T1825" s="10">
        <f t="shared" si="144"/>
        <v>2012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8">
        <f t="shared" si="140"/>
        <v>75.05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8279</v>
      </c>
      <c r="P1826" t="s">
        <v>8280</v>
      </c>
      <c r="Q1826" s="12">
        <f t="shared" si="141"/>
        <v>41626.916284722225</v>
      </c>
      <c r="R1826" s="12">
        <f t="shared" si="142"/>
        <v>41647.088888888888</v>
      </c>
      <c r="S1826">
        <f t="shared" si="143"/>
        <v>20</v>
      </c>
      <c r="T1826" s="10">
        <f t="shared" si="144"/>
        <v>2013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8">
        <f t="shared" si="140"/>
        <v>42.02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8279</v>
      </c>
      <c r="P1827" t="s">
        <v>8280</v>
      </c>
      <c r="Q1827" s="12">
        <f t="shared" si="141"/>
        <v>41443.83452546296</v>
      </c>
      <c r="R1827" s="12">
        <f t="shared" si="142"/>
        <v>41466.83452546296</v>
      </c>
      <c r="S1827">
        <f t="shared" si="143"/>
        <v>23</v>
      </c>
      <c r="T1827" s="10">
        <f t="shared" si="144"/>
        <v>2013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8">
        <f t="shared" si="140"/>
        <v>53.157894736842103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8279</v>
      </c>
      <c r="P1828" t="s">
        <v>8280</v>
      </c>
      <c r="Q1828" s="12">
        <f t="shared" si="141"/>
        <v>41657.923807870371</v>
      </c>
      <c r="R1828" s="12">
        <f t="shared" si="142"/>
        <v>41687.923807870371</v>
      </c>
      <c r="S1828">
        <f t="shared" si="143"/>
        <v>30</v>
      </c>
      <c r="T1828" s="10">
        <f t="shared" si="144"/>
        <v>2014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8">
        <f t="shared" si="140"/>
        <v>83.885416666666671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8279</v>
      </c>
      <c r="P1829" t="s">
        <v>8280</v>
      </c>
      <c r="Q1829" s="12">
        <f t="shared" si="141"/>
        <v>40555.325937499998</v>
      </c>
      <c r="R1829" s="12">
        <f t="shared" si="142"/>
        <v>40605.325937499998</v>
      </c>
      <c r="S1829">
        <f t="shared" si="143"/>
        <v>50</v>
      </c>
      <c r="T1829" s="10">
        <f t="shared" si="144"/>
        <v>2011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8">
        <f t="shared" si="140"/>
        <v>417.33333333333331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8279</v>
      </c>
      <c r="P1830" t="s">
        <v>8280</v>
      </c>
      <c r="Q1830" s="12">
        <f t="shared" si="141"/>
        <v>41736.899652777778</v>
      </c>
      <c r="R1830" s="12">
        <f t="shared" si="142"/>
        <v>41768.916666666664</v>
      </c>
      <c r="S1830">
        <f t="shared" si="143"/>
        <v>32</v>
      </c>
      <c r="T1830" s="10">
        <f t="shared" si="144"/>
        <v>2014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8">
        <f t="shared" si="140"/>
        <v>75.765151515151516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8279</v>
      </c>
      <c r="P1831" t="s">
        <v>8280</v>
      </c>
      <c r="Q1831" s="12">
        <f t="shared" si="141"/>
        <v>40516.087627314817</v>
      </c>
      <c r="R1831" s="12">
        <f t="shared" si="142"/>
        <v>40564.916666666664</v>
      </c>
      <c r="S1831">
        <f t="shared" si="143"/>
        <v>49</v>
      </c>
      <c r="T1831" s="10">
        <f t="shared" si="144"/>
        <v>2010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8">
        <f t="shared" si="140"/>
        <v>67.389380530973455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8279</v>
      </c>
      <c r="P1832" t="s">
        <v>8280</v>
      </c>
      <c r="Q1832" s="12">
        <f t="shared" si="141"/>
        <v>41664.684108796297</v>
      </c>
      <c r="R1832" s="12">
        <f t="shared" si="142"/>
        <v>41694.684108796297</v>
      </c>
      <c r="S1832">
        <f t="shared" si="143"/>
        <v>30</v>
      </c>
      <c r="T1832" s="10">
        <f t="shared" si="144"/>
        <v>2014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8">
        <f t="shared" si="140"/>
        <v>73.571428571428569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8279</v>
      </c>
      <c r="P1833" t="s">
        <v>8280</v>
      </c>
      <c r="Q1833" s="12">
        <f t="shared" si="141"/>
        <v>41026.996099537035</v>
      </c>
      <c r="R1833" s="12">
        <f t="shared" si="142"/>
        <v>41041.996099537035</v>
      </c>
      <c r="S1833">
        <f t="shared" si="143"/>
        <v>15</v>
      </c>
      <c r="T1833" s="10">
        <f t="shared" si="144"/>
        <v>2012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8">
        <f t="shared" si="140"/>
        <v>25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8279</v>
      </c>
      <c r="P1834" t="s">
        <v>8280</v>
      </c>
      <c r="Q1834" s="12">
        <f t="shared" si="141"/>
        <v>40576.539664351854</v>
      </c>
      <c r="R1834" s="12">
        <f t="shared" si="142"/>
        <v>40606.539664351854</v>
      </c>
      <c r="S1834">
        <f t="shared" si="143"/>
        <v>30</v>
      </c>
      <c r="T1834" s="10">
        <f t="shared" si="144"/>
        <v>2011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8">
        <f t="shared" si="140"/>
        <v>42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8279</v>
      </c>
      <c r="P1835" t="s">
        <v>8280</v>
      </c>
      <c r="Q1835" s="12">
        <f t="shared" si="141"/>
        <v>41303.044016203705</v>
      </c>
      <c r="R1835" s="12">
        <f t="shared" si="142"/>
        <v>41335.332638888889</v>
      </c>
      <c r="S1835">
        <f t="shared" si="143"/>
        <v>32</v>
      </c>
      <c r="T1835" s="10">
        <f t="shared" si="144"/>
        <v>2013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8">
        <f t="shared" si="140"/>
        <v>131.16666666666666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8279</v>
      </c>
      <c r="P1836" t="s">
        <v>8280</v>
      </c>
      <c r="Q1836" s="12">
        <f t="shared" si="141"/>
        <v>41988.964062500003</v>
      </c>
      <c r="R1836" s="12">
        <f t="shared" si="142"/>
        <v>42028.964062500003</v>
      </c>
      <c r="S1836">
        <f t="shared" si="143"/>
        <v>40</v>
      </c>
      <c r="T1836" s="10">
        <f t="shared" si="144"/>
        <v>2014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8">
        <f t="shared" si="140"/>
        <v>47.272727272727273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8279</v>
      </c>
      <c r="P1837" t="s">
        <v>8280</v>
      </c>
      <c r="Q1837" s="12">
        <f t="shared" si="141"/>
        <v>42430.702210648145</v>
      </c>
      <c r="R1837" s="12">
        <f t="shared" si="142"/>
        <v>42460.660543981481</v>
      </c>
      <c r="S1837">
        <f t="shared" si="143"/>
        <v>30</v>
      </c>
      <c r="T1837" s="10">
        <f t="shared" si="144"/>
        <v>2016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8">
        <f t="shared" si="140"/>
        <v>182.12727272727273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8279</v>
      </c>
      <c r="P1838" t="s">
        <v>8280</v>
      </c>
      <c r="Q1838" s="12">
        <f t="shared" si="141"/>
        <v>41305.809363425928</v>
      </c>
      <c r="R1838" s="12">
        <f t="shared" si="142"/>
        <v>41322.809363425928</v>
      </c>
      <c r="S1838">
        <f t="shared" si="143"/>
        <v>17</v>
      </c>
      <c r="T1838" s="10">
        <f t="shared" si="144"/>
        <v>2013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8">
        <f t="shared" si="140"/>
        <v>61.366666666666667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8279</v>
      </c>
      <c r="P1839" t="s">
        <v>8280</v>
      </c>
      <c r="Q1839" s="12">
        <f t="shared" si="141"/>
        <v>40926.047858796301</v>
      </c>
      <c r="R1839" s="12">
        <f t="shared" si="142"/>
        <v>40986.006192129629</v>
      </c>
      <c r="S1839">
        <f t="shared" si="143"/>
        <v>60</v>
      </c>
      <c r="T1839" s="10">
        <f t="shared" si="144"/>
        <v>2012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8">
        <f t="shared" si="140"/>
        <v>35.767499999999998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8279</v>
      </c>
      <c r="P1840" t="s">
        <v>8280</v>
      </c>
      <c r="Q1840" s="12">
        <f t="shared" si="141"/>
        <v>40788.786539351851</v>
      </c>
      <c r="R1840" s="12">
        <f t="shared" si="142"/>
        <v>40817.125</v>
      </c>
      <c r="S1840">
        <f t="shared" si="143"/>
        <v>28</v>
      </c>
      <c r="T1840" s="10">
        <f t="shared" si="144"/>
        <v>2011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8">
        <f t="shared" si="140"/>
        <v>45.62222222222222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8279</v>
      </c>
      <c r="P1841" t="s">
        <v>8280</v>
      </c>
      <c r="Q1841" s="12">
        <f t="shared" si="141"/>
        <v>42614.722013888888</v>
      </c>
      <c r="R1841" s="12">
        <f t="shared" si="142"/>
        <v>42644.722013888888</v>
      </c>
      <c r="S1841">
        <f t="shared" si="143"/>
        <v>30</v>
      </c>
      <c r="T1841" s="10">
        <f t="shared" si="144"/>
        <v>2016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8">
        <f t="shared" si="140"/>
        <v>75.384615384615387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8279</v>
      </c>
      <c r="P1842" t="s">
        <v>8280</v>
      </c>
      <c r="Q1842" s="12">
        <f t="shared" si="141"/>
        <v>41382.096180555556</v>
      </c>
      <c r="R1842" s="12">
        <f t="shared" si="142"/>
        <v>41401.207638888889</v>
      </c>
      <c r="S1842">
        <f t="shared" si="143"/>
        <v>19</v>
      </c>
      <c r="T1842" s="10">
        <f t="shared" si="144"/>
        <v>2013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8">
        <f t="shared" si="140"/>
        <v>50.875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8279</v>
      </c>
      <c r="P1843" t="s">
        <v>8280</v>
      </c>
      <c r="Q1843" s="12">
        <f t="shared" si="141"/>
        <v>41745.84542824074</v>
      </c>
      <c r="R1843" s="12">
        <f t="shared" si="142"/>
        <v>41779.207638888889</v>
      </c>
      <c r="S1843">
        <f t="shared" si="143"/>
        <v>33</v>
      </c>
      <c r="T1843" s="10">
        <f t="shared" si="144"/>
        <v>2014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8">
        <f t="shared" si="140"/>
        <v>119.28571428571429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8279</v>
      </c>
      <c r="P1844" t="s">
        <v>8280</v>
      </c>
      <c r="Q1844" s="12">
        <f t="shared" si="141"/>
        <v>42031.631724537037</v>
      </c>
      <c r="R1844" s="12">
        <f t="shared" si="142"/>
        <v>42065.249305555553</v>
      </c>
      <c r="S1844">
        <f t="shared" si="143"/>
        <v>34</v>
      </c>
      <c r="T1844" s="10">
        <f t="shared" si="144"/>
        <v>2015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8">
        <f t="shared" si="140"/>
        <v>92.541865671641801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8279</v>
      </c>
      <c r="P1845" t="s">
        <v>8280</v>
      </c>
      <c r="Q1845" s="12">
        <f t="shared" si="141"/>
        <v>40564.994837962964</v>
      </c>
      <c r="R1845" s="12">
        <f t="shared" si="142"/>
        <v>40594.994837962964</v>
      </c>
      <c r="S1845">
        <f t="shared" si="143"/>
        <v>30</v>
      </c>
      <c r="T1845" s="10">
        <f t="shared" si="144"/>
        <v>2011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8">
        <f t="shared" si="140"/>
        <v>76.05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8279</v>
      </c>
      <c r="P1846" t="s">
        <v>8280</v>
      </c>
      <c r="Q1846" s="12">
        <f t="shared" si="141"/>
        <v>40666.973541666666</v>
      </c>
      <c r="R1846" s="12">
        <f t="shared" si="142"/>
        <v>40705.125</v>
      </c>
      <c r="S1846">
        <f t="shared" si="143"/>
        <v>38</v>
      </c>
      <c r="T1846" s="10">
        <f t="shared" si="144"/>
        <v>2011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8">
        <f t="shared" si="140"/>
        <v>52.631578947368418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8279</v>
      </c>
      <c r="P1847" t="s">
        <v>8280</v>
      </c>
      <c r="Q1847" s="12">
        <f t="shared" si="141"/>
        <v>42523.333310185189</v>
      </c>
      <c r="R1847" s="12">
        <f t="shared" si="142"/>
        <v>42538.204861111109</v>
      </c>
      <c r="S1847">
        <f t="shared" si="143"/>
        <v>15</v>
      </c>
      <c r="T1847" s="10">
        <f t="shared" si="144"/>
        <v>2016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8">
        <f t="shared" si="140"/>
        <v>98.990430622009569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8279</v>
      </c>
      <c r="P1848" t="s">
        <v>8280</v>
      </c>
      <c r="Q1848" s="12">
        <f t="shared" si="141"/>
        <v>41228.650196759263</v>
      </c>
      <c r="R1848" s="12">
        <f t="shared" si="142"/>
        <v>41258.650196759263</v>
      </c>
      <c r="S1848">
        <f t="shared" si="143"/>
        <v>30</v>
      </c>
      <c r="T1848" s="10">
        <f t="shared" si="144"/>
        <v>2012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8">
        <f t="shared" si="140"/>
        <v>79.526315789473685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8279</v>
      </c>
      <c r="P1849" t="s">
        <v>8280</v>
      </c>
      <c r="Q1849" s="12">
        <f t="shared" si="141"/>
        <v>42094.236481481479</v>
      </c>
      <c r="R1849" s="12">
        <f t="shared" si="142"/>
        <v>42115.236481481479</v>
      </c>
      <c r="S1849">
        <f t="shared" si="143"/>
        <v>21</v>
      </c>
      <c r="T1849" s="10">
        <f t="shared" si="144"/>
        <v>2015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8">
        <f t="shared" si="140"/>
        <v>134.20833333333334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8279</v>
      </c>
      <c r="P1850" t="s">
        <v>8280</v>
      </c>
      <c r="Q1850" s="12">
        <f t="shared" si="141"/>
        <v>40691.788055555553</v>
      </c>
      <c r="R1850" s="12">
        <f t="shared" si="142"/>
        <v>40755.290972222225</v>
      </c>
      <c r="S1850">
        <f t="shared" si="143"/>
        <v>64</v>
      </c>
      <c r="T1850" s="10">
        <f t="shared" si="144"/>
        <v>2011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8">
        <f t="shared" si="140"/>
        <v>37.625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8279</v>
      </c>
      <c r="P1851" t="s">
        <v>8280</v>
      </c>
      <c r="Q1851" s="12">
        <f t="shared" si="141"/>
        <v>41169.845590277779</v>
      </c>
      <c r="R1851" s="12">
        <f t="shared" si="142"/>
        <v>41199.845590277779</v>
      </c>
      <c r="S1851">
        <f t="shared" si="143"/>
        <v>30</v>
      </c>
      <c r="T1851" s="10">
        <f t="shared" si="144"/>
        <v>2012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8">
        <f t="shared" si="140"/>
        <v>51.044692737430168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8279</v>
      </c>
      <c r="P1852" t="s">
        <v>8280</v>
      </c>
      <c r="Q1852" s="12">
        <f t="shared" si="141"/>
        <v>41800.959490740745</v>
      </c>
      <c r="R1852" s="12">
        <f t="shared" si="142"/>
        <v>41830.959490740745</v>
      </c>
      <c r="S1852">
        <f t="shared" si="143"/>
        <v>30</v>
      </c>
      <c r="T1852" s="10">
        <f t="shared" si="144"/>
        <v>2014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8">
        <f t="shared" si="140"/>
        <v>50.03846153846154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8279</v>
      </c>
      <c r="P1853" t="s">
        <v>8280</v>
      </c>
      <c r="Q1853" s="12">
        <f t="shared" si="141"/>
        <v>41827.906689814816</v>
      </c>
      <c r="R1853" s="12">
        <f t="shared" si="142"/>
        <v>41848.041666666664</v>
      </c>
      <c r="S1853">
        <f t="shared" si="143"/>
        <v>20</v>
      </c>
      <c r="T1853" s="10">
        <f t="shared" si="144"/>
        <v>2014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8">
        <f t="shared" si="140"/>
        <v>133.93129770992365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8279</v>
      </c>
      <c r="P1854" t="s">
        <v>8280</v>
      </c>
      <c r="Q1854" s="12">
        <f t="shared" si="141"/>
        <v>42081.77143518519</v>
      </c>
      <c r="R1854" s="12">
        <f t="shared" si="142"/>
        <v>42119</v>
      </c>
      <c r="S1854">
        <f t="shared" si="143"/>
        <v>37</v>
      </c>
      <c r="T1854" s="10">
        <f t="shared" si="144"/>
        <v>2015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8">
        <f t="shared" si="140"/>
        <v>58.214285714285715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8279</v>
      </c>
      <c r="P1855" t="s">
        <v>8280</v>
      </c>
      <c r="Q1855" s="12">
        <f t="shared" si="141"/>
        <v>41177.060381944444</v>
      </c>
      <c r="R1855" s="12">
        <f t="shared" si="142"/>
        <v>41227.102048611108</v>
      </c>
      <c r="S1855">
        <f t="shared" si="143"/>
        <v>50</v>
      </c>
      <c r="T1855" s="10">
        <f t="shared" si="144"/>
        <v>2012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8">
        <f t="shared" si="140"/>
        <v>88.037643678160919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8279</v>
      </c>
      <c r="P1856" t="s">
        <v>8280</v>
      </c>
      <c r="Q1856" s="12">
        <f t="shared" si="141"/>
        <v>41388.021261574075</v>
      </c>
      <c r="R1856" s="12">
        <f t="shared" si="142"/>
        <v>41418.021261574075</v>
      </c>
      <c r="S1856">
        <f t="shared" si="143"/>
        <v>30</v>
      </c>
      <c r="T1856" s="10">
        <f t="shared" si="144"/>
        <v>2013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8">
        <f t="shared" si="140"/>
        <v>70.576753926701571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8279</v>
      </c>
      <c r="P1857" t="s">
        <v>8280</v>
      </c>
      <c r="Q1857" s="12">
        <f t="shared" si="141"/>
        <v>41600.538657407407</v>
      </c>
      <c r="R1857" s="12">
        <f t="shared" si="142"/>
        <v>41645.538657407407</v>
      </c>
      <c r="S1857">
        <f t="shared" si="143"/>
        <v>45</v>
      </c>
      <c r="T1857" s="10">
        <f t="shared" si="144"/>
        <v>2013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8">
        <f t="shared" ref="F1858:F1921" si="145">E1858/M1858</f>
        <v>53.289473684210527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8279</v>
      </c>
      <c r="P1858" t="s">
        <v>8280</v>
      </c>
      <c r="Q1858" s="12">
        <f t="shared" si="141"/>
        <v>41817.854999999996</v>
      </c>
      <c r="R1858" s="12">
        <f t="shared" si="142"/>
        <v>41838.854999999996</v>
      </c>
      <c r="S1858">
        <f t="shared" si="143"/>
        <v>21</v>
      </c>
      <c r="T1858" s="10">
        <f t="shared" si="144"/>
        <v>2014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8">
        <f t="shared" si="145"/>
        <v>136.36363636363637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8279</v>
      </c>
      <c r="P1859" t="s">
        <v>8280</v>
      </c>
      <c r="Q1859" s="12">
        <f t="shared" ref="Q1859:Q1922" si="146">((($K1859/60)/60)/24)+DATE(1970,1,1)</f>
        <v>41864.76866898148</v>
      </c>
      <c r="R1859" s="12">
        <f t="shared" ref="R1859:R1922" si="147">((($J1859/60)/60)/24)+DATE(1970,1,1)</f>
        <v>41894.76866898148</v>
      </c>
      <c r="S1859">
        <f t="shared" ref="S1859:S1922" si="148">ROUND(R1859-Q1859,0)</f>
        <v>30</v>
      </c>
      <c r="T1859" s="10">
        <f t="shared" ref="T1859:T1922" si="149">YEAR(Q1859)</f>
        <v>2014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8">
        <f t="shared" si="145"/>
        <v>40.547315436241611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8279</v>
      </c>
      <c r="P1860" t="s">
        <v>8280</v>
      </c>
      <c r="Q1860" s="12">
        <f t="shared" si="146"/>
        <v>40833.200474537036</v>
      </c>
      <c r="R1860" s="12">
        <f t="shared" si="147"/>
        <v>40893.242141203707</v>
      </c>
      <c r="S1860">
        <f t="shared" si="148"/>
        <v>60</v>
      </c>
      <c r="T1860" s="10">
        <f t="shared" si="149"/>
        <v>2011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8">
        <f t="shared" si="145"/>
        <v>70.625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8279</v>
      </c>
      <c r="P1861" t="s">
        <v>8280</v>
      </c>
      <c r="Q1861" s="12">
        <f t="shared" si="146"/>
        <v>40778.770011574074</v>
      </c>
      <c r="R1861" s="12">
        <f t="shared" si="147"/>
        <v>40808.770011574074</v>
      </c>
      <c r="S1861">
        <f t="shared" si="148"/>
        <v>30</v>
      </c>
      <c r="T1861" s="10">
        <f t="shared" si="149"/>
        <v>2011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8">
        <f t="shared" si="145"/>
        <v>52.684210526315788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8279</v>
      </c>
      <c r="P1862" t="s">
        <v>8280</v>
      </c>
      <c r="Q1862" s="12">
        <f t="shared" si="146"/>
        <v>41655.709305555552</v>
      </c>
      <c r="R1862" s="12">
        <f t="shared" si="147"/>
        <v>41676.709305555552</v>
      </c>
      <c r="S1862">
        <f t="shared" si="148"/>
        <v>21</v>
      </c>
      <c r="T1862" s="10">
        <f t="shared" si="149"/>
        <v>2014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8" t="e">
        <f t="shared" si="145"/>
        <v>#DIV/0!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8287</v>
      </c>
      <c r="P1863" t="s">
        <v>8289</v>
      </c>
      <c r="Q1863" s="12">
        <f t="shared" si="146"/>
        <v>42000.300243055557</v>
      </c>
      <c r="R1863" s="12">
        <f t="shared" si="147"/>
        <v>42030.300243055557</v>
      </c>
      <c r="S1863">
        <f t="shared" si="148"/>
        <v>30</v>
      </c>
      <c r="T1863" s="10">
        <f t="shared" si="149"/>
        <v>2014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8">
        <f t="shared" si="145"/>
        <v>90.9375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8287</v>
      </c>
      <c r="P1864" t="s">
        <v>8289</v>
      </c>
      <c r="Q1864" s="12">
        <f t="shared" si="146"/>
        <v>42755.492754629624</v>
      </c>
      <c r="R1864" s="12">
        <f t="shared" si="147"/>
        <v>42802.3125</v>
      </c>
      <c r="S1864">
        <f t="shared" si="148"/>
        <v>47</v>
      </c>
      <c r="T1864" s="10">
        <f t="shared" si="149"/>
        <v>2017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8">
        <f t="shared" si="145"/>
        <v>5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8287</v>
      </c>
      <c r="P1865" t="s">
        <v>8289</v>
      </c>
      <c r="Q1865" s="12">
        <f t="shared" si="146"/>
        <v>41772.797280092593</v>
      </c>
      <c r="R1865" s="12">
        <f t="shared" si="147"/>
        <v>41802.797280092593</v>
      </c>
      <c r="S1865">
        <f t="shared" si="148"/>
        <v>30</v>
      </c>
      <c r="T1865" s="10">
        <f t="shared" si="149"/>
        <v>2014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8">
        <f t="shared" si="145"/>
        <v>58.083333333333336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8287</v>
      </c>
      <c r="P1866" t="s">
        <v>8289</v>
      </c>
      <c r="Q1866" s="12">
        <f t="shared" si="146"/>
        <v>41733.716435185182</v>
      </c>
      <c r="R1866" s="12">
        <f t="shared" si="147"/>
        <v>41763.716435185182</v>
      </c>
      <c r="S1866">
        <f t="shared" si="148"/>
        <v>30</v>
      </c>
      <c r="T1866" s="10">
        <f t="shared" si="149"/>
        <v>2014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8">
        <f t="shared" si="145"/>
        <v>2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8287</v>
      </c>
      <c r="P1867" t="s">
        <v>8289</v>
      </c>
      <c r="Q1867" s="12">
        <f t="shared" si="146"/>
        <v>42645.367442129631</v>
      </c>
      <c r="R1867" s="12">
        <f t="shared" si="147"/>
        <v>42680.409108796302</v>
      </c>
      <c r="S1867">
        <f t="shared" si="148"/>
        <v>35</v>
      </c>
      <c r="T1867" s="10">
        <f t="shared" si="149"/>
        <v>2016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8">
        <f t="shared" si="145"/>
        <v>62.5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8287</v>
      </c>
      <c r="P1868" t="s">
        <v>8289</v>
      </c>
      <c r="Q1868" s="12">
        <f t="shared" si="146"/>
        <v>42742.246493055558</v>
      </c>
      <c r="R1868" s="12">
        <f t="shared" si="147"/>
        <v>42795.166666666672</v>
      </c>
      <c r="S1868">
        <f t="shared" si="148"/>
        <v>53</v>
      </c>
      <c r="T1868" s="10">
        <f t="shared" si="149"/>
        <v>2017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8">
        <f t="shared" si="145"/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8287</v>
      </c>
      <c r="P1869" t="s">
        <v>8289</v>
      </c>
      <c r="Q1869" s="12">
        <f t="shared" si="146"/>
        <v>42649.924907407403</v>
      </c>
      <c r="R1869" s="12">
        <f t="shared" si="147"/>
        <v>42679.924907407403</v>
      </c>
      <c r="S1869">
        <f t="shared" si="148"/>
        <v>30</v>
      </c>
      <c r="T1869" s="10">
        <f t="shared" si="149"/>
        <v>2016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8">
        <f t="shared" si="145"/>
        <v>71.588235294117652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8287</v>
      </c>
      <c r="P1870" t="s">
        <v>8289</v>
      </c>
      <c r="Q1870" s="12">
        <f t="shared" si="146"/>
        <v>42328.779224537036</v>
      </c>
      <c r="R1870" s="12">
        <f t="shared" si="147"/>
        <v>42353.332638888889</v>
      </c>
      <c r="S1870">
        <f t="shared" si="148"/>
        <v>25</v>
      </c>
      <c r="T1870" s="10">
        <f t="shared" si="149"/>
        <v>2015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8" t="e">
        <f t="shared" si="145"/>
        <v>#DIV/0!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8287</v>
      </c>
      <c r="P1871" t="s">
        <v>8289</v>
      </c>
      <c r="Q1871" s="12">
        <f t="shared" si="146"/>
        <v>42709.002881944441</v>
      </c>
      <c r="R1871" s="12">
        <f t="shared" si="147"/>
        <v>42739.002881944441</v>
      </c>
      <c r="S1871">
        <f t="shared" si="148"/>
        <v>30</v>
      </c>
      <c r="T1871" s="10">
        <f t="shared" si="149"/>
        <v>2016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8">
        <f t="shared" si="145"/>
        <v>32.81818181818182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8287</v>
      </c>
      <c r="P1872" t="s">
        <v>8289</v>
      </c>
      <c r="Q1872" s="12">
        <f t="shared" si="146"/>
        <v>42371.355729166666</v>
      </c>
      <c r="R1872" s="12">
        <f t="shared" si="147"/>
        <v>42400.178472222222</v>
      </c>
      <c r="S1872">
        <f t="shared" si="148"/>
        <v>29</v>
      </c>
      <c r="T1872" s="10">
        <f t="shared" si="149"/>
        <v>2016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8">
        <f t="shared" si="145"/>
        <v>49.11578947368421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8287</v>
      </c>
      <c r="P1873" t="s">
        <v>8289</v>
      </c>
      <c r="Q1873" s="12">
        <f t="shared" si="146"/>
        <v>41923.783576388887</v>
      </c>
      <c r="R1873" s="12">
        <f t="shared" si="147"/>
        <v>41963.825243055559</v>
      </c>
      <c r="S1873">
        <f t="shared" si="148"/>
        <v>40</v>
      </c>
      <c r="T1873" s="10">
        <f t="shared" si="149"/>
        <v>2014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8">
        <f t="shared" si="145"/>
        <v>16.307692307692307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8287</v>
      </c>
      <c r="P1874" t="s">
        <v>8289</v>
      </c>
      <c r="Q1874" s="12">
        <f t="shared" si="146"/>
        <v>42155.129652777774</v>
      </c>
      <c r="R1874" s="12">
        <f t="shared" si="147"/>
        <v>42185.129652777774</v>
      </c>
      <c r="S1874">
        <f t="shared" si="148"/>
        <v>30</v>
      </c>
      <c r="T1874" s="10">
        <f t="shared" si="149"/>
        <v>2015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8">
        <f t="shared" si="145"/>
        <v>18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8287</v>
      </c>
      <c r="P1875" t="s">
        <v>8289</v>
      </c>
      <c r="Q1875" s="12">
        <f t="shared" si="146"/>
        <v>42164.615856481483</v>
      </c>
      <c r="R1875" s="12">
        <f t="shared" si="147"/>
        <v>42193.697916666672</v>
      </c>
      <c r="S1875">
        <f t="shared" si="148"/>
        <v>29</v>
      </c>
      <c r="T1875" s="10">
        <f t="shared" si="149"/>
        <v>2015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8">
        <f t="shared" si="145"/>
        <v>13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8287</v>
      </c>
      <c r="P1876" t="s">
        <v>8289</v>
      </c>
      <c r="Q1876" s="12">
        <f t="shared" si="146"/>
        <v>42529.969131944439</v>
      </c>
      <c r="R1876" s="12">
        <f t="shared" si="147"/>
        <v>42549.969131944439</v>
      </c>
      <c r="S1876">
        <f t="shared" si="148"/>
        <v>20</v>
      </c>
      <c r="T1876" s="10">
        <f t="shared" si="149"/>
        <v>2016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8">
        <f t="shared" si="145"/>
        <v>17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8287</v>
      </c>
      <c r="P1877" t="s">
        <v>8289</v>
      </c>
      <c r="Q1877" s="12">
        <f t="shared" si="146"/>
        <v>42528.899398148147</v>
      </c>
      <c r="R1877" s="12">
        <f t="shared" si="147"/>
        <v>42588.899398148147</v>
      </c>
      <c r="S1877">
        <f t="shared" si="148"/>
        <v>60</v>
      </c>
      <c r="T1877" s="10">
        <f t="shared" si="149"/>
        <v>2016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8" t="e">
        <f t="shared" si="145"/>
        <v>#DIV/0!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8287</v>
      </c>
      <c r="P1878" t="s">
        <v>8289</v>
      </c>
      <c r="Q1878" s="12">
        <f t="shared" si="146"/>
        <v>41776.284780092588</v>
      </c>
      <c r="R1878" s="12">
        <f t="shared" si="147"/>
        <v>41806.284780092588</v>
      </c>
      <c r="S1878">
        <f t="shared" si="148"/>
        <v>30</v>
      </c>
      <c r="T1878" s="10">
        <f t="shared" si="149"/>
        <v>2014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8" t="e">
        <f t="shared" si="145"/>
        <v>#DIV/0!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8287</v>
      </c>
      <c r="P1879" t="s">
        <v>8289</v>
      </c>
      <c r="Q1879" s="12">
        <f t="shared" si="146"/>
        <v>42035.029224537036</v>
      </c>
      <c r="R1879" s="12">
        <f t="shared" si="147"/>
        <v>42064.029224537036</v>
      </c>
      <c r="S1879">
        <f t="shared" si="148"/>
        <v>29</v>
      </c>
      <c r="T1879" s="10">
        <f t="shared" si="149"/>
        <v>2015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8" t="e">
        <f t="shared" si="145"/>
        <v>#DIV/0!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8287</v>
      </c>
      <c r="P1880" t="s">
        <v>8289</v>
      </c>
      <c r="Q1880" s="12">
        <f t="shared" si="146"/>
        <v>41773.008738425924</v>
      </c>
      <c r="R1880" s="12">
        <f t="shared" si="147"/>
        <v>41803.008738425924</v>
      </c>
      <c r="S1880">
        <f t="shared" si="148"/>
        <v>30</v>
      </c>
      <c r="T1880" s="10">
        <f t="shared" si="149"/>
        <v>2014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8">
        <f t="shared" si="145"/>
        <v>3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8287</v>
      </c>
      <c r="P1881" t="s">
        <v>8289</v>
      </c>
      <c r="Q1881" s="12">
        <f t="shared" si="146"/>
        <v>42413.649641203709</v>
      </c>
      <c r="R1881" s="12">
        <f t="shared" si="147"/>
        <v>42443.607974537037</v>
      </c>
      <c r="S1881">
        <f t="shared" si="148"/>
        <v>30</v>
      </c>
      <c r="T1881" s="10">
        <f t="shared" si="149"/>
        <v>2016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8">
        <f t="shared" si="145"/>
        <v>41.833333333333336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8287</v>
      </c>
      <c r="P1882" t="s">
        <v>8289</v>
      </c>
      <c r="Q1882" s="12">
        <f t="shared" si="146"/>
        <v>42430.566898148143</v>
      </c>
      <c r="R1882" s="12">
        <f t="shared" si="147"/>
        <v>42459.525231481486</v>
      </c>
      <c r="S1882">
        <f t="shared" si="148"/>
        <v>29</v>
      </c>
      <c r="T1882" s="10">
        <f t="shared" si="149"/>
        <v>2016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8">
        <f t="shared" si="145"/>
        <v>49.338428571428572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t="s">
        <v>8283</v>
      </c>
      <c r="Q1883" s="12">
        <f t="shared" si="146"/>
        <v>42043.152650462958</v>
      </c>
      <c r="R1883" s="12">
        <f t="shared" si="147"/>
        <v>42073.110983796301</v>
      </c>
      <c r="S1883">
        <f t="shared" si="148"/>
        <v>30</v>
      </c>
      <c r="T1883" s="10">
        <f t="shared" si="149"/>
        <v>2015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8">
        <f t="shared" si="145"/>
        <v>41.728395061728392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t="s">
        <v>8283</v>
      </c>
      <c r="Q1884" s="12">
        <f t="shared" si="146"/>
        <v>41067.949212962965</v>
      </c>
      <c r="R1884" s="12">
        <f t="shared" si="147"/>
        <v>41100.991666666669</v>
      </c>
      <c r="S1884">
        <f t="shared" si="148"/>
        <v>33</v>
      </c>
      <c r="T1884" s="10">
        <f t="shared" si="149"/>
        <v>2012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8">
        <f t="shared" si="145"/>
        <v>32.71875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t="s">
        <v>8283</v>
      </c>
      <c r="Q1885" s="12">
        <f t="shared" si="146"/>
        <v>40977.948009259257</v>
      </c>
      <c r="R1885" s="12">
        <f t="shared" si="147"/>
        <v>41007.906342592592</v>
      </c>
      <c r="S1885">
        <f t="shared" si="148"/>
        <v>30</v>
      </c>
      <c r="T1885" s="10">
        <f t="shared" si="149"/>
        <v>2012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8">
        <f t="shared" si="145"/>
        <v>51.96153846153846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t="s">
        <v>8283</v>
      </c>
      <c r="Q1886" s="12">
        <f t="shared" si="146"/>
        <v>41205.198321759257</v>
      </c>
      <c r="R1886" s="12">
        <f t="shared" si="147"/>
        <v>41240.5</v>
      </c>
      <c r="S1886">
        <f t="shared" si="148"/>
        <v>35</v>
      </c>
      <c r="T1886" s="10">
        <f t="shared" si="149"/>
        <v>2012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8">
        <f t="shared" si="145"/>
        <v>50.685714285714283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t="s">
        <v>8283</v>
      </c>
      <c r="Q1887" s="12">
        <f t="shared" si="146"/>
        <v>41099.093865740739</v>
      </c>
      <c r="R1887" s="12">
        <f t="shared" si="147"/>
        <v>41131.916666666664</v>
      </c>
      <c r="S1887">
        <f t="shared" si="148"/>
        <v>33</v>
      </c>
      <c r="T1887" s="10">
        <f t="shared" si="149"/>
        <v>2012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8">
        <f t="shared" si="145"/>
        <v>42.241379310344826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t="s">
        <v>8283</v>
      </c>
      <c r="Q1888" s="12">
        <f t="shared" si="146"/>
        <v>41925.906689814816</v>
      </c>
      <c r="R1888" s="12">
        <f t="shared" si="147"/>
        <v>41955.94835648148</v>
      </c>
      <c r="S1888">
        <f t="shared" si="148"/>
        <v>30</v>
      </c>
      <c r="T1888" s="10">
        <f t="shared" si="149"/>
        <v>2014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8">
        <f t="shared" si="145"/>
        <v>416.875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t="s">
        <v>8283</v>
      </c>
      <c r="Q1889" s="12">
        <f t="shared" si="146"/>
        <v>42323.800138888888</v>
      </c>
      <c r="R1889" s="12">
        <f t="shared" si="147"/>
        <v>42341.895833333328</v>
      </c>
      <c r="S1889">
        <f t="shared" si="148"/>
        <v>18</v>
      </c>
      <c r="T1889" s="10">
        <f t="shared" si="149"/>
        <v>2015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8">
        <f t="shared" si="145"/>
        <v>46.651685393258425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t="s">
        <v>8283</v>
      </c>
      <c r="Q1890" s="12">
        <f t="shared" si="146"/>
        <v>40299.239953703705</v>
      </c>
      <c r="R1890" s="12">
        <f t="shared" si="147"/>
        <v>40330.207638888889</v>
      </c>
      <c r="S1890">
        <f t="shared" si="148"/>
        <v>31</v>
      </c>
      <c r="T1890" s="10">
        <f t="shared" si="149"/>
        <v>2010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8">
        <f t="shared" si="145"/>
        <v>48.454545454545453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t="s">
        <v>8283</v>
      </c>
      <c r="Q1891" s="12">
        <f t="shared" si="146"/>
        <v>41299.793356481481</v>
      </c>
      <c r="R1891" s="12">
        <f t="shared" si="147"/>
        <v>41344.751689814817</v>
      </c>
      <c r="S1891">
        <f t="shared" si="148"/>
        <v>45</v>
      </c>
      <c r="T1891" s="10">
        <f t="shared" si="149"/>
        <v>2013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8">
        <f t="shared" si="145"/>
        <v>70.5289837398374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t="s">
        <v>8283</v>
      </c>
      <c r="Q1892" s="12">
        <f t="shared" si="146"/>
        <v>41228.786203703705</v>
      </c>
      <c r="R1892" s="12">
        <f t="shared" si="147"/>
        <v>41258.786203703705</v>
      </c>
      <c r="S1892">
        <f t="shared" si="148"/>
        <v>30</v>
      </c>
      <c r="T1892" s="10">
        <f t="shared" si="149"/>
        <v>2012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8">
        <f t="shared" si="145"/>
        <v>87.958333333333329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t="s">
        <v>8283</v>
      </c>
      <c r="Q1893" s="12">
        <f t="shared" si="146"/>
        <v>40335.798078703701</v>
      </c>
      <c r="R1893" s="12">
        <f t="shared" si="147"/>
        <v>40381.25</v>
      </c>
      <c r="S1893">
        <f t="shared" si="148"/>
        <v>45</v>
      </c>
      <c r="T1893" s="10">
        <f t="shared" si="149"/>
        <v>2010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8">
        <f t="shared" si="145"/>
        <v>26.26923076923077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t="s">
        <v>8283</v>
      </c>
      <c r="Q1894" s="12">
        <f t="shared" si="146"/>
        <v>40671.637511574074</v>
      </c>
      <c r="R1894" s="12">
        <f t="shared" si="147"/>
        <v>40701.637511574074</v>
      </c>
      <c r="S1894">
        <f t="shared" si="148"/>
        <v>30</v>
      </c>
      <c r="T1894" s="10">
        <f t="shared" si="149"/>
        <v>2011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8">
        <f t="shared" si="145"/>
        <v>57.777777777777779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t="s">
        <v>8283</v>
      </c>
      <c r="Q1895" s="12">
        <f t="shared" si="146"/>
        <v>40632.94195601852</v>
      </c>
      <c r="R1895" s="12">
        <f t="shared" si="147"/>
        <v>40649.165972222225</v>
      </c>
      <c r="S1895">
        <f t="shared" si="148"/>
        <v>16</v>
      </c>
      <c r="T1895" s="10">
        <f t="shared" si="149"/>
        <v>2011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8">
        <f t="shared" si="145"/>
        <v>57.25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t="s">
        <v>8283</v>
      </c>
      <c r="Q1896" s="12">
        <f t="shared" si="146"/>
        <v>40920.904895833337</v>
      </c>
      <c r="R1896" s="12">
        <f t="shared" si="147"/>
        <v>40951.904895833337</v>
      </c>
      <c r="S1896">
        <f t="shared" si="148"/>
        <v>31</v>
      </c>
      <c r="T1896" s="10">
        <f t="shared" si="149"/>
        <v>2012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8">
        <f t="shared" si="145"/>
        <v>196.34042553191489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t="s">
        <v>8283</v>
      </c>
      <c r="Q1897" s="12">
        <f t="shared" si="146"/>
        <v>42267.746782407412</v>
      </c>
      <c r="R1897" s="12">
        <f t="shared" si="147"/>
        <v>42297.746782407412</v>
      </c>
      <c r="S1897">
        <f t="shared" si="148"/>
        <v>30</v>
      </c>
      <c r="T1897" s="10">
        <f t="shared" si="149"/>
        <v>2015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8">
        <f t="shared" si="145"/>
        <v>43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t="s">
        <v>8283</v>
      </c>
      <c r="Q1898" s="12">
        <f t="shared" si="146"/>
        <v>40981.710243055553</v>
      </c>
      <c r="R1898" s="12">
        <f t="shared" si="147"/>
        <v>41011.710243055553</v>
      </c>
      <c r="S1898">
        <f t="shared" si="148"/>
        <v>30</v>
      </c>
      <c r="T1898" s="10">
        <f t="shared" si="149"/>
        <v>2012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8">
        <f t="shared" si="145"/>
        <v>35.551912568306008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t="s">
        <v>8283</v>
      </c>
      <c r="Q1899" s="12">
        <f t="shared" si="146"/>
        <v>41680.583402777782</v>
      </c>
      <c r="R1899" s="12">
        <f t="shared" si="147"/>
        <v>41702.875</v>
      </c>
      <c r="S1899">
        <f t="shared" si="148"/>
        <v>22</v>
      </c>
      <c r="T1899" s="10">
        <f t="shared" si="149"/>
        <v>2014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8">
        <f t="shared" si="145"/>
        <v>68.80952380952381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t="s">
        <v>8283</v>
      </c>
      <c r="Q1900" s="12">
        <f t="shared" si="146"/>
        <v>42366.192974537036</v>
      </c>
      <c r="R1900" s="12">
        <f t="shared" si="147"/>
        <v>42401.75</v>
      </c>
      <c r="S1900">
        <f t="shared" si="148"/>
        <v>36</v>
      </c>
      <c r="T1900" s="10">
        <f t="shared" si="149"/>
        <v>2015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8">
        <f t="shared" si="145"/>
        <v>28.571428571428573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t="s">
        <v>8283</v>
      </c>
      <c r="Q1901" s="12">
        <f t="shared" si="146"/>
        <v>42058.941736111112</v>
      </c>
      <c r="R1901" s="12">
        <f t="shared" si="147"/>
        <v>42088.90006944444</v>
      </c>
      <c r="S1901">
        <f t="shared" si="148"/>
        <v>30</v>
      </c>
      <c r="T1901" s="10">
        <f t="shared" si="149"/>
        <v>2015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8">
        <f t="shared" si="145"/>
        <v>50.631666666666668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t="s">
        <v>8283</v>
      </c>
      <c r="Q1902" s="12">
        <f t="shared" si="146"/>
        <v>41160.871886574074</v>
      </c>
      <c r="R1902" s="12">
        <f t="shared" si="147"/>
        <v>41188.415972222225</v>
      </c>
      <c r="S1902">
        <f t="shared" si="148"/>
        <v>28</v>
      </c>
      <c r="T1902" s="10">
        <f t="shared" si="149"/>
        <v>2012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8">
        <f t="shared" si="145"/>
        <v>106.8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8273</v>
      </c>
      <c r="P1903" t="s">
        <v>8302</v>
      </c>
      <c r="Q1903" s="12">
        <f t="shared" si="146"/>
        <v>42116.54315972222</v>
      </c>
      <c r="R1903" s="12">
        <f t="shared" si="147"/>
        <v>42146.541666666672</v>
      </c>
      <c r="S1903">
        <f t="shared" si="148"/>
        <v>30</v>
      </c>
      <c r="T1903" s="10">
        <f t="shared" si="149"/>
        <v>2015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8">
        <f t="shared" si="145"/>
        <v>4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8273</v>
      </c>
      <c r="P1904" t="s">
        <v>8302</v>
      </c>
      <c r="Q1904" s="12">
        <f t="shared" si="146"/>
        <v>42037.789895833332</v>
      </c>
      <c r="R1904" s="12">
        <f t="shared" si="147"/>
        <v>42067.789895833332</v>
      </c>
      <c r="S1904">
        <f t="shared" si="148"/>
        <v>30</v>
      </c>
      <c r="T1904" s="10">
        <f t="shared" si="149"/>
        <v>2015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8">
        <f t="shared" si="145"/>
        <v>34.097560975609753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8273</v>
      </c>
      <c r="P1905" t="s">
        <v>8302</v>
      </c>
      <c r="Q1905" s="12">
        <f t="shared" si="146"/>
        <v>42702.770729166667</v>
      </c>
      <c r="R1905" s="12">
        <f t="shared" si="147"/>
        <v>42762.770729166667</v>
      </c>
      <c r="S1905">
        <f t="shared" si="148"/>
        <v>60</v>
      </c>
      <c r="T1905" s="10">
        <f t="shared" si="149"/>
        <v>2016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8">
        <f t="shared" si="145"/>
        <v>25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8273</v>
      </c>
      <c r="P1906" t="s">
        <v>8302</v>
      </c>
      <c r="Q1906" s="12">
        <f t="shared" si="146"/>
        <v>42326.685428240744</v>
      </c>
      <c r="R1906" s="12">
        <f t="shared" si="147"/>
        <v>42371.685428240744</v>
      </c>
      <c r="S1906">
        <f t="shared" si="148"/>
        <v>45</v>
      </c>
      <c r="T1906" s="10">
        <f t="shared" si="149"/>
        <v>2015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8">
        <f t="shared" si="145"/>
        <v>10.5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8273</v>
      </c>
      <c r="P1907" t="s">
        <v>8302</v>
      </c>
      <c r="Q1907" s="12">
        <f t="shared" si="146"/>
        <v>41859.925856481481</v>
      </c>
      <c r="R1907" s="12">
        <f t="shared" si="147"/>
        <v>41889.925856481481</v>
      </c>
      <c r="S1907">
        <f t="shared" si="148"/>
        <v>30</v>
      </c>
      <c r="T1907" s="10">
        <f t="shared" si="149"/>
        <v>2014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8">
        <f t="shared" si="145"/>
        <v>215.95959595959596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8273</v>
      </c>
      <c r="P1908" t="s">
        <v>8302</v>
      </c>
      <c r="Q1908" s="12">
        <f t="shared" si="146"/>
        <v>42514.671099537038</v>
      </c>
      <c r="R1908" s="12">
        <f t="shared" si="147"/>
        <v>42544.671099537038</v>
      </c>
      <c r="S1908">
        <f t="shared" si="148"/>
        <v>30</v>
      </c>
      <c r="T1908" s="10">
        <f t="shared" si="149"/>
        <v>2016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8">
        <f t="shared" si="145"/>
        <v>21.25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8273</v>
      </c>
      <c r="P1909" t="s">
        <v>8302</v>
      </c>
      <c r="Q1909" s="12">
        <f t="shared" si="146"/>
        <v>41767.587094907409</v>
      </c>
      <c r="R1909" s="12">
        <f t="shared" si="147"/>
        <v>41782.587094907409</v>
      </c>
      <c r="S1909">
        <f t="shared" si="148"/>
        <v>15</v>
      </c>
      <c r="T1909" s="10">
        <f t="shared" si="149"/>
        <v>2014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8">
        <f t="shared" si="145"/>
        <v>108.25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8273</v>
      </c>
      <c r="P1910" t="s">
        <v>8302</v>
      </c>
      <c r="Q1910" s="12">
        <f t="shared" si="146"/>
        <v>42703.917824074073</v>
      </c>
      <c r="R1910" s="12">
        <f t="shared" si="147"/>
        <v>42733.917824074073</v>
      </c>
      <c r="S1910">
        <f t="shared" si="148"/>
        <v>30</v>
      </c>
      <c r="T1910" s="10">
        <f t="shared" si="149"/>
        <v>2016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8">
        <f t="shared" si="145"/>
        <v>129.97368421052633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8273</v>
      </c>
      <c r="P1911" t="s">
        <v>8302</v>
      </c>
      <c r="Q1911" s="12">
        <f t="shared" si="146"/>
        <v>41905.429155092592</v>
      </c>
      <c r="R1911" s="12">
        <f t="shared" si="147"/>
        <v>41935.429155092592</v>
      </c>
      <c r="S1911">
        <f t="shared" si="148"/>
        <v>30</v>
      </c>
      <c r="T1911" s="10">
        <f t="shared" si="149"/>
        <v>2014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8">
        <f t="shared" si="145"/>
        <v>117.49473684210527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8273</v>
      </c>
      <c r="P1912" t="s">
        <v>8302</v>
      </c>
      <c r="Q1912" s="12">
        <f t="shared" si="146"/>
        <v>42264.963159722218</v>
      </c>
      <c r="R1912" s="12">
        <f t="shared" si="147"/>
        <v>42308.947916666672</v>
      </c>
      <c r="S1912">
        <f t="shared" si="148"/>
        <v>44</v>
      </c>
      <c r="T1912" s="10">
        <f t="shared" si="149"/>
        <v>2015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8">
        <f t="shared" si="145"/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8273</v>
      </c>
      <c r="P1913" t="s">
        <v>8302</v>
      </c>
      <c r="Q1913" s="12">
        <f t="shared" si="146"/>
        <v>41830.033958333333</v>
      </c>
      <c r="R1913" s="12">
        <f t="shared" si="147"/>
        <v>41860.033958333333</v>
      </c>
      <c r="S1913">
        <f t="shared" si="148"/>
        <v>30</v>
      </c>
      <c r="T1913" s="10">
        <f t="shared" si="149"/>
        <v>2014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8">
        <f t="shared" si="145"/>
        <v>70.595238095238102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8273</v>
      </c>
      <c r="P1914" t="s">
        <v>8302</v>
      </c>
      <c r="Q1914" s="12">
        <f t="shared" si="146"/>
        <v>42129.226388888885</v>
      </c>
      <c r="R1914" s="12">
        <f t="shared" si="147"/>
        <v>42159.226388888885</v>
      </c>
      <c r="S1914">
        <f t="shared" si="148"/>
        <v>30</v>
      </c>
      <c r="T1914" s="10">
        <f t="shared" si="149"/>
        <v>2015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8">
        <f t="shared" si="145"/>
        <v>24.5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8273</v>
      </c>
      <c r="P1915" t="s">
        <v>8302</v>
      </c>
      <c r="Q1915" s="12">
        <f t="shared" si="146"/>
        <v>41890.511319444442</v>
      </c>
      <c r="R1915" s="12">
        <f t="shared" si="147"/>
        <v>41920.511319444442</v>
      </c>
      <c r="S1915">
        <f t="shared" si="148"/>
        <v>30</v>
      </c>
      <c r="T1915" s="10">
        <f t="shared" si="149"/>
        <v>2014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8">
        <f t="shared" si="145"/>
        <v>30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8273</v>
      </c>
      <c r="P1916" t="s">
        <v>8302</v>
      </c>
      <c r="Q1916" s="12">
        <f t="shared" si="146"/>
        <v>41929.174456018518</v>
      </c>
      <c r="R1916" s="12">
        <f t="shared" si="147"/>
        <v>41944.165972222225</v>
      </c>
      <c r="S1916">
        <f t="shared" si="148"/>
        <v>15</v>
      </c>
      <c r="T1916" s="10">
        <f t="shared" si="149"/>
        <v>2014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8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8273</v>
      </c>
      <c r="P1917" t="s">
        <v>8302</v>
      </c>
      <c r="Q1917" s="12">
        <f t="shared" si="146"/>
        <v>41864.04886574074</v>
      </c>
      <c r="R1917" s="12">
        <f t="shared" si="147"/>
        <v>41884.04886574074</v>
      </c>
      <c r="S1917">
        <f t="shared" si="148"/>
        <v>20</v>
      </c>
      <c r="T1917" s="10">
        <f t="shared" si="149"/>
        <v>2014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8">
        <f t="shared" si="145"/>
        <v>17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8273</v>
      </c>
      <c r="P1918" t="s">
        <v>8302</v>
      </c>
      <c r="Q1918" s="12">
        <f t="shared" si="146"/>
        <v>42656.717303240745</v>
      </c>
      <c r="R1918" s="12">
        <f t="shared" si="147"/>
        <v>42681.758969907409</v>
      </c>
      <c r="S1918">
        <f t="shared" si="148"/>
        <v>25</v>
      </c>
      <c r="T1918" s="10">
        <f t="shared" si="149"/>
        <v>2016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8">
        <f t="shared" si="145"/>
        <v>2928.9285714285716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8273</v>
      </c>
      <c r="P1919" t="s">
        <v>8302</v>
      </c>
      <c r="Q1919" s="12">
        <f t="shared" si="146"/>
        <v>42746.270057870366</v>
      </c>
      <c r="R1919" s="12">
        <f t="shared" si="147"/>
        <v>42776.270057870366</v>
      </c>
      <c r="S1919">
        <f t="shared" si="148"/>
        <v>30</v>
      </c>
      <c r="T1919" s="10">
        <f t="shared" si="149"/>
        <v>2017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8">
        <f t="shared" si="145"/>
        <v>28.888888888888889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8273</v>
      </c>
      <c r="P1920" t="s">
        <v>8302</v>
      </c>
      <c r="Q1920" s="12">
        <f t="shared" si="146"/>
        <v>41828.789942129632</v>
      </c>
      <c r="R1920" s="12">
        <f t="shared" si="147"/>
        <v>41863.789942129632</v>
      </c>
      <c r="S1920">
        <f t="shared" si="148"/>
        <v>35</v>
      </c>
      <c r="T1920" s="10">
        <f t="shared" si="149"/>
        <v>2014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8">
        <f t="shared" si="145"/>
        <v>29.625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8273</v>
      </c>
      <c r="P1921" t="s">
        <v>8302</v>
      </c>
      <c r="Q1921" s="12">
        <f t="shared" si="146"/>
        <v>42113.875567129624</v>
      </c>
      <c r="R1921" s="12">
        <f t="shared" si="147"/>
        <v>42143.875567129624</v>
      </c>
      <c r="S1921">
        <f t="shared" si="148"/>
        <v>30</v>
      </c>
      <c r="T1921" s="10">
        <f t="shared" si="149"/>
        <v>2015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8">
        <f t="shared" ref="F1922:F1985" si="150">E1922/M1922</f>
        <v>40.980952380952381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8273</v>
      </c>
      <c r="P1922" t="s">
        <v>8302</v>
      </c>
      <c r="Q1922" s="12">
        <f t="shared" si="146"/>
        <v>42270.875706018516</v>
      </c>
      <c r="R1922" s="12">
        <f t="shared" si="147"/>
        <v>42298.958333333328</v>
      </c>
      <c r="S1922">
        <f t="shared" si="148"/>
        <v>28</v>
      </c>
      <c r="T1922" s="10">
        <f t="shared" si="149"/>
        <v>2015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8">
        <f t="shared" si="150"/>
        <v>54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t="s">
        <v>8283</v>
      </c>
      <c r="Q1923" s="12">
        <f t="shared" ref="Q1923:Q1986" si="151">((($K1923/60)/60)/24)+DATE(1970,1,1)</f>
        <v>41074.221562500003</v>
      </c>
      <c r="R1923" s="12">
        <f t="shared" ref="R1923:R1986" si="152">((($J1923/60)/60)/24)+DATE(1970,1,1)</f>
        <v>41104.221562500003</v>
      </c>
      <c r="S1923">
        <f t="shared" ref="S1923:S1986" si="153">ROUND(R1923-Q1923,0)</f>
        <v>30</v>
      </c>
      <c r="T1923" s="10">
        <f t="shared" ref="T1923:T1986" si="154">YEAR(Q1923)</f>
        <v>2012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8">
        <f t="shared" si="150"/>
        <v>36.109375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t="s">
        <v>8283</v>
      </c>
      <c r="Q1924" s="12">
        <f t="shared" si="151"/>
        <v>41590.255868055552</v>
      </c>
      <c r="R1924" s="12">
        <f t="shared" si="152"/>
        <v>41620.255868055552</v>
      </c>
      <c r="S1924">
        <f t="shared" si="153"/>
        <v>30</v>
      </c>
      <c r="T1924" s="10">
        <f t="shared" si="154"/>
        <v>2013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8">
        <f t="shared" si="150"/>
        <v>23.153846153846153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t="s">
        <v>8283</v>
      </c>
      <c r="Q1925" s="12">
        <f t="shared" si="151"/>
        <v>40772.848749999997</v>
      </c>
      <c r="R1925" s="12">
        <f t="shared" si="152"/>
        <v>40813.207638888889</v>
      </c>
      <c r="S1925">
        <f t="shared" si="153"/>
        <v>40</v>
      </c>
      <c r="T1925" s="10">
        <f t="shared" si="154"/>
        <v>2011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8">
        <f t="shared" si="150"/>
        <v>104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t="s">
        <v>8283</v>
      </c>
      <c r="Q1926" s="12">
        <f t="shared" si="151"/>
        <v>41626.761053240742</v>
      </c>
      <c r="R1926" s="12">
        <f t="shared" si="152"/>
        <v>41654.814583333333</v>
      </c>
      <c r="S1926">
        <f t="shared" si="153"/>
        <v>28</v>
      </c>
      <c r="T1926" s="10">
        <f t="shared" si="154"/>
        <v>2013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8">
        <f t="shared" si="150"/>
        <v>31.826923076923077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t="s">
        <v>8283</v>
      </c>
      <c r="Q1927" s="12">
        <f t="shared" si="151"/>
        <v>41535.90148148148</v>
      </c>
      <c r="R1927" s="12">
        <f t="shared" si="152"/>
        <v>41558</v>
      </c>
      <c r="S1927">
        <f t="shared" si="153"/>
        <v>22</v>
      </c>
      <c r="T1927" s="10">
        <f t="shared" si="154"/>
        <v>2013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8">
        <f t="shared" si="150"/>
        <v>27.3896261682243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t="s">
        <v>8283</v>
      </c>
      <c r="Q1928" s="12">
        <f t="shared" si="151"/>
        <v>40456.954351851848</v>
      </c>
      <c r="R1928" s="12">
        <f t="shared" si="152"/>
        <v>40484.018055555556</v>
      </c>
      <c r="S1928">
        <f t="shared" si="153"/>
        <v>27</v>
      </c>
      <c r="T1928" s="10">
        <f t="shared" si="154"/>
        <v>2010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8">
        <f t="shared" si="150"/>
        <v>56.363636363636367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t="s">
        <v>8283</v>
      </c>
      <c r="Q1929" s="12">
        <f t="shared" si="151"/>
        <v>40960.861562500002</v>
      </c>
      <c r="R1929" s="12">
        <f t="shared" si="152"/>
        <v>40976.207638888889</v>
      </c>
      <c r="S1929">
        <f t="shared" si="153"/>
        <v>15</v>
      </c>
      <c r="T1929" s="10">
        <f t="shared" si="154"/>
        <v>2012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8">
        <f t="shared" si="150"/>
        <v>77.352941176470594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t="s">
        <v>8283</v>
      </c>
      <c r="Q1930" s="12">
        <f t="shared" si="151"/>
        <v>41371.648078703707</v>
      </c>
      <c r="R1930" s="12">
        <f t="shared" si="152"/>
        <v>41401.648078703707</v>
      </c>
      <c r="S1930">
        <f t="shared" si="153"/>
        <v>30</v>
      </c>
      <c r="T1930" s="10">
        <f t="shared" si="154"/>
        <v>2013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8">
        <f t="shared" si="150"/>
        <v>42.8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t="s">
        <v>8283</v>
      </c>
      <c r="Q1931" s="12">
        <f t="shared" si="151"/>
        <v>40687.021597222221</v>
      </c>
      <c r="R1931" s="12">
        <f t="shared" si="152"/>
        <v>40729.021597222221</v>
      </c>
      <c r="S1931">
        <f t="shared" si="153"/>
        <v>42</v>
      </c>
      <c r="T1931" s="10">
        <f t="shared" si="154"/>
        <v>2011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8">
        <f t="shared" si="150"/>
        <v>48.846153846153847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t="s">
        <v>8283</v>
      </c>
      <c r="Q1932" s="12">
        <f t="shared" si="151"/>
        <v>41402.558819444443</v>
      </c>
      <c r="R1932" s="12">
        <f t="shared" si="152"/>
        <v>41462.558819444443</v>
      </c>
      <c r="S1932">
        <f t="shared" si="153"/>
        <v>60</v>
      </c>
      <c r="T1932" s="10">
        <f t="shared" si="154"/>
        <v>2013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8">
        <f t="shared" si="150"/>
        <v>48.240400000000001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t="s">
        <v>8283</v>
      </c>
      <c r="Q1933" s="12">
        <f t="shared" si="151"/>
        <v>41037.892465277779</v>
      </c>
      <c r="R1933" s="12">
        <f t="shared" si="152"/>
        <v>41051.145833333336</v>
      </c>
      <c r="S1933">
        <f t="shared" si="153"/>
        <v>13</v>
      </c>
      <c r="T1933" s="10">
        <f t="shared" si="154"/>
        <v>2012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8">
        <f t="shared" si="150"/>
        <v>70.212500000000006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t="s">
        <v>8283</v>
      </c>
      <c r="Q1934" s="12">
        <f t="shared" si="151"/>
        <v>40911.809872685182</v>
      </c>
      <c r="R1934" s="12">
        <f t="shared" si="152"/>
        <v>40932.809872685182</v>
      </c>
      <c r="S1934">
        <f t="shared" si="153"/>
        <v>21</v>
      </c>
      <c r="T1934" s="10">
        <f t="shared" si="154"/>
        <v>2012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8">
        <f t="shared" si="150"/>
        <v>94.054545454545448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t="s">
        <v>8283</v>
      </c>
      <c r="Q1935" s="12">
        <f t="shared" si="151"/>
        <v>41879.130868055552</v>
      </c>
      <c r="R1935" s="12">
        <f t="shared" si="152"/>
        <v>41909.130868055552</v>
      </c>
      <c r="S1935">
        <f t="shared" si="153"/>
        <v>30</v>
      </c>
      <c r="T1935" s="10">
        <f t="shared" si="154"/>
        <v>2014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8">
        <f t="shared" si="150"/>
        <v>80.272727272727266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t="s">
        <v>8283</v>
      </c>
      <c r="Q1936" s="12">
        <f t="shared" si="151"/>
        <v>40865.867141203707</v>
      </c>
      <c r="R1936" s="12">
        <f t="shared" si="152"/>
        <v>40902.208333333336</v>
      </c>
      <c r="S1936">
        <f t="shared" si="153"/>
        <v>36</v>
      </c>
      <c r="T1936" s="10">
        <f t="shared" si="154"/>
        <v>2011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8">
        <f t="shared" si="150"/>
        <v>54.2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t="s">
        <v>8283</v>
      </c>
      <c r="Q1937" s="12">
        <f t="shared" si="151"/>
        <v>41773.932534722226</v>
      </c>
      <c r="R1937" s="12">
        <f t="shared" si="152"/>
        <v>41811.207638888889</v>
      </c>
      <c r="S1937">
        <f t="shared" si="153"/>
        <v>37</v>
      </c>
      <c r="T1937" s="10">
        <f t="shared" si="154"/>
        <v>2014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8">
        <f t="shared" si="150"/>
        <v>60.26903448275862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t="s">
        <v>8283</v>
      </c>
      <c r="Q1938" s="12">
        <f t="shared" si="151"/>
        <v>40852.889699074076</v>
      </c>
      <c r="R1938" s="12">
        <f t="shared" si="152"/>
        <v>40883.249305555553</v>
      </c>
      <c r="S1938">
        <f t="shared" si="153"/>
        <v>30</v>
      </c>
      <c r="T1938" s="10">
        <f t="shared" si="154"/>
        <v>2011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8">
        <f t="shared" si="150"/>
        <v>38.740344827586206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t="s">
        <v>8283</v>
      </c>
      <c r="Q1939" s="12">
        <f t="shared" si="151"/>
        <v>41059.118993055556</v>
      </c>
      <c r="R1939" s="12">
        <f t="shared" si="152"/>
        <v>41075.165972222225</v>
      </c>
      <c r="S1939">
        <f t="shared" si="153"/>
        <v>16</v>
      </c>
      <c r="T1939" s="10">
        <f t="shared" si="154"/>
        <v>2012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8">
        <f t="shared" si="150"/>
        <v>152.54385964912279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t="s">
        <v>8283</v>
      </c>
      <c r="Q1940" s="12">
        <f t="shared" si="151"/>
        <v>41426.259618055556</v>
      </c>
      <c r="R1940" s="12">
        <f t="shared" si="152"/>
        <v>41457.208333333336</v>
      </c>
      <c r="S1940">
        <f t="shared" si="153"/>
        <v>31</v>
      </c>
      <c r="T1940" s="10">
        <f t="shared" si="154"/>
        <v>2013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8">
        <f t="shared" si="150"/>
        <v>115.3125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t="s">
        <v>8283</v>
      </c>
      <c r="Q1941" s="12">
        <f t="shared" si="151"/>
        <v>41313.985046296293</v>
      </c>
      <c r="R1941" s="12">
        <f t="shared" si="152"/>
        <v>41343.943379629629</v>
      </c>
      <c r="S1941">
        <f t="shared" si="153"/>
        <v>30</v>
      </c>
      <c r="T1941" s="10">
        <f t="shared" si="154"/>
        <v>2013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8">
        <f t="shared" si="150"/>
        <v>35.838709677419352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t="s">
        <v>8283</v>
      </c>
      <c r="Q1942" s="12">
        <f t="shared" si="151"/>
        <v>40670.507326388892</v>
      </c>
      <c r="R1942" s="12">
        <f t="shared" si="152"/>
        <v>40709.165972222225</v>
      </c>
      <c r="S1942">
        <f t="shared" si="153"/>
        <v>39</v>
      </c>
      <c r="T1942" s="10">
        <f t="shared" si="154"/>
        <v>2011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8">
        <f t="shared" si="150"/>
        <v>64.570118779438872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8273</v>
      </c>
      <c r="P1943" t="s">
        <v>8303</v>
      </c>
      <c r="Q1943" s="12">
        <f t="shared" si="151"/>
        <v>41744.290868055556</v>
      </c>
      <c r="R1943" s="12">
        <f t="shared" si="152"/>
        <v>41774.290868055556</v>
      </c>
      <c r="S1943">
        <f t="shared" si="153"/>
        <v>30</v>
      </c>
      <c r="T1943" s="10">
        <f t="shared" si="154"/>
        <v>2014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8">
        <f t="shared" si="150"/>
        <v>87.436000000000007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8273</v>
      </c>
      <c r="P1944" t="s">
        <v>8303</v>
      </c>
      <c r="Q1944" s="12">
        <f t="shared" si="151"/>
        <v>40638.828009259261</v>
      </c>
      <c r="R1944" s="12">
        <f t="shared" si="152"/>
        <v>40728.828009259261</v>
      </c>
      <c r="S1944">
        <f t="shared" si="153"/>
        <v>90</v>
      </c>
      <c r="T1944" s="10">
        <f t="shared" si="154"/>
        <v>2011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8">
        <f t="shared" si="150"/>
        <v>68.815577078288939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8273</v>
      </c>
      <c r="P1945" t="s">
        <v>8303</v>
      </c>
      <c r="Q1945" s="12">
        <f t="shared" si="151"/>
        <v>42548.269861111112</v>
      </c>
      <c r="R1945" s="12">
        <f t="shared" si="152"/>
        <v>42593.269861111112</v>
      </c>
      <c r="S1945">
        <f t="shared" si="153"/>
        <v>45</v>
      </c>
      <c r="T1945" s="10">
        <f t="shared" si="154"/>
        <v>2016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8">
        <f t="shared" si="150"/>
        <v>176.200223588597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8273</v>
      </c>
      <c r="P1946" t="s">
        <v>8303</v>
      </c>
      <c r="Q1946" s="12">
        <f t="shared" si="151"/>
        <v>41730.584374999999</v>
      </c>
      <c r="R1946" s="12">
        <f t="shared" si="152"/>
        <v>41760.584374999999</v>
      </c>
      <c r="S1946">
        <f t="shared" si="153"/>
        <v>30</v>
      </c>
      <c r="T1946" s="10">
        <f t="shared" si="154"/>
        <v>2014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8">
        <f t="shared" si="150"/>
        <v>511.79117647058825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8273</v>
      </c>
      <c r="P1947" t="s">
        <v>8303</v>
      </c>
      <c r="Q1947" s="12">
        <f t="shared" si="151"/>
        <v>42157.251828703709</v>
      </c>
      <c r="R1947" s="12">
        <f t="shared" si="152"/>
        <v>42197.251828703709</v>
      </c>
      <c r="S1947">
        <f t="shared" si="153"/>
        <v>40</v>
      </c>
      <c r="T1947" s="10">
        <f t="shared" si="154"/>
        <v>2015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8">
        <f t="shared" si="150"/>
        <v>160.44285714285715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8273</v>
      </c>
      <c r="P1948" t="s">
        <v>8303</v>
      </c>
      <c r="Q1948" s="12">
        <f t="shared" si="151"/>
        <v>41689.150011574071</v>
      </c>
      <c r="R1948" s="12">
        <f t="shared" si="152"/>
        <v>41749.108344907407</v>
      </c>
      <c r="S1948">
        <f t="shared" si="153"/>
        <v>60</v>
      </c>
      <c r="T1948" s="10">
        <f t="shared" si="154"/>
        <v>2014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8">
        <f t="shared" si="150"/>
        <v>35.003043478260871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8273</v>
      </c>
      <c r="P1949" t="s">
        <v>8303</v>
      </c>
      <c r="Q1949" s="12">
        <f t="shared" si="151"/>
        <v>40102.918055555558</v>
      </c>
      <c r="R1949" s="12">
        <f t="shared" si="152"/>
        <v>40140.249305555553</v>
      </c>
      <c r="S1949">
        <f t="shared" si="153"/>
        <v>37</v>
      </c>
      <c r="T1949" s="10">
        <f t="shared" si="154"/>
        <v>2009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8">
        <f t="shared" si="150"/>
        <v>188.50671378091872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8273</v>
      </c>
      <c r="P1950" t="s">
        <v>8303</v>
      </c>
      <c r="Q1950" s="12">
        <f t="shared" si="151"/>
        <v>42473.604270833333</v>
      </c>
      <c r="R1950" s="12">
        <f t="shared" si="152"/>
        <v>42527.709722222222</v>
      </c>
      <c r="S1950">
        <f t="shared" si="153"/>
        <v>54</v>
      </c>
      <c r="T1950" s="10">
        <f t="shared" si="154"/>
        <v>2016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8">
        <f t="shared" si="150"/>
        <v>56.204984093319197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8273</v>
      </c>
      <c r="P1951" t="s">
        <v>8303</v>
      </c>
      <c r="Q1951" s="12">
        <f t="shared" si="151"/>
        <v>41800.423043981478</v>
      </c>
      <c r="R1951" s="12">
        <f t="shared" si="152"/>
        <v>41830.423043981478</v>
      </c>
      <c r="S1951">
        <f t="shared" si="153"/>
        <v>30</v>
      </c>
      <c r="T1951" s="10">
        <f t="shared" si="154"/>
        <v>2014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8">
        <f t="shared" si="150"/>
        <v>51.3054157782516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8273</v>
      </c>
      <c r="P1952" t="s">
        <v>8303</v>
      </c>
      <c r="Q1952" s="12">
        <f t="shared" si="151"/>
        <v>40624.181400462963</v>
      </c>
      <c r="R1952" s="12">
        <f t="shared" si="152"/>
        <v>40655.181400462963</v>
      </c>
      <c r="S1952">
        <f t="shared" si="153"/>
        <v>31</v>
      </c>
      <c r="T1952" s="10">
        <f t="shared" si="154"/>
        <v>2011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8">
        <f t="shared" si="150"/>
        <v>127.36450839328538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8273</v>
      </c>
      <c r="P1953" t="s">
        <v>8303</v>
      </c>
      <c r="Q1953" s="12">
        <f t="shared" si="151"/>
        <v>42651.420567129629</v>
      </c>
      <c r="R1953" s="12">
        <f t="shared" si="152"/>
        <v>42681.462233796294</v>
      </c>
      <c r="S1953">
        <f t="shared" si="153"/>
        <v>30</v>
      </c>
      <c r="T1953" s="10">
        <f t="shared" si="154"/>
        <v>2016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8">
        <f t="shared" si="150"/>
        <v>101.85532258064516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8273</v>
      </c>
      <c r="P1954" t="s">
        <v>8303</v>
      </c>
      <c r="Q1954" s="12">
        <f t="shared" si="151"/>
        <v>41526.60665509259</v>
      </c>
      <c r="R1954" s="12">
        <f t="shared" si="152"/>
        <v>41563.60665509259</v>
      </c>
      <c r="S1954">
        <f t="shared" si="153"/>
        <v>37</v>
      </c>
      <c r="T1954" s="10">
        <f t="shared" si="154"/>
        <v>2013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8">
        <f t="shared" si="150"/>
        <v>230.55782312925169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8273</v>
      </c>
      <c r="P1955" t="s">
        <v>8303</v>
      </c>
      <c r="Q1955" s="12">
        <f t="shared" si="151"/>
        <v>40941.199826388889</v>
      </c>
      <c r="R1955" s="12">
        <f t="shared" si="152"/>
        <v>40970.125</v>
      </c>
      <c r="S1955">
        <f t="shared" si="153"/>
        <v>29</v>
      </c>
      <c r="T1955" s="10">
        <f t="shared" si="154"/>
        <v>2012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8">
        <f t="shared" si="150"/>
        <v>842.10602409638557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8273</v>
      </c>
      <c r="P1956" t="s">
        <v>8303</v>
      </c>
      <c r="Q1956" s="12">
        <f t="shared" si="151"/>
        <v>42394.580740740741</v>
      </c>
      <c r="R1956" s="12">
        <f t="shared" si="152"/>
        <v>42441.208333333328</v>
      </c>
      <c r="S1956">
        <f t="shared" si="153"/>
        <v>47</v>
      </c>
      <c r="T1956" s="10">
        <f t="shared" si="154"/>
        <v>2016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8">
        <f t="shared" si="150"/>
        <v>577.27593103448271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8273</v>
      </c>
      <c r="P1957" t="s">
        <v>8303</v>
      </c>
      <c r="Q1957" s="12">
        <f t="shared" si="151"/>
        <v>41020.271770833337</v>
      </c>
      <c r="R1957" s="12">
        <f t="shared" si="152"/>
        <v>41052.791666666664</v>
      </c>
      <c r="S1957">
        <f t="shared" si="153"/>
        <v>33</v>
      </c>
      <c r="T1957" s="10">
        <f t="shared" si="154"/>
        <v>2012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8">
        <f t="shared" si="150"/>
        <v>483.34246575342468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8273</v>
      </c>
      <c r="P1958" t="s">
        <v>8303</v>
      </c>
      <c r="Q1958" s="12">
        <f t="shared" si="151"/>
        <v>42067.923668981486</v>
      </c>
      <c r="R1958" s="12">
        <f t="shared" si="152"/>
        <v>42112.882002314815</v>
      </c>
      <c r="S1958">
        <f t="shared" si="153"/>
        <v>45</v>
      </c>
      <c r="T1958" s="10">
        <f t="shared" si="154"/>
        <v>2015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8">
        <f t="shared" si="150"/>
        <v>76.138500000000008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8273</v>
      </c>
      <c r="P1959" t="s">
        <v>8303</v>
      </c>
      <c r="Q1959" s="12">
        <f t="shared" si="151"/>
        <v>41179.098530092589</v>
      </c>
      <c r="R1959" s="12">
        <f t="shared" si="152"/>
        <v>41209.098530092589</v>
      </c>
      <c r="S1959">
        <f t="shared" si="153"/>
        <v>30</v>
      </c>
      <c r="T1959" s="10">
        <f t="shared" si="154"/>
        <v>2012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8">
        <f t="shared" si="150"/>
        <v>74.107684365781708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8273</v>
      </c>
      <c r="P1960" t="s">
        <v>8303</v>
      </c>
      <c r="Q1960" s="12">
        <f t="shared" si="151"/>
        <v>41326.987974537034</v>
      </c>
      <c r="R1960" s="12">
        <f t="shared" si="152"/>
        <v>41356.94630787037</v>
      </c>
      <c r="S1960">
        <f t="shared" si="153"/>
        <v>30</v>
      </c>
      <c r="T1960" s="10">
        <f t="shared" si="154"/>
        <v>2013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8">
        <f t="shared" si="150"/>
        <v>36.965660377358489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8273</v>
      </c>
      <c r="P1961" t="s">
        <v>8303</v>
      </c>
      <c r="Q1961" s="12">
        <f t="shared" si="151"/>
        <v>41871.845601851855</v>
      </c>
      <c r="R1961" s="12">
        <f t="shared" si="152"/>
        <v>41913</v>
      </c>
      <c r="S1961">
        <f t="shared" si="153"/>
        <v>41</v>
      </c>
      <c r="T1961" s="10">
        <f t="shared" si="154"/>
        <v>2014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8">
        <f t="shared" si="150"/>
        <v>2500.969696969697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8273</v>
      </c>
      <c r="P1962" t="s">
        <v>8303</v>
      </c>
      <c r="Q1962" s="12">
        <f t="shared" si="151"/>
        <v>41964.362743055557</v>
      </c>
      <c r="R1962" s="12">
        <f t="shared" si="152"/>
        <v>41994.362743055557</v>
      </c>
      <c r="S1962">
        <f t="shared" si="153"/>
        <v>30</v>
      </c>
      <c r="T1962" s="10">
        <f t="shared" si="154"/>
        <v>2014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8">
        <f t="shared" si="150"/>
        <v>67.690214329454989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8273</v>
      </c>
      <c r="P1963" t="s">
        <v>8303</v>
      </c>
      <c r="Q1963" s="12">
        <f t="shared" si="151"/>
        <v>41148.194641203707</v>
      </c>
      <c r="R1963" s="12">
        <f t="shared" si="152"/>
        <v>41188.165972222225</v>
      </c>
      <c r="S1963">
        <f t="shared" si="153"/>
        <v>40</v>
      </c>
      <c r="T1963" s="10">
        <f t="shared" si="154"/>
        <v>2012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8">
        <f t="shared" si="150"/>
        <v>63.04738562091503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8273</v>
      </c>
      <c r="P1964" t="s">
        <v>8303</v>
      </c>
      <c r="Q1964" s="12">
        <f t="shared" si="151"/>
        <v>41742.780509259261</v>
      </c>
      <c r="R1964" s="12">
        <f t="shared" si="152"/>
        <v>41772.780509259261</v>
      </c>
      <c r="S1964">
        <f t="shared" si="153"/>
        <v>30</v>
      </c>
      <c r="T1964" s="10">
        <f t="shared" si="154"/>
        <v>2014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8">
        <f t="shared" si="150"/>
        <v>117.6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8273</v>
      </c>
      <c r="P1965" t="s">
        <v>8303</v>
      </c>
      <c r="Q1965" s="12">
        <f t="shared" si="151"/>
        <v>41863.429791666669</v>
      </c>
      <c r="R1965" s="12">
        <f t="shared" si="152"/>
        <v>41898.429791666669</v>
      </c>
      <c r="S1965">
        <f t="shared" si="153"/>
        <v>35</v>
      </c>
      <c r="T1965" s="10">
        <f t="shared" si="154"/>
        <v>2014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8">
        <f t="shared" si="150"/>
        <v>180.75185011709601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8273</v>
      </c>
      <c r="P1966" t="s">
        <v>8303</v>
      </c>
      <c r="Q1966" s="12">
        <f t="shared" si="151"/>
        <v>42452.272824074069</v>
      </c>
      <c r="R1966" s="12">
        <f t="shared" si="152"/>
        <v>42482.272824074069</v>
      </c>
      <c r="S1966">
        <f t="shared" si="153"/>
        <v>30</v>
      </c>
      <c r="T1966" s="10">
        <f t="shared" si="154"/>
        <v>2016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8">
        <f t="shared" si="150"/>
        <v>127.32038834951456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8273</v>
      </c>
      <c r="P1967" t="s">
        <v>8303</v>
      </c>
      <c r="Q1967" s="12">
        <f t="shared" si="151"/>
        <v>40898.089236111111</v>
      </c>
      <c r="R1967" s="12">
        <f t="shared" si="152"/>
        <v>40920.041666666664</v>
      </c>
      <c r="S1967">
        <f t="shared" si="153"/>
        <v>22</v>
      </c>
      <c r="T1967" s="10">
        <f t="shared" si="154"/>
        <v>2011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8">
        <f t="shared" si="150"/>
        <v>136.6444745538665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8273</v>
      </c>
      <c r="P1968" t="s">
        <v>8303</v>
      </c>
      <c r="Q1968" s="12">
        <f t="shared" si="151"/>
        <v>41835.540486111109</v>
      </c>
      <c r="R1968" s="12">
        <f t="shared" si="152"/>
        <v>41865.540486111109</v>
      </c>
      <c r="S1968">
        <f t="shared" si="153"/>
        <v>30</v>
      </c>
      <c r="T1968" s="10">
        <f t="shared" si="154"/>
        <v>2014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8">
        <f t="shared" si="150"/>
        <v>182.78024691358024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8273</v>
      </c>
      <c r="P1969" t="s">
        <v>8303</v>
      </c>
      <c r="Q1969" s="12">
        <f t="shared" si="151"/>
        <v>41730.663530092592</v>
      </c>
      <c r="R1969" s="12">
        <f t="shared" si="152"/>
        <v>41760.663530092592</v>
      </c>
      <c r="S1969">
        <f t="shared" si="153"/>
        <v>30</v>
      </c>
      <c r="T1969" s="10">
        <f t="shared" si="154"/>
        <v>2014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8">
        <f t="shared" si="150"/>
        <v>279.37843137254902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8273</v>
      </c>
      <c r="P1970" t="s">
        <v>8303</v>
      </c>
      <c r="Q1970" s="12">
        <f t="shared" si="151"/>
        <v>42676.586979166663</v>
      </c>
      <c r="R1970" s="12">
        <f t="shared" si="152"/>
        <v>42707.628645833334</v>
      </c>
      <c r="S1970">
        <f t="shared" si="153"/>
        <v>31</v>
      </c>
      <c r="T1970" s="10">
        <f t="shared" si="154"/>
        <v>2016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8">
        <f t="shared" si="150"/>
        <v>61.375728669846318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8273</v>
      </c>
      <c r="P1971" t="s">
        <v>8303</v>
      </c>
      <c r="Q1971" s="12">
        <f t="shared" si="151"/>
        <v>42557.792453703703</v>
      </c>
      <c r="R1971" s="12">
        <f t="shared" si="152"/>
        <v>42587.792453703703</v>
      </c>
      <c r="S1971">
        <f t="shared" si="153"/>
        <v>30</v>
      </c>
      <c r="T1971" s="10">
        <f t="shared" si="154"/>
        <v>2016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8">
        <f t="shared" si="150"/>
        <v>80.727532097004286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8273</v>
      </c>
      <c r="P1972" t="s">
        <v>8303</v>
      </c>
      <c r="Q1972" s="12">
        <f t="shared" si="151"/>
        <v>41324.193298611113</v>
      </c>
      <c r="R1972" s="12">
        <f t="shared" si="152"/>
        <v>41384.151631944449</v>
      </c>
      <c r="S1972">
        <f t="shared" si="153"/>
        <v>60</v>
      </c>
      <c r="T1972" s="10">
        <f t="shared" si="154"/>
        <v>2013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8">
        <f t="shared" si="150"/>
        <v>272.35590732591254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8273</v>
      </c>
      <c r="P1973" t="s">
        <v>8303</v>
      </c>
      <c r="Q1973" s="12">
        <f t="shared" si="151"/>
        <v>41561.500706018516</v>
      </c>
      <c r="R1973" s="12">
        <f t="shared" si="152"/>
        <v>41593.166666666664</v>
      </c>
      <c r="S1973">
        <f t="shared" si="153"/>
        <v>32</v>
      </c>
      <c r="T1973" s="10">
        <f t="shared" si="154"/>
        <v>2013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8">
        <f t="shared" si="150"/>
        <v>70.848739495798313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8273</v>
      </c>
      <c r="P1974" t="s">
        <v>8303</v>
      </c>
      <c r="Q1974" s="12">
        <f t="shared" si="151"/>
        <v>41201.012083333335</v>
      </c>
      <c r="R1974" s="12">
        <f t="shared" si="152"/>
        <v>41231.053749999999</v>
      </c>
      <c r="S1974">
        <f t="shared" si="153"/>
        <v>30</v>
      </c>
      <c r="T1974" s="10">
        <f t="shared" si="154"/>
        <v>2012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8">
        <f t="shared" si="150"/>
        <v>247.94003412969283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8273</v>
      </c>
      <c r="P1975" t="s">
        <v>8303</v>
      </c>
      <c r="Q1975" s="12">
        <f t="shared" si="151"/>
        <v>42549.722962962958</v>
      </c>
      <c r="R1975" s="12">
        <f t="shared" si="152"/>
        <v>42588.291666666672</v>
      </c>
      <c r="S1975">
        <f t="shared" si="153"/>
        <v>39</v>
      </c>
      <c r="T1975" s="10">
        <f t="shared" si="154"/>
        <v>2016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8">
        <f t="shared" si="150"/>
        <v>186.81393034825871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8273</v>
      </c>
      <c r="P1976" t="s">
        <v>8303</v>
      </c>
      <c r="Q1976" s="12">
        <f t="shared" si="151"/>
        <v>41445.334131944444</v>
      </c>
      <c r="R1976" s="12">
        <f t="shared" si="152"/>
        <v>41505.334131944444</v>
      </c>
      <c r="S1976">
        <f t="shared" si="153"/>
        <v>60</v>
      </c>
      <c r="T1976" s="10">
        <f t="shared" si="154"/>
        <v>2013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8">
        <f t="shared" si="150"/>
        <v>131.98948616600788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8273</v>
      </c>
      <c r="P1977" t="s">
        <v>8303</v>
      </c>
      <c r="Q1977" s="12">
        <f t="shared" si="151"/>
        <v>41313.755219907405</v>
      </c>
      <c r="R1977" s="12">
        <f t="shared" si="152"/>
        <v>41343.755219907405</v>
      </c>
      <c r="S1977">
        <f t="shared" si="153"/>
        <v>30</v>
      </c>
      <c r="T1977" s="10">
        <f t="shared" si="154"/>
        <v>2013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8">
        <f t="shared" si="150"/>
        <v>29.310782241014799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8273</v>
      </c>
      <c r="P1978" t="s">
        <v>8303</v>
      </c>
      <c r="Q1978" s="12">
        <f t="shared" si="151"/>
        <v>41438.899594907409</v>
      </c>
      <c r="R1978" s="12">
        <f t="shared" si="152"/>
        <v>41468.899594907409</v>
      </c>
      <c r="S1978">
        <f t="shared" si="153"/>
        <v>30</v>
      </c>
      <c r="T1978" s="10">
        <f t="shared" si="154"/>
        <v>2013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8">
        <f t="shared" si="150"/>
        <v>245.02436053593178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8273</v>
      </c>
      <c r="P1979" t="s">
        <v>8303</v>
      </c>
      <c r="Q1979" s="12">
        <f t="shared" si="151"/>
        <v>42311.216898148152</v>
      </c>
      <c r="R1979" s="12">
        <f t="shared" si="152"/>
        <v>42357.332638888889</v>
      </c>
      <c r="S1979">
        <f t="shared" si="153"/>
        <v>46</v>
      </c>
      <c r="T1979" s="10">
        <f t="shared" si="154"/>
        <v>2015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8">
        <f t="shared" si="150"/>
        <v>1323.2540463917526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8273</v>
      </c>
      <c r="P1980" t="s">
        <v>8303</v>
      </c>
      <c r="Q1980" s="12">
        <f t="shared" si="151"/>
        <v>41039.225601851853</v>
      </c>
      <c r="R1980" s="12">
        <f t="shared" si="152"/>
        <v>41072.291666666664</v>
      </c>
      <c r="S1980">
        <f t="shared" si="153"/>
        <v>33</v>
      </c>
      <c r="T1980" s="10">
        <f t="shared" si="154"/>
        <v>2012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8">
        <f t="shared" si="150"/>
        <v>282.65966789667897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8273</v>
      </c>
      <c r="P1981" t="s">
        <v>8303</v>
      </c>
      <c r="Q1981" s="12">
        <f t="shared" si="151"/>
        <v>42290.460023148145</v>
      </c>
      <c r="R1981" s="12">
        <f t="shared" si="152"/>
        <v>42327.207638888889</v>
      </c>
      <c r="S1981">
        <f t="shared" si="153"/>
        <v>37</v>
      </c>
      <c r="T1981" s="10">
        <f t="shared" si="154"/>
        <v>2015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8">
        <f t="shared" si="150"/>
        <v>91.214401028277635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8273</v>
      </c>
      <c r="P1982" t="s">
        <v>8303</v>
      </c>
      <c r="Q1982" s="12">
        <f t="shared" si="151"/>
        <v>42423.542384259257</v>
      </c>
      <c r="R1982" s="12">
        <f t="shared" si="152"/>
        <v>42463.500717592593</v>
      </c>
      <c r="S1982">
        <f t="shared" si="153"/>
        <v>40</v>
      </c>
      <c r="T1982" s="10">
        <f t="shared" si="154"/>
        <v>2016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8">
        <f t="shared" si="150"/>
        <v>31.75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8292</v>
      </c>
      <c r="P1983" t="s">
        <v>8304</v>
      </c>
      <c r="Q1983" s="12">
        <f t="shared" si="151"/>
        <v>41799.725289351853</v>
      </c>
      <c r="R1983" s="12">
        <f t="shared" si="152"/>
        <v>41829.725289351853</v>
      </c>
      <c r="S1983">
        <f t="shared" si="153"/>
        <v>30</v>
      </c>
      <c r="T1983" s="10">
        <f t="shared" si="154"/>
        <v>2014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8" t="e">
        <f t="shared" si="150"/>
        <v>#DIV/0!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8292</v>
      </c>
      <c r="P1984" t="s">
        <v>8304</v>
      </c>
      <c r="Q1984" s="12">
        <f t="shared" si="151"/>
        <v>42678.586655092593</v>
      </c>
      <c r="R1984" s="12">
        <f t="shared" si="152"/>
        <v>42708.628321759257</v>
      </c>
      <c r="S1984">
        <f t="shared" si="153"/>
        <v>30</v>
      </c>
      <c r="T1984" s="10">
        <f t="shared" si="154"/>
        <v>2016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8">
        <f t="shared" si="150"/>
        <v>88.6875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8292</v>
      </c>
      <c r="P1985" t="s">
        <v>8304</v>
      </c>
      <c r="Q1985" s="12">
        <f t="shared" si="151"/>
        <v>42593.011782407411</v>
      </c>
      <c r="R1985" s="12">
        <f t="shared" si="152"/>
        <v>42615.291666666672</v>
      </c>
      <c r="S1985">
        <f t="shared" si="153"/>
        <v>22</v>
      </c>
      <c r="T1985" s="10">
        <f t="shared" si="154"/>
        <v>2016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8">
        <f t="shared" ref="F1986:F2049" si="155">E1986/M1986</f>
        <v>453.14285714285717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8292</v>
      </c>
      <c r="P1986" t="s">
        <v>8304</v>
      </c>
      <c r="Q1986" s="12">
        <f t="shared" si="151"/>
        <v>41913.790289351848</v>
      </c>
      <c r="R1986" s="12">
        <f t="shared" si="152"/>
        <v>41973.831956018519</v>
      </c>
      <c r="S1986">
        <f t="shared" si="153"/>
        <v>60</v>
      </c>
      <c r="T1986" s="10">
        <f t="shared" si="154"/>
        <v>2014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8">
        <f t="shared" si="155"/>
        <v>12.75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8292</v>
      </c>
      <c r="P1987" t="s">
        <v>8304</v>
      </c>
      <c r="Q1987" s="12">
        <f t="shared" ref="Q1987:Q2050" si="156">((($K1987/60)/60)/24)+DATE(1970,1,1)</f>
        <v>42555.698738425926</v>
      </c>
      <c r="R1987" s="12">
        <f t="shared" ref="R1987:R2050" si="157">((($J1987/60)/60)/24)+DATE(1970,1,1)</f>
        <v>42584.958333333328</v>
      </c>
      <c r="S1987">
        <f t="shared" ref="S1987:S2050" si="158">ROUND(R1987-Q1987,0)</f>
        <v>29</v>
      </c>
      <c r="T1987" s="10">
        <f t="shared" ref="T1987:T2050" si="159">YEAR(Q1987)</f>
        <v>2016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8">
        <f t="shared" si="155"/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8292</v>
      </c>
      <c r="P1988" t="s">
        <v>8304</v>
      </c>
      <c r="Q1988" s="12">
        <f t="shared" si="156"/>
        <v>42413.433831018512</v>
      </c>
      <c r="R1988" s="12">
        <f t="shared" si="157"/>
        <v>42443.392164351855</v>
      </c>
      <c r="S1988">
        <f t="shared" si="158"/>
        <v>30</v>
      </c>
      <c r="T1988" s="10">
        <f t="shared" si="159"/>
        <v>2016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8">
        <f t="shared" si="155"/>
        <v>83.428571428571431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8292</v>
      </c>
      <c r="P1989" t="s">
        <v>8304</v>
      </c>
      <c r="Q1989" s="12">
        <f t="shared" si="156"/>
        <v>42034.639768518522</v>
      </c>
      <c r="R1989" s="12">
        <f t="shared" si="157"/>
        <v>42064.639768518522</v>
      </c>
      <c r="S1989">
        <f t="shared" si="158"/>
        <v>30</v>
      </c>
      <c r="T1989" s="10">
        <f t="shared" si="159"/>
        <v>2015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8">
        <f t="shared" si="155"/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8292</v>
      </c>
      <c r="P1990" t="s">
        <v>8304</v>
      </c>
      <c r="Q1990" s="12">
        <f t="shared" si="156"/>
        <v>42206.763217592597</v>
      </c>
      <c r="R1990" s="12">
        <f t="shared" si="157"/>
        <v>42236.763217592597</v>
      </c>
      <c r="S1990">
        <f t="shared" si="158"/>
        <v>30</v>
      </c>
      <c r="T1990" s="10">
        <f t="shared" si="159"/>
        <v>2015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8">
        <f t="shared" si="155"/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8292</v>
      </c>
      <c r="P1991" t="s">
        <v>8304</v>
      </c>
      <c r="Q1991" s="12">
        <f t="shared" si="156"/>
        <v>42685.680648148147</v>
      </c>
      <c r="R1991" s="12">
        <f t="shared" si="157"/>
        <v>42715.680648148147</v>
      </c>
      <c r="S1991">
        <f t="shared" si="158"/>
        <v>30</v>
      </c>
      <c r="T1991" s="10">
        <f t="shared" si="159"/>
        <v>2016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8">
        <f t="shared" si="155"/>
        <v>101.8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8292</v>
      </c>
      <c r="P1992" t="s">
        <v>8304</v>
      </c>
      <c r="Q1992" s="12">
        <f t="shared" si="156"/>
        <v>42398.195972222224</v>
      </c>
      <c r="R1992" s="12">
        <f t="shared" si="157"/>
        <v>42413.195972222224</v>
      </c>
      <c r="S1992">
        <f t="shared" si="158"/>
        <v>15</v>
      </c>
      <c r="T1992" s="10">
        <f t="shared" si="159"/>
        <v>2016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8">
        <f t="shared" si="155"/>
        <v>46.666666666666664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8292</v>
      </c>
      <c r="P1993" t="s">
        <v>8304</v>
      </c>
      <c r="Q1993" s="12">
        <f t="shared" si="156"/>
        <v>42167.89335648148</v>
      </c>
      <c r="R1993" s="12">
        <f t="shared" si="157"/>
        <v>42188.89335648148</v>
      </c>
      <c r="S1993">
        <f t="shared" si="158"/>
        <v>21</v>
      </c>
      <c r="T1993" s="10">
        <f t="shared" si="159"/>
        <v>2015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8">
        <f t="shared" si="155"/>
        <v>1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8292</v>
      </c>
      <c r="P1994" t="s">
        <v>8304</v>
      </c>
      <c r="Q1994" s="12">
        <f t="shared" si="156"/>
        <v>42023.143414351856</v>
      </c>
      <c r="R1994" s="12">
        <f t="shared" si="157"/>
        <v>42053.143414351856</v>
      </c>
      <c r="S1994">
        <f t="shared" si="158"/>
        <v>30</v>
      </c>
      <c r="T1994" s="10">
        <f t="shared" si="159"/>
        <v>2015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8" t="e">
        <f t="shared" si="155"/>
        <v>#DIV/0!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8292</v>
      </c>
      <c r="P1995" t="s">
        <v>8304</v>
      </c>
      <c r="Q1995" s="12">
        <f t="shared" si="156"/>
        <v>42329.58839120371</v>
      </c>
      <c r="R1995" s="12">
        <f t="shared" si="157"/>
        <v>42359.58839120371</v>
      </c>
      <c r="S1995">
        <f t="shared" si="158"/>
        <v>30</v>
      </c>
      <c r="T1995" s="10">
        <f t="shared" si="159"/>
        <v>2015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8" t="e">
        <f t="shared" si="155"/>
        <v>#DIV/0!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8292</v>
      </c>
      <c r="P1996" t="s">
        <v>8304</v>
      </c>
      <c r="Q1996" s="12">
        <f t="shared" si="156"/>
        <v>42651.006273148145</v>
      </c>
      <c r="R1996" s="12">
        <f t="shared" si="157"/>
        <v>42711.047939814816</v>
      </c>
      <c r="S1996">
        <f t="shared" si="158"/>
        <v>60</v>
      </c>
      <c r="T1996" s="10">
        <f t="shared" si="159"/>
        <v>2016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8">
        <f t="shared" si="155"/>
        <v>26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8292</v>
      </c>
      <c r="P1997" t="s">
        <v>8304</v>
      </c>
      <c r="Q1997" s="12">
        <f t="shared" si="156"/>
        <v>42181.902037037042</v>
      </c>
      <c r="R1997" s="12">
        <f t="shared" si="157"/>
        <v>42201.902037037042</v>
      </c>
      <c r="S1997">
        <f t="shared" si="158"/>
        <v>20</v>
      </c>
      <c r="T1997" s="10">
        <f t="shared" si="159"/>
        <v>2015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8" t="e">
        <f t="shared" si="155"/>
        <v>#DIV/0!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8292</v>
      </c>
      <c r="P1998" t="s">
        <v>8304</v>
      </c>
      <c r="Q1998" s="12">
        <f t="shared" si="156"/>
        <v>41800.819571759261</v>
      </c>
      <c r="R1998" s="12">
        <f t="shared" si="157"/>
        <v>41830.819571759261</v>
      </c>
      <c r="S1998">
        <f t="shared" si="158"/>
        <v>30</v>
      </c>
      <c r="T1998" s="10">
        <f t="shared" si="159"/>
        <v>2014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8" t="e">
        <f t="shared" si="155"/>
        <v>#DIV/0!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8292</v>
      </c>
      <c r="P1999" t="s">
        <v>8304</v>
      </c>
      <c r="Q1999" s="12">
        <f t="shared" si="156"/>
        <v>41847.930694444447</v>
      </c>
      <c r="R1999" s="12">
        <f t="shared" si="157"/>
        <v>41877.930694444447</v>
      </c>
      <c r="S1999">
        <f t="shared" si="158"/>
        <v>30</v>
      </c>
      <c r="T1999" s="10">
        <f t="shared" si="159"/>
        <v>2014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8">
        <f t="shared" si="155"/>
        <v>218.33333333333334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8292</v>
      </c>
      <c r="P2000" t="s">
        <v>8304</v>
      </c>
      <c r="Q2000" s="12">
        <f t="shared" si="156"/>
        <v>41807.118495370371</v>
      </c>
      <c r="R2000" s="12">
        <f t="shared" si="157"/>
        <v>41852.118495370371</v>
      </c>
      <c r="S2000">
        <f t="shared" si="158"/>
        <v>45</v>
      </c>
      <c r="T2000" s="10">
        <f t="shared" si="159"/>
        <v>2014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8">
        <f t="shared" si="155"/>
        <v>33.714285714285715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8292</v>
      </c>
      <c r="P2001" t="s">
        <v>8304</v>
      </c>
      <c r="Q2001" s="12">
        <f t="shared" si="156"/>
        <v>41926.482731481483</v>
      </c>
      <c r="R2001" s="12">
        <f t="shared" si="157"/>
        <v>41956.524398148147</v>
      </c>
      <c r="S2001">
        <f t="shared" si="158"/>
        <v>30</v>
      </c>
      <c r="T2001" s="10">
        <f t="shared" si="159"/>
        <v>2014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8">
        <f t="shared" si="155"/>
        <v>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8292</v>
      </c>
      <c r="P2002" t="s">
        <v>8304</v>
      </c>
      <c r="Q2002" s="12">
        <f t="shared" si="156"/>
        <v>42345.951539351852</v>
      </c>
      <c r="R2002" s="12">
        <f t="shared" si="157"/>
        <v>42375.951539351852</v>
      </c>
      <c r="S2002">
        <f t="shared" si="158"/>
        <v>30</v>
      </c>
      <c r="T2002" s="10">
        <f t="shared" si="159"/>
        <v>2015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8">
        <f t="shared" si="155"/>
        <v>128.38790470372632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8273</v>
      </c>
      <c r="P2003" t="s">
        <v>8303</v>
      </c>
      <c r="Q2003" s="12">
        <f t="shared" si="156"/>
        <v>42136.209675925929</v>
      </c>
      <c r="R2003" s="12">
        <f t="shared" si="157"/>
        <v>42167.833333333328</v>
      </c>
      <c r="S2003">
        <f t="shared" si="158"/>
        <v>32</v>
      </c>
      <c r="T2003" s="10">
        <f t="shared" si="159"/>
        <v>2015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8">
        <f t="shared" si="155"/>
        <v>78.834261818181815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8273</v>
      </c>
      <c r="P2004" t="s">
        <v>8303</v>
      </c>
      <c r="Q2004" s="12">
        <f t="shared" si="156"/>
        <v>42728.71230324074</v>
      </c>
      <c r="R2004" s="12">
        <f t="shared" si="157"/>
        <v>42758.71230324074</v>
      </c>
      <c r="S2004">
        <f t="shared" si="158"/>
        <v>30</v>
      </c>
      <c r="T2004" s="10">
        <f t="shared" si="159"/>
        <v>2016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8">
        <f t="shared" si="155"/>
        <v>91.764705882352942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8273</v>
      </c>
      <c r="P2005" t="s">
        <v>8303</v>
      </c>
      <c r="Q2005" s="12">
        <f t="shared" si="156"/>
        <v>40347.125601851854</v>
      </c>
      <c r="R2005" s="12">
        <f t="shared" si="157"/>
        <v>40361.958333333336</v>
      </c>
      <c r="S2005">
        <f t="shared" si="158"/>
        <v>15</v>
      </c>
      <c r="T2005" s="10">
        <f t="shared" si="159"/>
        <v>2010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8">
        <f t="shared" si="155"/>
        <v>331.10237288135596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8273</v>
      </c>
      <c r="P2006" t="s">
        <v>8303</v>
      </c>
      <c r="Q2006" s="12">
        <f t="shared" si="156"/>
        <v>41800.604895833334</v>
      </c>
      <c r="R2006" s="12">
        <f t="shared" si="157"/>
        <v>41830.604895833334</v>
      </c>
      <c r="S2006">
        <f t="shared" si="158"/>
        <v>30</v>
      </c>
      <c r="T2006" s="10">
        <f t="shared" si="159"/>
        <v>2014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8">
        <f t="shared" si="155"/>
        <v>194.26193717277485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8273</v>
      </c>
      <c r="P2007" t="s">
        <v>8303</v>
      </c>
      <c r="Q2007" s="12">
        <f t="shared" si="156"/>
        <v>41535.812708333331</v>
      </c>
      <c r="R2007" s="12">
        <f t="shared" si="157"/>
        <v>41563.165972222225</v>
      </c>
      <c r="S2007">
        <f t="shared" si="158"/>
        <v>27</v>
      </c>
      <c r="T2007" s="10">
        <f t="shared" si="159"/>
        <v>2013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8">
        <f t="shared" si="155"/>
        <v>408.97689768976898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8273</v>
      </c>
      <c r="P2008" t="s">
        <v>8303</v>
      </c>
      <c r="Q2008" s="12">
        <f t="shared" si="156"/>
        <v>41941.500520833331</v>
      </c>
      <c r="R2008" s="12">
        <f t="shared" si="157"/>
        <v>41976.542187500003</v>
      </c>
      <c r="S2008">
        <f t="shared" si="158"/>
        <v>35</v>
      </c>
      <c r="T2008" s="10">
        <f t="shared" si="159"/>
        <v>2014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8">
        <f t="shared" si="155"/>
        <v>84.459270072992695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8273</v>
      </c>
      <c r="P2009" t="s">
        <v>8303</v>
      </c>
      <c r="Q2009" s="12">
        <f t="shared" si="156"/>
        <v>40347.837800925925</v>
      </c>
      <c r="R2009" s="12">
        <f t="shared" si="157"/>
        <v>40414.166666666664</v>
      </c>
      <c r="S2009">
        <f t="shared" si="158"/>
        <v>66</v>
      </c>
      <c r="T2009" s="10">
        <f t="shared" si="159"/>
        <v>2010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8">
        <f t="shared" si="155"/>
        <v>44.853658536585364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8273</v>
      </c>
      <c r="P2010" t="s">
        <v>8303</v>
      </c>
      <c r="Q2010" s="12">
        <f t="shared" si="156"/>
        <v>40761.604421296295</v>
      </c>
      <c r="R2010" s="12">
        <f t="shared" si="157"/>
        <v>40805.604421296295</v>
      </c>
      <c r="S2010">
        <f t="shared" si="158"/>
        <v>44</v>
      </c>
      <c r="T2010" s="10">
        <f t="shared" si="159"/>
        <v>2011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8">
        <f t="shared" si="155"/>
        <v>383.3643216080402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8273</v>
      </c>
      <c r="P2011" t="s">
        <v>8303</v>
      </c>
      <c r="Q2011" s="12">
        <f t="shared" si="156"/>
        <v>42661.323414351849</v>
      </c>
      <c r="R2011" s="12">
        <f t="shared" si="157"/>
        <v>42697.365081018521</v>
      </c>
      <c r="S2011">
        <f t="shared" si="158"/>
        <v>36</v>
      </c>
      <c r="T2011" s="10">
        <f t="shared" si="159"/>
        <v>2016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8">
        <f t="shared" si="155"/>
        <v>55.276856649395505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8273</v>
      </c>
      <c r="P2012" t="s">
        <v>8303</v>
      </c>
      <c r="Q2012" s="12">
        <f t="shared" si="156"/>
        <v>42570.996423611112</v>
      </c>
      <c r="R2012" s="12">
        <f t="shared" si="157"/>
        <v>42600.996423611112</v>
      </c>
      <c r="S2012">
        <f t="shared" si="158"/>
        <v>30</v>
      </c>
      <c r="T2012" s="10">
        <f t="shared" si="159"/>
        <v>2016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8">
        <f t="shared" si="155"/>
        <v>422.02059732234807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8273</v>
      </c>
      <c r="P2013" t="s">
        <v>8303</v>
      </c>
      <c r="Q2013" s="12">
        <f t="shared" si="156"/>
        <v>42347.358483796299</v>
      </c>
      <c r="R2013" s="12">
        <f t="shared" si="157"/>
        <v>42380.958333333328</v>
      </c>
      <c r="S2013">
        <f t="shared" si="158"/>
        <v>34</v>
      </c>
      <c r="T2013" s="10">
        <f t="shared" si="159"/>
        <v>2015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8">
        <f t="shared" si="155"/>
        <v>64.180327868852459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8273</v>
      </c>
      <c r="P2014" t="s">
        <v>8303</v>
      </c>
      <c r="Q2014" s="12">
        <f t="shared" si="156"/>
        <v>42010.822233796294</v>
      </c>
      <c r="R2014" s="12">
        <f t="shared" si="157"/>
        <v>42040.822233796294</v>
      </c>
      <c r="S2014">
        <f t="shared" si="158"/>
        <v>30</v>
      </c>
      <c r="T2014" s="10">
        <f t="shared" si="159"/>
        <v>2015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8">
        <f t="shared" si="155"/>
        <v>173.57781674704077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8273</v>
      </c>
      <c r="P2015" t="s">
        <v>8303</v>
      </c>
      <c r="Q2015" s="12">
        <f t="shared" si="156"/>
        <v>42499.960810185185</v>
      </c>
      <c r="R2015" s="12">
        <f t="shared" si="157"/>
        <v>42559.960810185185</v>
      </c>
      <c r="S2015">
        <f t="shared" si="158"/>
        <v>60</v>
      </c>
      <c r="T2015" s="10">
        <f t="shared" si="159"/>
        <v>2016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8">
        <f t="shared" si="155"/>
        <v>88.601680840609291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8273</v>
      </c>
      <c r="P2016" t="s">
        <v>8303</v>
      </c>
      <c r="Q2016" s="12">
        <f t="shared" si="156"/>
        <v>41324.214571759258</v>
      </c>
      <c r="R2016" s="12">
        <f t="shared" si="157"/>
        <v>41358.172905092593</v>
      </c>
      <c r="S2016">
        <f t="shared" si="158"/>
        <v>34</v>
      </c>
      <c r="T2016" s="10">
        <f t="shared" si="159"/>
        <v>2013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8">
        <f t="shared" si="155"/>
        <v>50.222283950617282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8273</v>
      </c>
      <c r="P2017" t="s">
        <v>8303</v>
      </c>
      <c r="Q2017" s="12">
        <f t="shared" si="156"/>
        <v>40765.876886574071</v>
      </c>
      <c r="R2017" s="12">
        <f t="shared" si="157"/>
        <v>40795.876886574071</v>
      </c>
      <c r="S2017">
        <f t="shared" si="158"/>
        <v>30</v>
      </c>
      <c r="T2017" s="10">
        <f t="shared" si="159"/>
        <v>2011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8">
        <f t="shared" si="155"/>
        <v>192.38876826722338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8273</v>
      </c>
      <c r="P2018" t="s">
        <v>8303</v>
      </c>
      <c r="Q2018" s="12">
        <f t="shared" si="156"/>
        <v>41312.88077546296</v>
      </c>
      <c r="R2018" s="12">
        <f t="shared" si="157"/>
        <v>41342.88077546296</v>
      </c>
      <c r="S2018">
        <f t="shared" si="158"/>
        <v>30</v>
      </c>
      <c r="T2018" s="10">
        <f t="shared" si="159"/>
        <v>2013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8">
        <f t="shared" si="155"/>
        <v>73.416901408450698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8273</v>
      </c>
      <c r="P2019" t="s">
        <v>8303</v>
      </c>
      <c r="Q2019" s="12">
        <f t="shared" si="156"/>
        <v>40961.057349537034</v>
      </c>
      <c r="R2019" s="12">
        <f t="shared" si="157"/>
        <v>40992.166666666664</v>
      </c>
      <c r="S2019">
        <f t="shared" si="158"/>
        <v>31</v>
      </c>
      <c r="T2019" s="10">
        <f t="shared" si="159"/>
        <v>2012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8">
        <f t="shared" si="155"/>
        <v>147.68495555555555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8273</v>
      </c>
      <c r="P2020" t="s">
        <v>8303</v>
      </c>
      <c r="Q2020" s="12">
        <f t="shared" si="156"/>
        <v>42199.365844907406</v>
      </c>
      <c r="R2020" s="12">
        <f t="shared" si="157"/>
        <v>42229.365844907406</v>
      </c>
      <c r="S2020">
        <f t="shared" si="158"/>
        <v>30</v>
      </c>
      <c r="T2020" s="10">
        <f t="shared" si="159"/>
        <v>2015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8">
        <f t="shared" si="155"/>
        <v>108.96848314606741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8273</v>
      </c>
      <c r="P2021" t="s">
        <v>8303</v>
      </c>
      <c r="Q2021" s="12">
        <f t="shared" si="156"/>
        <v>42605.70857638889</v>
      </c>
      <c r="R2021" s="12">
        <f t="shared" si="157"/>
        <v>42635.70857638889</v>
      </c>
      <c r="S2021">
        <f t="shared" si="158"/>
        <v>30</v>
      </c>
      <c r="T2021" s="10">
        <f t="shared" si="159"/>
        <v>2016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8">
        <f t="shared" si="155"/>
        <v>23.647540983606557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8273</v>
      </c>
      <c r="P2022" t="s">
        <v>8303</v>
      </c>
      <c r="Q2022" s="12">
        <f t="shared" si="156"/>
        <v>41737.097499999996</v>
      </c>
      <c r="R2022" s="12">
        <f t="shared" si="157"/>
        <v>41773.961111111108</v>
      </c>
      <c r="S2022">
        <f t="shared" si="158"/>
        <v>37</v>
      </c>
      <c r="T2022" s="10">
        <f t="shared" si="159"/>
        <v>2014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8">
        <f t="shared" si="155"/>
        <v>147.94736842105263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8273</v>
      </c>
      <c r="P2023" t="s">
        <v>8303</v>
      </c>
      <c r="Q2023" s="12">
        <f t="shared" si="156"/>
        <v>41861.070567129631</v>
      </c>
      <c r="R2023" s="12">
        <f t="shared" si="157"/>
        <v>41906.070567129631</v>
      </c>
      <c r="S2023">
        <f t="shared" si="158"/>
        <v>45</v>
      </c>
      <c r="T2023" s="10">
        <f t="shared" si="159"/>
        <v>2014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8">
        <f t="shared" si="155"/>
        <v>385.03692307692307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8273</v>
      </c>
      <c r="P2024" t="s">
        <v>8303</v>
      </c>
      <c r="Q2024" s="12">
        <f t="shared" si="156"/>
        <v>42502.569120370375</v>
      </c>
      <c r="R2024" s="12">
        <f t="shared" si="157"/>
        <v>42532.569120370375</v>
      </c>
      <c r="S2024">
        <f t="shared" si="158"/>
        <v>30</v>
      </c>
      <c r="T2024" s="10">
        <f t="shared" si="159"/>
        <v>2016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8">
        <f t="shared" si="155"/>
        <v>457.39093484419266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8273</v>
      </c>
      <c r="P2025" t="s">
        <v>8303</v>
      </c>
      <c r="Q2025" s="12">
        <f t="shared" si="156"/>
        <v>42136.420752314814</v>
      </c>
      <c r="R2025" s="12">
        <f t="shared" si="157"/>
        <v>42166.420752314814</v>
      </c>
      <c r="S2025">
        <f t="shared" si="158"/>
        <v>30</v>
      </c>
      <c r="T2025" s="10">
        <f t="shared" si="159"/>
        <v>2015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8">
        <f t="shared" si="155"/>
        <v>222.99047619047619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8273</v>
      </c>
      <c r="P2026" t="s">
        <v>8303</v>
      </c>
      <c r="Q2026" s="12">
        <f t="shared" si="156"/>
        <v>41099.966944444444</v>
      </c>
      <c r="R2026" s="12">
        <f t="shared" si="157"/>
        <v>41134.125</v>
      </c>
      <c r="S2026">
        <f t="shared" si="158"/>
        <v>34</v>
      </c>
      <c r="T2026" s="10">
        <f t="shared" si="159"/>
        <v>2012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8">
        <f t="shared" si="155"/>
        <v>220.74074074074073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8273</v>
      </c>
      <c r="P2027" t="s">
        <v>8303</v>
      </c>
      <c r="Q2027" s="12">
        <f t="shared" si="156"/>
        <v>42136.184560185182</v>
      </c>
      <c r="R2027" s="12">
        <f t="shared" si="157"/>
        <v>42166.184560185182</v>
      </c>
      <c r="S2027">
        <f t="shared" si="158"/>
        <v>30</v>
      </c>
      <c r="T2027" s="10">
        <f t="shared" si="159"/>
        <v>2015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8">
        <f t="shared" si="155"/>
        <v>73.503898678414089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8273</v>
      </c>
      <c r="P2028" t="s">
        <v>8303</v>
      </c>
      <c r="Q2028" s="12">
        <f t="shared" si="156"/>
        <v>41704.735937500001</v>
      </c>
      <c r="R2028" s="12">
        <f t="shared" si="157"/>
        <v>41750.165972222225</v>
      </c>
      <c r="S2028">
        <f t="shared" si="158"/>
        <v>45</v>
      </c>
      <c r="T2028" s="10">
        <f t="shared" si="159"/>
        <v>2014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8">
        <f t="shared" si="155"/>
        <v>223.09647495361781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8273</v>
      </c>
      <c r="P2029" t="s">
        <v>8303</v>
      </c>
      <c r="Q2029" s="12">
        <f t="shared" si="156"/>
        <v>42048.813877314817</v>
      </c>
      <c r="R2029" s="12">
        <f t="shared" si="157"/>
        <v>42093.772210648152</v>
      </c>
      <c r="S2029">
        <f t="shared" si="158"/>
        <v>45</v>
      </c>
      <c r="T2029" s="10">
        <f t="shared" si="159"/>
        <v>2015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8">
        <f t="shared" si="155"/>
        <v>47.911392405063289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8273</v>
      </c>
      <c r="P2030" t="s">
        <v>8303</v>
      </c>
      <c r="Q2030" s="12">
        <f t="shared" si="156"/>
        <v>40215.919050925928</v>
      </c>
      <c r="R2030" s="12">
        <f t="shared" si="157"/>
        <v>40252.913194444445</v>
      </c>
      <c r="S2030">
        <f t="shared" si="158"/>
        <v>37</v>
      </c>
      <c r="T2030" s="10">
        <f t="shared" si="159"/>
        <v>2010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8">
        <f t="shared" si="155"/>
        <v>96.063829787234042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8273</v>
      </c>
      <c r="P2031" t="s">
        <v>8303</v>
      </c>
      <c r="Q2031" s="12">
        <f t="shared" si="156"/>
        <v>41848.021770833337</v>
      </c>
      <c r="R2031" s="12">
        <f t="shared" si="157"/>
        <v>41878.021770833337</v>
      </c>
      <c r="S2031">
        <f t="shared" si="158"/>
        <v>30</v>
      </c>
      <c r="T2031" s="10">
        <f t="shared" si="159"/>
        <v>2014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8">
        <f t="shared" si="155"/>
        <v>118.6144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8273</v>
      </c>
      <c r="P2032" t="s">
        <v>8303</v>
      </c>
      <c r="Q2032" s="12">
        <f t="shared" si="156"/>
        <v>41212.996481481481</v>
      </c>
      <c r="R2032" s="12">
        <f t="shared" si="157"/>
        <v>41242.996481481481</v>
      </c>
      <c r="S2032">
        <f t="shared" si="158"/>
        <v>30</v>
      </c>
      <c r="T2032" s="10">
        <f t="shared" si="159"/>
        <v>2012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8">
        <f t="shared" si="155"/>
        <v>118.45472440944881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8273</v>
      </c>
      <c r="P2033" t="s">
        <v>8303</v>
      </c>
      <c r="Q2033" s="12">
        <f t="shared" si="156"/>
        <v>41975.329317129625</v>
      </c>
      <c r="R2033" s="12">
        <f t="shared" si="157"/>
        <v>42013.041666666672</v>
      </c>
      <c r="S2033">
        <f t="shared" si="158"/>
        <v>38</v>
      </c>
      <c r="T2033" s="10">
        <f t="shared" si="159"/>
        <v>2014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8">
        <f t="shared" si="155"/>
        <v>143.21468926553672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8273</v>
      </c>
      <c r="P2034" t="s">
        <v>8303</v>
      </c>
      <c r="Q2034" s="12">
        <f t="shared" si="156"/>
        <v>42689.565671296295</v>
      </c>
      <c r="R2034" s="12">
        <f t="shared" si="157"/>
        <v>42719.208333333328</v>
      </c>
      <c r="S2034">
        <f t="shared" si="158"/>
        <v>30</v>
      </c>
      <c r="T2034" s="10">
        <f t="shared" si="159"/>
        <v>2016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8">
        <f t="shared" si="155"/>
        <v>282.71518987341773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8273</v>
      </c>
      <c r="P2035" t="s">
        <v>8303</v>
      </c>
      <c r="Q2035" s="12">
        <f t="shared" si="156"/>
        <v>41725.082384259258</v>
      </c>
      <c r="R2035" s="12">
        <f t="shared" si="157"/>
        <v>41755.082384259258</v>
      </c>
      <c r="S2035">
        <f t="shared" si="158"/>
        <v>30</v>
      </c>
      <c r="T2035" s="10">
        <f t="shared" si="159"/>
        <v>2014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8">
        <f t="shared" si="155"/>
        <v>593.93620078740162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8273</v>
      </c>
      <c r="P2036" t="s">
        <v>8303</v>
      </c>
      <c r="Q2036" s="12">
        <f t="shared" si="156"/>
        <v>42076.130011574074</v>
      </c>
      <c r="R2036" s="12">
        <f t="shared" si="157"/>
        <v>42131.290277777778</v>
      </c>
      <c r="S2036">
        <f t="shared" si="158"/>
        <v>55</v>
      </c>
      <c r="T2036" s="10">
        <f t="shared" si="159"/>
        <v>2015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8">
        <f t="shared" si="155"/>
        <v>262.15704968944101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8273</v>
      </c>
      <c r="P2037" t="s">
        <v>8303</v>
      </c>
      <c r="Q2037" s="12">
        <f t="shared" si="156"/>
        <v>42311.625081018516</v>
      </c>
      <c r="R2037" s="12">
        <f t="shared" si="157"/>
        <v>42357.041666666672</v>
      </c>
      <c r="S2037">
        <f t="shared" si="158"/>
        <v>45</v>
      </c>
      <c r="T2037" s="10">
        <f t="shared" si="159"/>
        <v>2015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8">
        <f t="shared" si="155"/>
        <v>46.580778301886795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8273</v>
      </c>
      <c r="P2038" t="s">
        <v>8303</v>
      </c>
      <c r="Q2038" s="12">
        <f t="shared" si="156"/>
        <v>41738.864803240744</v>
      </c>
      <c r="R2038" s="12">
        <f t="shared" si="157"/>
        <v>41768.864803240744</v>
      </c>
      <c r="S2038">
        <f t="shared" si="158"/>
        <v>30</v>
      </c>
      <c r="T2038" s="10">
        <f t="shared" si="159"/>
        <v>2014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8">
        <f t="shared" si="155"/>
        <v>70.041118881118877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8273</v>
      </c>
      <c r="P2039" t="s">
        <v>8303</v>
      </c>
      <c r="Q2039" s="12">
        <f t="shared" si="156"/>
        <v>41578.210104166668</v>
      </c>
      <c r="R2039" s="12">
        <f t="shared" si="157"/>
        <v>41638.251770833333</v>
      </c>
      <c r="S2039">
        <f t="shared" si="158"/>
        <v>60</v>
      </c>
      <c r="T2039" s="10">
        <f t="shared" si="159"/>
        <v>2013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8">
        <f t="shared" si="155"/>
        <v>164.90686274509804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8273</v>
      </c>
      <c r="P2040" t="s">
        <v>8303</v>
      </c>
      <c r="Q2040" s="12">
        <f t="shared" si="156"/>
        <v>41424.27107638889</v>
      </c>
      <c r="R2040" s="12">
        <f t="shared" si="157"/>
        <v>41456.75</v>
      </c>
      <c r="S2040">
        <f t="shared" si="158"/>
        <v>32</v>
      </c>
      <c r="T2040" s="10">
        <f t="shared" si="159"/>
        <v>2013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8">
        <f t="shared" si="155"/>
        <v>449.26385224274406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8273</v>
      </c>
      <c r="P2041" t="s">
        <v>8303</v>
      </c>
      <c r="Q2041" s="12">
        <f t="shared" si="156"/>
        <v>42675.438946759255</v>
      </c>
      <c r="R2041" s="12">
        <f t="shared" si="157"/>
        <v>42705.207638888889</v>
      </c>
      <c r="S2041">
        <f t="shared" si="158"/>
        <v>30</v>
      </c>
      <c r="T2041" s="10">
        <f t="shared" si="159"/>
        <v>2016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8">
        <f t="shared" si="155"/>
        <v>27.472841328413285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8273</v>
      </c>
      <c r="P2042" t="s">
        <v>8303</v>
      </c>
      <c r="Q2042" s="12">
        <f t="shared" si="156"/>
        <v>41578.927118055559</v>
      </c>
      <c r="R2042" s="12">
        <f t="shared" si="157"/>
        <v>41593.968784722223</v>
      </c>
      <c r="S2042">
        <f t="shared" si="158"/>
        <v>15</v>
      </c>
      <c r="T2042" s="10">
        <f t="shared" si="159"/>
        <v>2013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8">
        <f t="shared" si="155"/>
        <v>143.97499999999999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8273</v>
      </c>
      <c r="P2043" t="s">
        <v>8303</v>
      </c>
      <c r="Q2043" s="12">
        <f t="shared" si="156"/>
        <v>42654.525775462964</v>
      </c>
      <c r="R2043" s="12">
        <f t="shared" si="157"/>
        <v>42684.567442129628</v>
      </c>
      <c r="S2043">
        <f t="shared" si="158"/>
        <v>30</v>
      </c>
      <c r="T2043" s="10">
        <f t="shared" si="159"/>
        <v>2016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8">
        <f t="shared" si="155"/>
        <v>88.23571428571428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8273</v>
      </c>
      <c r="P2044" t="s">
        <v>8303</v>
      </c>
      <c r="Q2044" s="12">
        <f t="shared" si="156"/>
        <v>42331.708032407405</v>
      </c>
      <c r="R2044" s="12">
        <f t="shared" si="157"/>
        <v>42391.708032407405</v>
      </c>
      <c r="S2044">
        <f t="shared" si="158"/>
        <v>60</v>
      </c>
      <c r="T2044" s="10">
        <f t="shared" si="159"/>
        <v>2015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8">
        <f t="shared" si="155"/>
        <v>36.326424870466319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8273</v>
      </c>
      <c r="P2045" t="s">
        <v>8303</v>
      </c>
      <c r="Q2045" s="12">
        <f t="shared" si="156"/>
        <v>42661.176817129628</v>
      </c>
      <c r="R2045" s="12">
        <f t="shared" si="157"/>
        <v>42715.207638888889</v>
      </c>
      <c r="S2045">
        <f t="shared" si="158"/>
        <v>54</v>
      </c>
      <c r="T2045" s="10">
        <f t="shared" si="159"/>
        <v>2016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8">
        <f t="shared" si="155"/>
        <v>90.177777777777777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8273</v>
      </c>
      <c r="P2046" t="s">
        <v>8303</v>
      </c>
      <c r="Q2046" s="12">
        <f t="shared" si="156"/>
        <v>42138.684189814812</v>
      </c>
      <c r="R2046" s="12">
        <f t="shared" si="157"/>
        <v>42168.684189814812</v>
      </c>
      <c r="S2046">
        <f t="shared" si="158"/>
        <v>30</v>
      </c>
      <c r="T2046" s="10">
        <f t="shared" si="159"/>
        <v>2015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8">
        <f t="shared" si="155"/>
        <v>152.62361216730039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8273</v>
      </c>
      <c r="P2047" t="s">
        <v>8303</v>
      </c>
      <c r="Q2047" s="12">
        <f t="shared" si="156"/>
        <v>41069.088506944441</v>
      </c>
      <c r="R2047" s="12">
        <f t="shared" si="157"/>
        <v>41099.088506944441</v>
      </c>
      <c r="S2047">
        <f t="shared" si="158"/>
        <v>30</v>
      </c>
      <c r="T2047" s="10">
        <f t="shared" si="159"/>
        <v>2012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8">
        <f t="shared" si="155"/>
        <v>55.806451612903224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8273</v>
      </c>
      <c r="P2048" t="s">
        <v>8303</v>
      </c>
      <c r="Q2048" s="12">
        <f t="shared" si="156"/>
        <v>41387.171805555554</v>
      </c>
      <c r="R2048" s="12">
        <f t="shared" si="157"/>
        <v>41417.171805555554</v>
      </c>
      <c r="S2048">
        <f t="shared" si="158"/>
        <v>30</v>
      </c>
      <c r="T2048" s="10">
        <f t="shared" si="159"/>
        <v>2013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8">
        <f t="shared" si="155"/>
        <v>227.85327313769753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8273</v>
      </c>
      <c r="P2049" t="s">
        <v>8303</v>
      </c>
      <c r="Q2049" s="12">
        <f t="shared" si="156"/>
        <v>42081.903587962966</v>
      </c>
      <c r="R2049" s="12">
        <f t="shared" si="157"/>
        <v>42111</v>
      </c>
      <c r="S2049">
        <f t="shared" si="158"/>
        <v>29</v>
      </c>
      <c r="T2049" s="10">
        <f t="shared" si="159"/>
        <v>2015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8">
        <f t="shared" ref="F2050:F2113" si="160">E2050/M2050</f>
        <v>91.82989803350327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8273</v>
      </c>
      <c r="P2050" t="s">
        <v>8303</v>
      </c>
      <c r="Q2050" s="12">
        <f t="shared" si="156"/>
        <v>41387.651516203703</v>
      </c>
      <c r="R2050" s="12">
        <f t="shared" si="157"/>
        <v>41417.651516203703</v>
      </c>
      <c r="S2050">
        <f t="shared" si="158"/>
        <v>30</v>
      </c>
      <c r="T2050" s="10">
        <f t="shared" si="159"/>
        <v>2013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8">
        <f t="shared" si="160"/>
        <v>80.991037735849048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8273</v>
      </c>
      <c r="P2051" t="s">
        <v>8303</v>
      </c>
      <c r="Q2051" s="12">
        <f t="shared" ref="Q2051:Q2114" si="161">((($K2051/60)/60)/24)+DATE(1970,1,1)</f>
        <v>41575.527349537035</v>
      </c>
      <c r="R2051" s="12">
        <f t="shared" ref="R2051:R2114" si="162">((($J2051/60)/60)/24)+DATE(1970,1,1)</f>
        <v>41610.957638888889</v>
      </c>
      <c r="S2051">
        <f t="shared" ref="S2051:S2114" si="163">ROUND(R2051-Q2051,0)</f>
        <v>35</v>
      </c>
      <c r="T2051" s="10">
        <f t="shared" ref="T2051:T2114" si="164">YEAR(Q2051)</f>
        <v>2013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8">
        <f t="shared" si="160"/>
        <v>278.39411764705881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8273</v>
      </c>
      <c r="P2052" t="s">
        <v>8303</v>
      </c>
      <c r="Q2052" s="12">
        <f t="shared" si="161"/>
        <v>42115.071504629625</v>
      </c>
      <c r="R2052" s="12">
        <f t="shared" si="162"/>
        <v>42155.071504629625</v>
      </c>
      <c r="S2052">
        <f t="shared" si="163"/>
        <v>40</v>
      </c>
      <c r="T2052" s="10">
        <f t="shared" si="164"/>
        <v>2015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8">
        <f t="shared" si="160"/>
        <v>43.095041322314053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8273</v>
      </c>
      <c r="P2053" t="s">
        <v>8303</v>
      </c>
      <c r="Q2053" s="12">
        <f t="shared" si="161"/>
        <v>41604.022418981483</v>
      </c>
      <c r="R2053" s="12">
        <f t="shared" si="162"/>
        <v>41634.022418981483</v>
      </c>
      <c r="S2053">
        <f t="shared" si="163"/>
        <v>30</v>
      </c>
      <c r="T2053" s="10">
        <f t="shared" si="164"/>
        <v>2013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8">
        <f t="shared" si="160"/>
        <v>326.29205175600737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8273</v>
      </c>
      <c r="P2054" t="s">
        <v>8303</v>
      </c>
      <c r="Q2054" s="12">
        <f t="shared" si="161"/>
        <v>42375.08394675926</v>
      </c>
      <c r="R2054" s="12">
        <f t="shared" si="162"/>
        <v>42420.08394675926</v>
      </c>
      <c r="S2054">
        <f t="shared" si="163"/>
        <v>45</v>
      </c>
      <c r="T2054" s="10">
        <f t="shared" si="164"/>
        <v>2016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8">
        <f t="shared" si="160"/>
        <v>41.743801652892564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8273</v>
      </c>
      <c r="P2055" t="s">
        <v>8303</v>
      </c>
      <c r="Q2055" s="12">
        <f t="shared" si="161"/>
        <v>42303.617488425924</v>
      </c>
      <c r="R2055" s="12">
        <f t="shared" si="162"/>
        <v>42333.659155092595</v>
      </c>
      <c r="S2055">
        <f t="shared" si="163"/>
        <v>30</v>
      </c>
      <c r="T2055" s="10">
        <f t="shared" si="164"/>
        <v>2015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8">
        <f t="shared" si="160"/>
        <v>64.020933977455712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8273</v>
      </c>
      <c r="P2056" t="s">
        <v>8303</v>
      </c>
      <c r="Q2056" s="12">
        <f t="shared" si="161"/>
        <v>41731.520949074074</v>
      </c>
      <c r="R2056" s="12">
        <f t="shared" si="162"/>
        <v>41761.520949074074</v>
      </c>
      <c r="S2056">
        <f t="shared" si="163"/>
        <v>30</v>
      </c>
      <c r="T2056" s="10">
        <f t="shared" si="164"/>
        <v>2014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8">
        <f t="shared" si="160"/>
        <v>99.455445544554451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8273</v>
      </c>
      <c r="P2057" t="s">
        <v>8303</v>
      </c>
      <c r="Q2057" s="12">
        <f t="shared" si="161"/>
        <v>41946.674108796295</v>
      </c>
      <c r="R2057" s="12">
        <f t="shared" si="162"/>
        <v>41976.166666666672</v>
      </c>
      <c r="S2057">
        <f t="shared" si="163"/>
        <v>29</v>
      </c>
      <c r="T2057" s="10">
        <f t="shared" si="164"/>
        <v>2014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8">
        <f t="shared" si="160"/>
        <v>138.49458483754512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8273</v>
      </c>
      <c r="P2058" t="s">
        <v>8303</v>
      </c>
      <c r="Q2058" s="12">
        <f t="shared" si="161"/>
        <v>41351.76090277778</v>
      </c>
      <c r="R2058" s="12">
        <f t="shared" si="162"/>
        <v>41381.76090277778</v>
      </c>
      <c r="S2058">
        <f t="shared" si="163"/>
        <v>30</v>
      </c>
      <c r="T2058" s="10">
        <f t="shared" si="164"/>
        <v>2013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8">
        <f t="shared" si="160"/>
        <v>45.547792792792798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8273</v>
      </c>
      <c r="P2059" t="s">
        <v>8303</v>
      </c>
      <c r="Q2059" s="12">
        <f t="shared" si="161"/>
        <v>42396.494583333333</v>
      </c>
      <c r="R2059" s="12">
        <f t="shared" si="162"/>
        <v>42426.494583333333</v>
      </c>
      <c r="S2059">
        <f t="shared" si="163"/>
        <v>30</v>
      </c>
      <c r="T2059" s="10">
        <f t="shared" si="164"/>
        <v>2016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8">
        <f t="shared" si="160"/>
        <v>10.507317073170732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8273</v>
      </c>
      <c r="P2060" t="s">
        <v>8303</v>
      </c>
      <c r="Q2060" s="12">
        <f t="shared" si="161"/>
        <v>42026.370717592596</v>
      </c>
      <c r="R2060" s="12">
        <f t="shared" si="162"/>
        <v>42065.833333333328</v>
      </c>
      <c r="S2060">
        <f t="shared" si="163"/>
        <v>39</v>
      </c>
      <c r="T2060" s="10">
        <f t="shared" si="164"/>
        <v>2015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8">
        <f t="shared" si="160"/>
        <v>114.76533333333333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8273</v>
      </c>
      <c r="P2061" t="s">
        <v>8303</v>
      </c>
      <c r="Q2061" s="12">
        <f t="shared" si="161"/>
        <v>42361.602476851855</v>
      </c>
      <c r="R2061" s="12">
        <f t="shared" si="162"/>
        <v>42400.915972222225</v>
      </c>
      <c r="S2061">
        <f t="shared" si="163"/>
        <v>39</v>
      </c>
      <c r="T2061" s="10">
        <f t="shared" si="164"/>
        <v>2015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8">
        <f t="shared" si="160"/>
        <v>35.997067448680355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8273</v>
      </c>
      <c r="P2062" t="s">
        <v>8303</v>
      </c>
      <c r="Q2062" s="12">
        <f t="shared" si="161"/>
        <v>41783.642939814818</v>
      </c>
      <c r="R2062" s="12">
        <f t="shared" si="162"/>
        <v>41843.642939814818</v>
      </c>
      <c r="S2062">
        <f t="shared" si="163"/>
        <v>60</v>
      </c>
      <c r="T2062" s="10">
        <f t="shared" si="164"/>
        <v>2014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8">
        <f t="shared" si="160"/>
        <v>154.17142857142858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8273</v>
      </c>
      <c r="P2063" t="s">
        <v>8303</v>
      </c>
      <c r="Q2063" s="12">
        <f t="shared" si="161"/>
        <v>42705.764513888891</v>
      </c>
      <c r="R2063" s="12">
        <f t="shared" si="162"/>
        <v>42735.764513888891</v>
      </c>
      <c r="S2063">
        <f t="shared" si="163"/>
        <v>30</v>
      </c>
      <c r="T2063" s="10">
        <f t="shared" si="164"/>
        <v>2016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8">
        <f t="shared" si="160"/>
        <v>566.38916256157631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8273</v>
      </c>
      <c r="P2064" t="s">
        <v>8303</v>
      </c>
      <c r="Q2064" s="12">
        <f t="shared" si="161"/>
        <v>42423.3830787037</v>
      </c>
      <c r="R2064" s="12">
        <f t="shared" si="162"/>
        <v>42453.341412037036</v>
      </c>
      <c r="S2064">
        <f t="shared" si="163"/>
        <v>30</v>
      </c>
      <c r="T2064" s="10">
        <f t="shared" si="164"/>
        <v>2016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8">
        <f t="shared" si="160"/>
        <v>120.85714285714286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8273</v>
      </c>
      <c r="P2065" t="s">
        <v>8303</v>
      </c>
      <c r="Q2065" s="12">
        <f t="shared" si="161"/>
        <v>42472.73265046296</v>
      </c>
      <c r="R2065" s="12">
        <f t="shared" si="162"/>
        <v>42505.73265046296</v>
      </c>
      <c r="S2065">
        <f t="shared" si="163"/>
        <v>33</v>
      </c>
      <c r="T2065" s="10">
        <f t="shared" si="164"/>
        <v>2016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8">
        <f t="shared" si="160"/>
        <v>86.163845492085343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8273</v>
      </c>
      <c r="P2066" t="s">
        <v>8303</v>
      </c>
      <c r="Q2066" s="12">
        <f t="shared" si="161"/>
        <v>41389.364849537036</v>
      </c>
      <c r="R2066" s="12">
        <f t="shared" si="162"/>
        <v>41425.5</v>
      </c>
      <c r="S2066">
        <f t="shared" si="163"/>
        <v>36</v>
      </c>
      <c r="T2066" s="10">
        <f t="shared" si="164"/>
        <v>2013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8">
        <f t="shared" si="160"/>
        <v>51.212114395886893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8273</v>
      </c>
      <c r="P2067" t="s">
        <v>8303</v>
      </c>
      <c r="Q2067" s="12">
        <f t="shared" si="161"/>
        <v>41603.333668981482</v>
      </c>
      <c r="R2067" s="12">
        <f t="shared" si="162"/>
        <v>41633.333668981482</v>
      </c>
      <c r="S2067">
        <f t="shared" si="163"/>
        <v>30</v>
      </c>
      <c r="T2067" s="10">
        <f t="shared" si="164"/>
        <v>2013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8">
        <f t="shared" si="160"/>
        <v>67.261538461538464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8273</v>
      </c>
      <c r="P2068" t="s">
        <v>8303</v>
      </c>
      <c r="Q2068" s="12">
        <f t="shared" si="161"/>
        <v>41844.771793981483</v>
      </c>
      <c r="R2068" s="12">
        <f t="shared" si="162"/>
        <v>41874.771793981483</v>
      </c>
      <c r="S2068">
        <f t="shared" si="163"/>
        <v>30</v>
      </c>
      <c r="T2068" s="10">
        <f t="shared" si="164"/>
        <v>2014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8">
        <f t="shared" si="160"/>
        <v>62.8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8273</v>
      </c>
      <c r="P2069" t="s">
        <v>8303</v>
      </c>
      <c r="Q2069" s="12">
        <f t="shared" si="161"/>
        <v>42115.853888888887</v>
      </c>
      <c r="R2069" s="12">
        <f t="shared" si="162"/>
        <v>42148.853888888887</v>
      </c>
      <c r="S2069">
        <f t="shared" si="163"/>
        <v>33</v>
      </c>
      <c r="T2069" s="10">
        <f t="shared" si="164"/>
        <v>2015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8">
        <f t="shared" si="160"/>
        <v>346.13118421052633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8273</v>
      </c>
      <c r="P2070" t="s">
        <v>8303</v>
      </c>
      <c r="Q2070" s="12">
        <f t="shared" si="161"/>
        <v>42633.841608796298</v>
      </c>
      <c r="R2070" s="12">
        <f t="shared" si="162"/>
        <v>42663.841608796298</v>
      </c>
      <c r="S2070">
        <f t="shared" si="163"/>
        <v>30</v>
      </c>
      <c r="T2070" s="10">
        <f t="shared" si="164"/>
        <v>2016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8">
        <f t="shared" si="160"/>
        <v>244.11912547528519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8273</v>
      </c>
      <c r="P2071" t="s">
        <v>8303</v>
      </c>
      <c r="Q2071" s="12">
        <f t="shared" si="161"/>
        <v>42340.972118055557</v>
      </c>
      <c r="R2071" s="12">
        <f t="shared" si="162"/>
        <v>42371.972118055557</v>
      </c>
      <c r="S2071">
        <f t="shared" si="163"/>
        <v>31</v>
      </c>
      <c r="T2071" s="10">
        <f t="shared" si="164"/>
        <v>2015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8">
        <f t="shared" si="160"/>
        <v>259.25424836601309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8273</v>
      </c>
      <c r="P2072" t="s">
        <v>8303</v>
      </c>
      <c r="Q2072" s="12">
        <f t="shared" si="161"/>
        <v>42519.6565162037</v>
      </c>
      <c r="R2072" s="12">
        <f t="shared" si="162"/>
        <v>42549.6565162037</v>
      </c>
      <c r="S2072">
        <f t="shared" si="163"/>
        <v>30</v>
      </c>
      <c r="T2072" s="10">
        <f t="shared" si="164"/>
        <v>2016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8">
        <f t="shared" si="160"/>
        <v>201.96402877697841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8273</v>
      </c>
      <c r="P2073" t="s">
        <v>8303</v>
      </c>
      <c r="Q2073" s="12">
        <f t="shared" si="161"/>
        <v>42600.278749999998</v>
      </c>
      <c r="R2073" s="12">
        <f t="shared" si="162"/>
        <v>42645.278749999998</v>
      </c>
      <c r="S2073">
        <f t="shared" si="163"/>
        <v>45</v>
      </c>
      <c r="T2073" s="10">
        <f t="shared" si="164"/>
        <v>2016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8">
        <f t="shared" si="160"/>
        <v>226.20857142857142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8273</v>
      </c>
      <c r="P2074" t="s">
        <v>8303</v>
      </c>
      <c r="Q2074" s="12">
        <f t="shared" si="161"/>
        <v>42467.581388888888</v>
      </c>
      <c r="R2074" s="12">
        <f t="shared" si="162"/>
        <v>42497.581388888888</v>
      </c>
      <c r="S2074">
        <f t="shared" si="163"/>
        <v>30</v>
      </c>
      <c r="T2074" s="10">
        <f t="shared" si="164"/>
        <v>2016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8">
        <f t="shared" si="160"/>
        <v>324.69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8273</v>
      </c>
      <c r="P2075" t="s">
        <v>8303</v>
      </c>
      <c r="Q2075" s="12">
        <f t="shared" si="161"/>
        <v>42087.668032407411</v>
      </c>
      <c r="R2075" s="12">
        <f t="shared" si="162"/>
        <v>42132.668032407411</v>
      </c>
      <c r="S2075">
        <f t="shared" si="163"/>
        <v>45</v>
      </c>
      <c r="T2075" s="10">
        <f t="shared" si="164"/>
        <v>2015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8">
        <f t="shared" si="160"/>
        <v>205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8273</v>
      </c>
      <c r="P2076" t="s">
        <v>8303</v>
      </c>
      <c r="Q2076" s="12">
        <f t="shared" si="161"/>
        <v>42466.826180555552</v>
      </c>
      <c r="R2076" s="12">
        <f t="shared" si="162"/>
        <v>42496.826180555552</v>
      </c>
      <c r="S2076">
        <f t="shared" si="163"/>
        <v>30</v>
      </c>
      <c r="T2076" s="10">
        <f t="shared" si="164"/>
        <v>2016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8">
        <f t="shared" si="160"/>
        <v>20.465926829268295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8273</v>
      </c>
      <c r="P2077" t="s">
        <v>8303</v>
      </c>
      <c r="Q2077" s="12">
        <f t="shared" si="161"/>
        <v>41450.681574074071</v>
      </c>
      <c r="R2077" s="12">
        <f t="shared" si="162"/>
        <v>41480.681574074071</v>
      </c>
      <c r="S2077">
        <f t="shared" si="163"/>
        <v>30</v>
      </c>
      <c r="T2077" s="10">
        <f t="shared" si="164"/>
        <v>2013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8">
        <f t="shared" si="160"/>
        <v>116.35303146309367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8273</v>
      </c>
      <c r="P2078" t="s">
        <v>8303</v>
      </c>
      <c r="Q2078" s="12">
        <f t="shared" si="161"/>
        <v>41803.880659722221</v>
      </c>
      <c r="R2078" s="12">
        <f t="shared" si="162"/>
        <v>41843.880659722221</v>
      </c>
      <c r="S2078">
        <f t="shared" si="163"/>
        <v>40</v>
      </c>
      <c r="T2078" s="10">
        <f t="shared" si="164"/>
        <v>2014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8">
        <f t="shared" si="160"/>
        <v>307.20212765957444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8273</v>
      </c>
      <c r="P2079" t="s">
        <v>8303</v>
      </c>
      <c r="Q2079" s="12">
        <f t="shared" si="161"/>
        <v>42103.042546296296</v>
      </c>
      <c r="R2079" s="12">
        <f t="shared" si="162"/>
        <v>42160.875</v>
      </c>
      <c r="S2079">
        <f t="shared" si="163"/>
        <v>58</v>
      </c>
      <c r="T2079" s="10">
        <f t="shared" si="164"/>
        <v>2015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8">
        <f t="shared" si="160"/>
        <v>546.6875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8273</v>
      </c>
      <c r="P2080" t="s">
        <v>8303</v>
      </c>
      <c r="Q2080" s="12">
        <f t="shared" si="161"/>
        <v>42692.771493055552</v>
      </c>
      <c r="R2080" s="12">
        <f t="shared" si="162"/>
        <v>42722.771493055552</v>
      </c>
      <c r="S2080">
        <f t="shared" si="163"/>
        <v>30</v>
      </c>
      <c r="T2080" s="10">
        <f t="shared" si="164"/>
        <v>2016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8">
        <f t="shared" si="160"/>
        <v>47.474464579901152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8273</v>
      </c>
      <c r="P2081" t="s">
        <v>8303</v>
      </c>
      <c r="Q2081" s="12">
        <f t="shared" si="161"/>
        <v>42150.71056712963</v>
      </c>
      <c r="R2081" s="12">
        <f t="shared" si="162"/>
        <v>42180.791666666672</v>
      </c>
      <c r="S2081">
        <f t="shared" si="163"/>
        <v>30</v>
      </c>
      <c r="T2081" s="10">
        <f t="shared" si="164"/>
        <v>2015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8">
        <f t="shared" si="160"/>
        <v>101.56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8273</v>
      </c>
      <c r="P2082" t="s">
        <v>8303</v>
      </c>
      <c r="Q2082" s="12">
        <f t="shared" si="161"/>
        <v>42289.957175925927</v>
      </c>
      <c r="R2082" s="12">
        <f t="shared" si="162"/>
        <v>42319.998842592591</v>
      </c>
      <c r="S2082">
        <f t="shared" si="163"/>
        <v>30</v>
      </c>
      <c r="T2082" s="10">
        <f t="shared" si="164"/>
        <v>2015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8">
        <f t="shared" si="160"/>
        <v>72.909090909090907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t="s">
        <v>8283</v>
      </c>
      <c r="Q2083" s="12">
        <f t="shared" si="161"/>
        <v>41004.156886574077</v>
      </c>
      <c r="R2083" s="12">
        <f t="shared" si="162"/>
        <v>41045.207638888889</v>
      </c>
      <c r="S2083">
        <f t="shared" si="163"/>
        <v>41</v>
      </c>
      <c r="T2083" s="10">
        <f t="shared" si="164"/>
        <v>2012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8">
        <f t="shared" si="160"/>
        <v>43.710526315789473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t="s">
        <v>8283</v>
      </c>
      <c r="Q2084" s="12">
        <f t="shared" si="161"/>
        <v>40811.120324074072</v>
      </c>
      <c r="R2084" s="12">
        <f t="shared" si="162"/>
        <v>40871.161990740737</v>
      </c>
      <c r="S2084">
        <f t="shared" si="163"/>
        <v>60</v>
      </c>
      <c r="T2084" s="10">
        <f t="shared" si="164"/>
        <v>2011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8">
        <f t="shared" si="160"/>
        <v>34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t="s">
        <v>8283</v>
      </c>
      <c r="Q2085" s="12">
        <f t="shared" si="161"/>
        <v>41034.72216435185</v>
      </c>
      <c r="R2085" s="12">
        <f t="shared" si="162"/>
        <v>41064.72216435185</v>
      </c>
      <c r="S2085">
        <f t="shared" si="163"/>
        <v>30</v>
      </c>
      <c r="T2085" s="10">
        <f t="shared" si="164"/>
        <v>2012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8">
        <f t="shared" si="160"/>
        <v>70.652173913043484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t="s">
        <v>8283</v>
      </c>
      <c r="Q2086" s="12">
        <f t="shared" si="161"/>
        <v>41731.833124999997</v>
      </c>
      <c r="R2086" s="12">
        <f t="shared" si="162"/>
        <v>41763.290972222225</v>
      </c>
      <c r="S2086">
        <f t="shared" si="163"/>
        <v>31</v>
      </c>
      <c r="T2086" s="10">
        <f t="shared" si="164"/>
        <v>2014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8">
        <f t="shared" si="160"/>
        <v>89.301204819277103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t="s">
        <v>8283</v>
      </c>
      <c r="Q2087" s="12">
        <f t="shared" si="161"/>
        <v>41075.835497685184</v>
      </c>
      <c r="R2087" s="12">
        <f t="shared" si="162"/>
        <v>41105.835497685184</v>
      </c>
      <c r="S2087">
        <f t="shared" si="163"/>
        <v>30</v>
      </c>
      <c r="T2087" s="10">
        <f t="shared" si="164"/>
        <v>2012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8">
        <f t="shared" si="160"/>
        <v>115.08571428571429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t="s">
        <v>8283</v>
      </c>
      <c r="Q2088" s="12">
        <f t="shared" si="161"/>
        <v>40860.67050925926</v>
      </c>
      <c r="R2088" s="12">
        <f t="shared" si="162"/>
        <v>40891.207638888889</v>
      </c>
      <c r="S2088">
        <f t="shared" si="163"/>
        <v>31</v>
      </c>
      <c r="T2088" s="10">
        <f t="shared" si="164"/>
        <v>2011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8">
        <f t="shared" si="160"/>
        <v>62.12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t="s">
        <v>8283</v>
      </c>
      <c r="Q2089" s="12">
        <f t="shared" si="161"/>
        <v>40764.204375000001</v>
      </c>
      <c r="R2089" s="12">
        <f t="shared" si="162"/>
        <v>40794.204375000001</v>
      </c>
      <c r="S2089">
        <f t="shared" si="163"/>
        <v>30</v>
      </c>
      <c r="T2089" s="10">
        <f t="shared" si="164"/>
        <v>2011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8">
        <f t="shared" si="160"/>
        <v>46.204266666666669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t="s">
        <v>8283</v>
      </c>
      <c r="Q2090" s="12">
        <f t="shared" si="161"/>
        <v>40395.714722222219</v>
      </c>
      <c r="R2090" s="12">
        <f t="shared" si="162"/>
        <v>40432.165972222225</v>
      </c>
      <c r="S2090">
        <f t="shared" si="163"/>
        <v>36</v>
      </c>
      <c r="T2090" s="10">
        <f t="shared" si="164"/>
        <v>2010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8">
        <f t="shared" si="160"/>
        <v>48.54854838709678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t="s">
        <v>8283</v>
      </c>
      <c r="Q2091" s="12">
        <f t="shared" si="161"/>
        <v>41453.076319444444</v>
      </c>
      <c r="R2091" s="12">
        <f t="shared" si="162"/>
        <v>41488.076319444444</v>
      </c>
      <c r="S2091">
        <f t="shared" si="163"/>
        <v>35</v>
      </c>
      <c r="T2091" s="10">
        <f t="shared" si="164"/>
        <v>2013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8">
        <f t="shared" si="160"/>
        <v>57.520187499999999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t="s">
        <v>8283</v>
      </c>
      <c r="Q2092" s="12">
        <f t="shared" si="161"/>
        <v>41299.381423611114</v>
      </c>
      <c r="R2092" s="12">
        <f t="shared" si="162"/>
        <v>41329.381423611114</v>
      </c>
      <c r="S2092">
        <f t="shared" si="163"/>
        <v>30</v>
      </c>
      <c r="T2092" s="10">
        <f t="shared" si="164"/>
        <v>2013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8">
        <f t="shared" si="160"/>
        <v>88.147154471544724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t="s">
        <v>8283</v>
      </c>
      <c r="Q2093" s="12">
        <f t="shared" si="161"/>
        <v>40555.322662037033</v>
      </c>
      <c r="R2093" s="12">
        <f t="shared" si="162"/>
        <v>40603.833333333336</v>
      </c>
      <c r="S2093">
        <f t="shared" si="163"/>
        <v>49</v>
      </c>
      <c r="T2093" s="10">
        <f t="shared" si="164"/>
        <v>2011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8">
        <f t="shared" si="160"/>
        <v>110.49090909090908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t="s">
        <v>8283</v>
      </c>
      <c r="Q2094" s="12">
        <f t="shared" si="161"/>
        <v>40763.707546296297</v>
      </c>
      <c r="R2094" s="12">
        <f t="shared" si="162"/>
        <v>40823.707546296297</v>
      </c>
      <c r="S2094">
        <f t="shared" si="163"/>
        <v>60</v>
      </c>
      <c r="T2094" s="10">
        <f t="shared" si="164"/>
        <v>2011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8">
        <f t="shared" si="160"/>
        <v>66.826086956521735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t="s">
        <v>8283</v>
      </c>
      <c r="Q2095" s="12">
        <f t="shared" si="161"/>
        <v>41205.854537037041</v>
      </c>
      <c r="R2095" s="12">
        <f t="shared" si="162"/>
        <v>41265.896203703705</v>
      </c>
      <c r="S2095">
        <f t="shared" si="163"/>
        <v>60</v>
      </c>
      <c r="T2095" s="10">
        <f t="shared" si="164"/>
        <v>2012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8">
        <f t="shared" si="160"/>
        <v>58.597222222222221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t="s">
        <v>8283</v>
      </c>
      <c r="Q2096" s="12">
        <f t="shared" si="161"/>
        <v>40939.02002314815</v>
      </c>
      <c r="R2096" s="12">
        <f t="shared" si="162"/>
        <v>40973.125</v>
      </c>
      <c r="S2096">
        <f t="shared" si="163"/>
        <v>34</v>
      </c>
      <c r="T2096" s="10">
        <f t="shared" si="164"/>
        <v>2012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8">
        <f t="shared" si="160"/>
        <v>113.63636363636364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t="s">
        <v>8283</v>
      </c>
      <c r="Q2097" s="12">
        <f t="shared" si="161"/>
        <v>40758.733483796292</v>
      </c>
      <c r="R2097" s="12">
        <f t="shared" si="162"/>
        <v>40818.733483796292</v>
      </c>
      <c r="S2097">
        <f t="shared" si="163"/>
        <v>60</v>
      </c>
      <c r="T2097" s="10">
        <f t="shared" si="164"/>
        <v>2011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8">
        <f t="shared" si="160"/>
        <v>43.571428571428569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t="s">
        <v>8283</v>
      </c>
      <c r="Q2098" s="12">
        <f t="shared" si="161"/>
        <v>41192.758506944447</v>
      </c>
      <c r="R2098" s="12">
        <f t="shared" si="162"/>
        <v>41208.165972222225</v>
      </c>
      <c r="S2098">
        <f t="shared" si="163"/>
        <v>15</v>
      </c>
      <c r="T2098" s="10">
        <f t="shared" si="164"/>
        <v>2012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8">
        <f t="shared" si="160"/>
        <v>78.94736842105263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t="s">
        <v>8283</v>
      </c>
      <c r="Q2099" s="12">
        <f t="shared" si="161"/>
        <v>40818.58489583333</v>
      </c>
      <c r="R2099" s="12">
        <f t="shared" si="162"/>
        <v>40878.626562500001</v>
      </c>
      <c r="S2099">
        <f t="shared" si="163"/>
        <v>60</v>
      </c>
      <c r="T2099" s="10">
        <f t="shared" si="164"/>
        <v>2011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8">
        <f t="shared" si="160"/>
        <v>188.125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t="s">
        <v>8283</v>
      </c>
      <c r="Q2100" s="12">
        <f t="shared" si="161"/>
        <v>40946.11383101852</v>
      </c>
      <c r="R2100" s="12">
        <f t="shared" si="162"/>
        <v>40976.11383101852</v>
      </c>
      <c r="S2100">
        <f t="shared" si="163"/>
        <v>30</v>
      </c>
      <c r="T2100" s="10">
        <f t="shared" si="164"/>
        <v>2012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8">
        <f t="shared" si="160"/>
        <v>63.031746031746032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t="s">
        <v>8283</v>
      </c>
      <c r="Q2101" s="12">
        <f t="shared" si="161"/>
        <v>42173.746342592596</v>
      </c>
      <c r="R2101" s="12">
        <f t="shared" si="162"/>
        <v>42187.152777777781</v>
      </c>
      <c r="S2101">
        <f t="shared" si="163"/>
        <v>13</v>
      </c>
      <c r="T2101" s="10">
        <f t="shared" si="164"/>
        <v>2015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8">
        <f t="shared" si="160"/>
        <v>30.37037037037037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t="s">
        <v>8283</v>
      </c>
      <c r="Q2102" s="12">
        <f t="shared" si="161"/>
        <v>41074.834965277776</v>
      </c>
      <c r="R2102" s="12">
        <f t="shared" si="162"/>
        <v>41090.165972222225</v>
      </c>
      <c r="S2102">
        <f t="shared" si="163"/>
        <v>15</v>
      </c>
      <c r="T2102" s="10">
        <f t="shared" si="164"/>
        <v>2012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8">
        <f t="shared" si="160"/>
        <v>51.477272727272727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t="s">
        <v>8283</v>
      </c>
      <c r="Q2103" s="12">
        <f t="shared" si="161"/>
        <v>40892.149467592593</v>
      </c>
      <c r="R2103" s="12">
        <f t="shared" si="162"/>
        <v>40952.149467592593</v>
      </c>
      <c r="S2103">
        <f t="shared" si="163"/>
        <v>60</v>
      </c>
      <c r="T2103" s="10">
        <f t="shared" si="164"/>
        <v>2011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8">
        <f t="shared" si="160"/>
        <v>35.789473684210527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t="s">
        <v>8283</v>
      </c>
      <c r="Q2104" s="12">
        <f t="shared" si="161"/>
        <v>40638.868611111109</v>
      </c>
      <c r="R2104" s="12">
        <f t="shared" si="162"/>
        <v>40668.868611111109</v>
      </c>
      <c r="S2104">
        <f t="shared" si="163"/>
        <v>30</v>
      </c>
      <c r="T2104" s="10">
        <f t="shared" si="164"/>
        <v>2011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8">
        <f t="shared" si="160"/>
        <v>98.817391304347822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t="s">
        <v>8283</v>
      </c>
      <c r="Q2105" s="12">
        <f t="shared" si="161"/>
        <v>41192.754942129628</v>
      </c>
      <c r="R2105" s="12">
        <f t="shared" si="162"/>
        <v>41222.7966087963</v>
      </c>
      <c r="S2105">
        <f t="shared" si="163"/>
        <v>30</v>
      </c>
      <c r="T2105" s="10">
        <f t="shared" si="164"/>
        <v>2012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8">
        <f t="shared" si="160"/>
        <v>28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t="s">
        <v>8283</v>
      </c>
      <c r="Q2106" s="12">
        <f t="shared" si="161"/>
        <v>41394.074467592596</v>
      </c>
      <c r="R2106" s="12">
        <f t="shared" si="162"/>
        <v>41425</v>
      </c>
      <c r="S2106">
        <f t="shared" si="163"/>
        <v>31</v>
      </c>
      <c r="T2106" s="10">
        <f t="shared" si="164"/>
        <v>2013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8">
        <f t="shared" si="160"/>
        <v>51.313131313131315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t="s">
        <v>8283</v>
      </c>
      <c r="Q2107" s="12">
        <f t="shared" si="161"/>
        <v>41951.788807870369</v>
      </c>
      <c r="R2107" s="12">
        <f t="shared" si="162"/>
        <v>41964.166666666672</v>
      </c>
      <c r="S2107">
        <f t="shared" si="163"/>
        <v>12</v>
      </c>
      <c r="T2107" s="10">
        <f t="shared" si="164"/>
        <v>2014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8">
        <f t="shared" si="160"/>
        <v>53.522727272727273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t="s">
        <v>8283</v>
      </c>
      <c r="Q2108" s="12">
        <f t="shared" si="161"/>
        <v>41270.21497685185</v>
      </c>
      <c r="R2108" s="12">
        <f t="shared" si="162"/>
        <v>41300.21497685185</v>
      </c>
      <c r="S2108">
        <f t="shared" si="163"/>
        <v>30</v>
      </c>
      <c r="T2108" s="10">
        <f t="shared" si="164"/>
        <v>2012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8">
        <f t="shared" si="160"/>
        <v>37.149310344827583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t="s">
        <v>8283</v>
      </c>
      <c r="Q2109" s="12">
        <f t="shared" si="161"/>
        <v>41934.71056712963</v>
      </c>
      <c r="R2109" s="12">
        <f t="shared" si="162"/>
        <v>41955.752233796295</v>
      </c>
      <c r="S2109">
        <f t="shared" si="163"/>
        <v>21</v>
      </c>
      <c r="T2109" s="10">
        <f t="shared" si="164"/>
        <v>2014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8">
        <f t="shared" si="160"/>
        <v>89.895287958115176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t="s">
        <v>8283</v>
      </c>
      <c r="Q2110" s="12">
        <f t="shared" si="161"/>
        <v>41135.175694444442</v>
      </c>
      <c r="R2110" s="12">
        <f t="shared" si="162"/>
        <v>41162.163194444445</v>
      </c>
      <c r="S2110">
        <f t="shared" si="163"/>
        <v>27</v>
      </c>
      <c r="T2110" s="10">
        <f t="shared" si="164"/>
        <v>2012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8">
        <f t="shared" si="160"/>
        <v>106.52500000000001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t="s">
        <v>8283</v>
      </c>
      <c r="Q2111" s="12">
        <f t="shared" si="161"/>
        <v>42160.708530092597</v>
      </c>
      <c r="R2111" s="12">
        <f t="shared" si="162"/>
        <v>42190.708530092597</v>
      </c>
      <c r="S2111">
        <f t="shared" si="163"/>
        <v>30</v>
      </c>
      <c r="T2111" s="10">
        <f t="shared" si="164"/>
        <v>2015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8">
        <f t="shared" si="160"/>
        <v>52.815789473684212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t="s">
        <v>8283</v>
      </c>
      <c r="Q2112" s="12">
        <f t="shared" si="161"/>
        <v>41759.670937499999</v>
      </c>
      <c r="R2112" s="12">
        <f t="shared" si="162"/>
        <v>41787.207638888889</v>
      </c>
      <c r="S2112">
        <f t="shared" si="163"/>
        <v>28</v>
      </c>
      <c r="T2112" s="10">
        <f t="shared" si="164"/>
        <v>2014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8">
        <f t="shared" si="160"/>
        <v>54.615384615384613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t="s">
        <v>8283</v>
      </c>
      <c r="Q2113" s="12">
        <f t="shared" si="161"/>
        <v>40703.197048611109</v>
      </c>
      <c r="R2113" s="12">
        <f t="shared" si="162"/>
        <v>40770.041666666664</v>
      </c>
      <c r="S2113">
        <f t="shared" si="163"/>
        <v>67</v>
      </c>
      <c r="T2113" s="10">
        <f t="shared" si="164"/>
        <v>2011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8">
        <f t="shared" ref="F2114:F2177" si="165">E2114/M2114</f>
        <v>27.272727272727273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t="s">
        <v>8283</v>
      </c>
      <c r="Q2114" s="12">
        <f t="shared" si="161"/>
        <v>41365.928159722222</v>
      </c>
      <c r="R2114" s="12">
        <f t="shared" si="162"/>
        <v>41379.928159722222</v>
      </c>
      <c r="S2114">
        <f t="shared" si="163"/>
        <v>14</v>
      </c>
      <c r="T2114" s="10">
        <f t="shared" si="164"/>
        <v>2013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8">
        <f t="shared" si="165"/>
        <v>68.598130841121488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t="s">
        <v>8283</v>
      </c>
      <c r="Q2115" s="12">
        <f t="shared" ref="Q2115:Q2178" si="166">((($K2115/60)/60)/24)+DATE(1970,1,1)</f>
        <v>41870.86546296296</v>
      </c>
      <c r="R2115" s="12">
        <f t="shared" ref="R2115:R2178" si="167">((($J2115/60)/60)/24)+DATE(1970,1,1)</f>
        <v>41905.86546296296</v>
      </c>
      <c r="S2115">
        <f t="shared" ref="S2115:S2178" si="168">ROUND(R2115-Q2115,0)</f>
        <v>35</v>
      </c>
      <c r="T2115" s="10">
        <f t="shared" ref="T2115:T2178" si="169">YEAR(Q2115)</f>
        <v>2014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8">
        <f t="shared" si="165"/>
        <v>35.612244897959187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t="s">
        <v>8283</v>
      </c>
      <c r="Q2116" s="12">
        <f t="shared" si="166"/>
        <v>40458.815625000003</v>
      </c>
      <c r="R2116" s="12">
        <f t="shared" si="167"/>
        <v>40521.207638888889</v>
      </c>
      <c r="S2116">
        <f t="shared" si="168"/>
        <v>62</v>
      </c>
      <c r="T2116" s="10">
        <f t="shared" si="169"/>
        <v>2010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8">
        <f t="shared" si="165"/>
        <v>94.027777777777771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t="s">
        <v>8283</v>
      </c>
      <c r="Q2117" s="12">
        <f t="shared" si="166"/>
        <v>40564.081030092595</v>
      </c>
      <c r="R2117" s="12">
        <f t="shared" si="167"/>
        <v>40594.081030092595</v>
      </c>
      <c r="S2117">
        <f t="shared" si="168"/>
        <v>30</v>
      </c>
      <c r="T2117" s="10">
        <f t="shared" si="169"/>
        <v>2011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8">
        <f t="shared" si="165"/>
        <v>526.45652173913038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t="s">
        <v>8283</v>
      </c>
      <c r="Q2118" s="12">
        <f t="shared" si="166"/>
        <v>41136.777812500004</v>
      </c>
      <c r="R2118" s="12">
        <f t="shared" si="167"/>
        <v>41184.777812500004</v>
      </c>
      <c r="S2118">
        <f t="shared" si="168"/>
        <v>48</v>
      </c>
      <c r="T2118" s="10">
        <f t="shared" si="169"/>
        <v>2012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8">
        <f t="shared" si="165"/>
        <v>50.657142857142858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t="s">
        <v>8283</v>
      </c>
      <c r="Q2119" s="12">
        <f t="shared" si="166"/>
        <v>42290.059594907405</v>
      </c>
      <c r="R2119" s="12">
        <f t="shared" si="167"/>
        <v>42304.207638888889</v>
      </c>
      <c r="S2119">
        <f t="shared" si="168"/>
        <v>14</v>
      </c>
      <c r="T2119" s="10">
        <f t="shared" si="169"/>
        <v>2015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8">
        <f t="shared" si="165"/>
        <v>79.182941176470578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t="s">
        <v>8283</v>
      </c>
      <c r="Q2120" s="12">
        <f t="shared" si="166"/>
        <v>40718.839537037034</v>
      </c>
      <c r="R2120" s="12">
        <f t="shared" si="167"/>
        <v>40748.839537037034</v>
      </c>
      <c r="S2120">
        <f t="shared" si="168"/>
        <v>30</v>
      </c>
      <c r="T2120" s="10">
        <f t="shared" si="169"/>
        <v>2011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8">
        <f t="shared" si="165"/>
        <v>91.590909090909093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t="s">
        <v>8283</v>
      </c>
      <c r="Q2121" s="12">
        <f t="shared" si="166"/>
        <v>41107.130150462966</v>
      </c>
      <c r="R2121" s="12">
        <f t="shared" si="167"/>
        <v>41137.130150462966</v>
      </c>
      <c r="S2121">
        <f t="shared" si="168"/>
        <v>30</v>
      </c>
      <c r="T2121" s="10">
        <f t="shared" si="169"/>
        <v>2012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8">
        <f t="shared" si="165"/>
        <v>116.96275362318841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t="s">
        <v>8283</v>
      </c>
      <c r="Q2122" s="12">
        <f t="shared" si="166"/>
        <v>41591.964537037034</v>
      </c>
      <c r="R2122" s="12">
        <f t="shared" si="167"/>
        <v>41640.964537037034</v>
      </c>
      <c r="S2122">
        <f t="shared" si="168"/>
        <v>49</v>
      </c>
      <c r="T2122" s="10">
        <f t="shared" si="169"/>
        <v>2013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8">
        <f t="shared" si="165"/>
        <v>28.4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8287</v>
      </c>
      <c r="P2123" t="s">
        <v>8288</v>
      </c>
      <c r="Q2123" s="12">
        <f t="shared" si="166"/>
        <v>42716.7424537037</v>
      </c>
      <c r="R2123" s="12">
        <f t="shared" si="167"/>
        <v>42746.7424537037</v>
      </c>
      <c r="S2123">
        <f t="shared" si="168"/>
        <v>30</v>
      </c>
      <c r="T2123" s="10">
        <f t="shared" si="169"/>
        <v>2016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8">
        <f t="shared" si="165"/>
        <v>103.33333333333333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8287</v>
      </c>
      <c r="P2124" t="s">
        <v>8288</v>
      </c>
      <c r="Q2124" s="12">
        <f t="shared" si="166"/>
        <v>42712.300567129627</v>
      </c>
      <c r="R2124" s="12">
        <f t="shared" si="167"/>
        <v>42742.300567129627</v>
      </c>
      <c r="S2124">
        <f t="shared" si="168"/>
        <v>30</v>
      </c>
      <c r="T2124" s="10">
        <f t="shared" si="169"/>
        <v>2016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8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8287</v>
      </c>
      <c r="P2125" t="s">
        <v>8288</v>
      </c>
      <c r="Q2125" s="12">
        <f t="shared" si="166"/>
        <v>40198.424849537041</v>
      </c>
      <c r="R2125" s="12">
        <f t="shared" si="167"/>
        <v>40252.290972222225</v>
      </c>
      <c r="S2125">
        <f t="shared" si="168"/>
        <v>54</v>
      </c>
      <c r="T2125" s="10">
        <f t="shared" si="169"/>
        <v>2010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8">
        <f t="shared" si="165"/>
        <v>23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8287</v>
      </c>
      <c r="P2126" t="s">
        <v>8288</v>
      </c>
      <c r="Q2126" s="12">
        <f t="shared" si="166"/>
        <v>40464.028182870366</v>
      </c>
      <c r="R2126" s="12">
        <f t="shared" si="167"/>
        <v>40512.208333333336</v>
      </c>
      <c r="S2126">
        <f t="shared" si="168"/>
        <v>48</v>
      </c>
      <c r="T2126" s="10">
        <f t="shared" si="169"/>
        <v>2010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8">
        <f t="shared" si="165"/>
        <v>31.555555555555557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8287</v>
      </c>
      <c r="P2127" t="s">
        <v>8288</v>
      </c>
      <c r="Q2127" s="12">
        <f t="shared" si="166"/>
        <v>42191.023530092592</v>
      </c>
      <c r="R2127" s="12">
        <f t="shared" si="167"/>
        <v>42221.023530092592</v>
      </c>
      <c r="S2127">
        <f t="shared" si="168"/>
        <v>30</v>
      </c>
      <c r="T2127" s="10">
        <f t="shared" si="169"/>
        <v>2015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8">
        <f t="shared" si="165"/>
        <v>5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8287</v>
      </c>
      <c r="P2128" t="s">
        <v>8288</v>
      </c>
      <c r="Q2128" s="12">
        <f t="shared" si="166"/>
        <v>41951.973229166666</v>
      </c>
      <c r="R2128" s="12">
        <f t="shared" si="167"/>
        <v>41981.973229166666</v>
      </c>
      <c r="S2128">
        <f t="shared" si="168"/>
        <v>30</v>
      </c>
      <c r="T2128" s="10">
        <f t="shared" si="169"/>
        <v>2014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8">
        <f t="shared" si="165"/>
        <v>34.220338983050844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8287</v>
      </c>
      <c r="P2129" t="s">
        <v>8288</v>
      </c>
      <c r="Q2129" s="12">
        <f t="shared" si="166"/>
        <v>42045.50535879629</v>
      </c>
      <c r="R2129" s="12">
        <f t="shared" si="167"/>
        <v>42075.463692129633</v>
      </c>
      <c r="S2129">
        <f t="shared" si="168"/>
        <v>30</v>
      </c>
      <c r="T2129" s="10">
        <f t="shared" si="169"/>
        <v>2015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8">
        <f t="shared" si="165"/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8287</v>
      </c>
      <c r="P2130" t="s">
        <v>8288</v>
      </c>
      <c r="Q2130" s="12">
        <f t="shared" si="166"/>
        <v>41843.772789351853</v>
      </c>
      <c r="R2130" s="12">
        <f t="shared" si="167"/>
        <v>41903.772789351853</v>
      </c>
      <c r="S2130">
        <f t="shared" si="168"/>
        <v>60</v>
      </c>
      <c r="T2130" s="10">
        <f t="shared" si="169"/>
        <v>2014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8">
        <f t="shared" si="165"/>
        <v>19.666666666666668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8287</v>
      </c>
      <c r="P2131" t="s">
        <v>8288</v>
      </c>
      <c r="Q2131" s="12">
        <f t="shared" si="166"/>
        <v>42409.024305555555</v>
      </c>
      <c r="R2131" s="12">
        <f t="shared" si="167"/>
        <v>42439.024305555555</v>
      </c>
      <c r="S2131">
        <f t="shared" si="168"/>
        <v>30</v>
      </c>
      <c r="T2131" s="10">
        <f t="shared" si="169"/>
        <v>2016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8">
        <f t="shared" si="165"/>
        <v>21.25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8287</v>
      </c>
      <c r="P2132" t="s">
        <v>8288</v>
      </c>
      <c r="Q2132" s="12">
        <f t="shared" si="166"/>
        <v>41832.086377314816</v>
      </c>
      <c r="R2132" s="12">
        <f t="shared" si="167"/>
        <v>41867.086377314816</v>
      </c>
      <c r="S2132">
        <f t="shared" si="168"/>
        <v>35</v>
      </c>
      <c r="T2132" s="10">
        <f t="shared" si="169"/>
        <v>2014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8">
        <f t="shared" si="165"/>
        <v>8.3333333333333339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8287</v>
      </c>
      <c r="P2133" t="s">
        <v>8288</v>
      </c>
      <c r="Q2133" s="12">
        <f t="shared" si="166"/>
        <v>42167.207071759258</v>
      </c>
      <c r="R2133" s="12">
        <f t="shared" si="167"/>
        <v>42197.207071759258</v>
      </c>
      <c r="S2133">
        <f t="shared" si="168"/>
        <v>30</v>
      </c>
      <c r="T2133" s="10">
        <f t="shared" si="169"/>
        <v>2015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8">
        <f t="shared" si="165"/>
        <v>21.34333333333333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8287</v>
      </c>
      <c r="P2134" t="s">
        <v>8288</v>
      </c>
      <c r="Q2134" s="12">
        <f t="shared" si="166"/>
        <v>41643.487175925926</v>
      </c>
      <c r="R2134" s="12">
        <f t="shared" si="167"/>
        <v>41673.487175925926</v>
      </c>
      <c r="S2134">
        <f t="shared" si="168"/>
        <v>30</v>
      </c>
      <c r="T2134" s="10">
        <f t="shared" si="169"/>
        <v>2014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8">
        <f t="shared" si="165"/>
        <v>5.333333333333333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8287</v>
      </c>
      <c r="P2135" t="s">
        <v>8288</v>
      </c>
      <c r="Q2135" s="12">
        <f t="shared" si="166"/>
        <v>40619.097210648149</v>
      </c>
      <c r="R2135" s="12">
        <f t="shared" si="167"/>
        <v>40657.290972222225</v>
      </c>
      <c r="S2135">
        <f t="shared" si="168"/>
        <v>38</v>
      </c>
      <c r="T2135" s="10">
        <f t="shared" si="169"/>
        <v>2011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8">
        <f t="shared" si="165"/>
        <v>34.666666666666664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8287</v>
      </c>
      <c r="P2136" t="s">
        <v>8288</v>
      </c>
      <c r="Q2136" s="12">
        <f t="shared" si="166"/>
        <v>41361.886469907404</v>
      </c>
      <c r="R2136" s="12">
        <f t="shared" si="167"/>
        <v>41391.886469907404</v>
      </c>
      <c r="S2136">
        <f t="shared" si="168"/>
        <v>30</v>
      </c>
      <c r="T2136" s="10">
        <f t="shared" si="169"/>
        <v>2013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8">
        <f t="shared" si="165"/>
        <v>21.727272727272727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8287</v>
      </c>
      <c r="P2137" t="s">
        <v>8288</v>
      </c>
      <c r="Q2137" s="12">
        <f t="shared" si="166"/>
        <v>41156.963344907403</v>
      </c>
      <c r="R2137" s="12">
        <f t="shared" si="167"/>
        <v>41186.963344907403</v>
      </c>
      <c r="S2137">
        <f t="shared" si="168"/>
        <v>30</v>
      </c>
      <c r="T2137" s="10">
        <f t="shared" si="169"/>
        <v>2012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8">
        <f t="shared" si="165"/>
        <v>11.922499999999999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8287</v>
      </c>
      <c r="P2138" t="s">
        <v>8288</v>
      </c>
      <c r="Q2138" s="12">
        <f t="shared" si="166"/>
        <v>41536.509097222224</v>
      </c>
      <c r="R2138" s="12">
        <f t="shared" si="167"/>
        <v>41566.509097222224</v>
      </c>
      <c r="S2138">
        <f t="shared" si="168"/>
        <v>30</v>
      </c>
      <c r="T2138" s="10">
        <f t="shared" si="169"/>
        <v>2013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8">
        <f t="shared" si="165"/>
        <v>26.59737827715356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8287</v>
      </c>
      <c r="P2139" t="s">
        <v>8288</v>
      </c>
      <c r="Q2139" s="12">
        <f t="shared" si="166"/>
        <v>41948.771168981482</v>
      </c>
      <c r="R2139" s="12">
        <f t="shared" si="167"/>
        <v>41978.771168981482</v>
      </c>
      <c r="S2139">
        <f t="shared" si="168"/>
        <v>30</v>
      </c>
      <c r="T2139" s="10">
        <f t="shared" si="169"/>
        <v>2014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8">
        <f t="shared" si="165"/>
        <v>10.666666666666666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8287</v>
      </c>
      <c r="P2140" t="s">
        <v>8288</v>
      </c>
      <c r="Q2140" s="12">
        <f t="shared" si="166"/>
        <v>41557.013182870374</v>
      </c>
      <c r="R2140" s="12">
        <f t="shared" si="167"/>
        <v>41587.054849537039</v>
      </c>
      <c r="S2140">
        <f t="shared" si="168"/>
        <v>30</v>
      </c>
      <c r="T2140" s="10">
        <f t="shared" si="169"/>
        <v>2013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8">
        <f t="shared" si="165"/>
        <v>29.035714285714285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8287</v>
      </c>
      <c r="P2141" t="s">
        <v>8288</v>
      </c>
      <c r="Q2141" s="12">
        <f t="shared" si="166"/>
        <v>42647.750092592592</v>
      </c>
      <c r="R2141" s="12">
        <f t="shared" si="167"/>
        <v>42677.750092592592</v>
      </c>
      <c r="S2141">
        <f t="shared" si="168"/>
        <v>30</v>
      </c>
      <c r="T2141" s="10">
        <f t="shared" si="169"/>
        <v>2016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8">
        <f t="shared" si="165"/>
        <v>50.909090909090907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8287</v>
      </c>
      <c r="P2142" t="s">
        <v>8288</v>
      </c>
      <c r="Q2142" s="12">
        <f t="shared" si="166"/>
        <v>41255.833611111113</v>
      </c>
      <c r="R2142" s="12">
        <f t="shared" si="167"/>
        <v>41285.833611111113</v>
      </c>
      <c r="S2142">
        <f t="shared" si="168"/>
        <v>30</v>
      </c>
      <c r="T2142" s="10">
        <f t="shared" si="169"/>
        <v>2012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8" t="e">
        <f t="shared" si="165"/>
        <v>#DIV/0!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8287</v>
      </c>
      <c r="P2143" t="s">
        <v>8288</v>
      </c>
      <c r="Q2143" s="12">
        <f t="shared" si="166"/>
        <v>41927.235636574071</v>
      </c>
      <c r="R2143" s="12">
        <f t="shared" si="167"/>
        <v>41957.277303240742</v>
      </c>
      <c r="S2143">
        <f t="shared" si="168"/>
        <v>30</v>
      </c>
      <c r="T2143" s="10">
        <f t="shared" si="169"/>
        <v>2014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8">
        <f t="shared" si="165"/>
        <v>50.083333333333336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8287</v>
      </c>
      <c r="P2144" t="s">
        <v>8288</v>
      </c>
      <c r="Q2144" s="12">
        <f t="shared" si="166"/>
        <v>42340.701504629629</v>
      </c>
      <c r="R2144" s="12">
        <f t="shared" si="167"/>
        <v>42368.701504629629</v>
      </c>
      <c r="S2144">
        <f t="shared" si="168"/>
        <v>28</v>
      </c>
      <c r="T2144" s="10">
        <f t="shared" si="169"/>
        <v>2015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8">
        <f t="shared" si="165"/>
        <v>45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8287</v>
      </c>
      <c r="P2145" t="s">
        <v>8288</v>
      </c>
      <c r="Q2145" s="12">
        <f t="shared" si="166"/>
        <v>40332.886712962965</v>
      </c>
      <c r="R2145" s="12">
        <f t="shared" si="167"/>
        <v>40380.791666666664</v>
      </c>
      <c r="S2145">
        <f t="shared" si="168"/>
        <v>48</v>
      </c>
      <c r="T2145" s="10">
        <f t="shared" si="169"/>
        <v>2010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8">
        <f t="shared" si="165"/>
        <v>25.291666666666668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8287</v>
      </c>
      <c r="P2146" t="s">
        <v>8288</v>
      </c>
      <c r="Q2146" s="12">
        <f t="shared" si="166"/>
        <v>41499.546759259261</v>
      </c>
      <c r="R2146" s="12">
        <f t="shared" si="167"/>
        <v>41531.546759259261</v>
      </c>
      <c r="S2146">
        <f t="shared" si="168"/>
        <v>32</v>
      </c>
      <c r="T2146" s="10">
        <f t="shared" si="169"/>
        <v>2013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8">
        <f t="shared" si="165"/>
        <v>51.292134831460672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8287</v>
      </c>
      <c r="P2147" t="s">
        <v>8288</v>
      </c>
      <c r="Q2147" s="12">
        <f t="shared" si="166"/>
        <v>41575.237430555557</v>
      </c>
      <c r="R2147" s="12">
        <f t="shared" si="167"/>
        <v>41605.279097222221</v>
      </c>
      <c r="S2147">
        <f t="shared" si="168"/>
        <v>30</v>
      </c>
      <c r="T2147" s="10">
        <f t="shared" si="169"/>
        <v>2013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8">
        <f t="shared" si="165"/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8287</v>
      </c>
      <c r="P2148" t="s">
        <v>8288</v>
      </c>
      <c r="Q2148" s="12">
        <f t="shared" si="166"/>
        <v>42397.679513888885</v>
      </c>
      <c r="R2148" s="12">
        <f t="shared" si="167"/>
        <v>42411.679513888885</v>
      </c>
      <c r="S2148">
        <f t="shared" si="168"/>
        <v>14</v>
      </c>
      <c r="T2148" s="10">
        <f t="shared" si="169"/>
        <v>2016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8">
        <f t="shared" si="165"/>
        <v>49.381818181818183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8287</v>
      </c>
      <c r="P2149" t="s">
        <v>8288</v>
      </c>
      <c r="Q2149" s="12">
        <f t="shared" si="166"/>
        <v>41927.295694444445</v>
      </c>
      <c r="R2149" s="12">
        <f t="shared" si="167"/>
        <v>41959.337361111116</v>
      </c>
      <c r="S2149">
        <f t="shared" si="168"/>
        <v>32</v>
      </c>
      <c r="T2149" s="10">
        <f t="shared" si="169"/>
        <v>2014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8">
        <f t="shared" si="165"/>
        <v>1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8287</v>
      </c>
      <c r="P2150" t="s">
        <v>8288</v>
      </c>
      <c r="Q2150" s="12">
        <f t="shared" si="166"/>
        <v>42066.733587962968</v>
      </c>
      <c r="R2150" s="12">
        <f t="shared" si="167"/>
        <v>42096.691921296297</v>
      </c>
      <c r="S2150">
        <f t="shared" si="168"/>
        <v>30</v>
      </c>
      <c r="T2150" s="10">
        <f t="shared" si="169"/>
        <v>2015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8" t="e">
        <f t="shared" si="165"/>
        <v>#DIV/0!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8287</v>
      </c>
      <c r="P2151" t="s">
        <v>8288</v>
      </c>
      <c r="Q2151" s="12">
        <f t="shared" si="166"/>
        <v>40355.024953703702</v>
      </c>
      <c r="R2151" s="12">
        <f t="shared" si="167"/>
        <v>40390</v>
      </c>
      <c r="S2151">
        <f t="shared" si="168"/>
        <v>35</v>
      </c>
      <c r="T2151" s="10">
        <f t="shared" si="169"/>
        <v>2010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8">
        <f t="shared" si="165"/>
        <v>101.25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8287</v>
      </c>
      <c r="P2152" t="s">
        <v>8288</v>
      </c>
      <c r="Q2152" s="12">
        <f t="shared" si="166"/>
        <v>42534.284710648149</v>
      </c>
      <c r="R2152" s="12">
        <f t="shared" si="167"/>
        <v>42564.284710648149</v>
      </c>
      <c r="S2152">
        <f t="shared" si="168"/>
        <v>30</v>
      </c>
      <c r="T2152" s="10">
        <f t="shared" si="169"/>
        <v>2016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8">
        <f t="shared" si="165"/>
        <v>19.666666666666668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8287</v>
      </c>
      <c r="P2153" t="s">
        <v>8288</v>
      </c>
      <c r="Q2153" s="12">
        <f t="shared" si="166"/>
        <v>42520.847384259265</v>
      </c>
      <c r="R2153" s="12">
        <f t="shared" si="167"/>
        <v>42550.847384259265</v>
      </c>
      <c r="S2153">
        <f t="shared" si="168"/>
        <v>30</v>
      </c>
      <c r="T2153" s="10">
        <f t="shared" si="169"/>
        <v>2016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8">
        <f t="shared" si="165"/>
        <v>12.5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8287</v>
      </c>
      <c r="P2154" t="s">
        <v>8288</v>
      </c>
      <c r="Q2154" s="12">
        <f t="shared" si="166"/>
        <v>41683.832280092596</v>
      </c>
      <c r="R2154" s="12">
        <f t="shared" si="167"/>
        <v>41713.790613425925</v>
      </c>
      <c r="S2154">
        <f t="shared" si="168"/>
        <v>30</v>
      </c>
      <c r="T2154" s="10">
        <f t="shared" si="169"/>
        <v>2014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8">
        <f t="shared" si="165"/>
        <v>8.5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8287</v>
      </c>
      <c r="P2155" t="s">
        <v>8288</v>
      </c>
      <c r="Q2155" s="12">
        <f t="shared" si="166"/>
        <v>41974.911087962959</v>
      </c>
      <c r="R2155" s="12">
        <f t="shared" si="167"/>
        <v>42014.332638888889</v>
      </c>
      <c r="S2155">
        <f t="shared" si="168"/>
        <v>39</v>
      </c>
      <c r="T2155" s="10">
        <f t="shared" si="169"/>
        <v>2014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8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8287</v>
      </c>
      <c r="P2156" t="s">
        <v>8288</v>
      </c>
      <c r="Q2156" s="12">
        <f t="shared" si="166"/>
        <v>41647.632256944446</v>
      </c>
      <c r="R2156" s="12">
        <f t="shared" si="167"/>
        <v>41667.632256944446</v>
      </c>
      <c r="S2156">
        <f t="shared" si="168"/>
        <v>20</v>
      </c>
      <c r="T2156" s="10">
        <f t="shared" si="169"/>
        <v>2014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8">
        <f t="shared" si="165"/>
        <v>23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8287</v>
      </c>
      <c r="P2157" t="s">
        <v>8288</v>
      </c>
      <c r="Q2157" s="12">
        <f t="shared" si="166"/>
        <v>42430.747511574074</v>
      </c>
      <c r="R2157" s="12">
        <f t="shared" si="167"/>
        <v>42460.70584490741</v>
      </c>
      <c r="S2157">
        <f t="shared" si="168"/>
        <v>30</v>
      </c>
      <c r="T2157" s="10">
        <f t="shared" si="169"/>
        <v>2016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8">
        <f t="shared" si="165"/>
        <v>17.987951807228917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8287</v>
      </c>
      <c r="P2158" t="s">
        <v>8288</v>
      </c>
      <c r="Q2158" s="12">
        <f t="shared" si="166"/>
        <v>41488.85423611111</v>
      </c>
      <c r="R2158" s="12">
        <f t="shared" si="167"/>
        <v>41533.85423611111</v>
      </c>
      <c r="S2158">
        <f t="shared" si="168"/>
        <v>45</v>
      </c>
      <c r="T2158" s="10">
        <f t="shared" si="169"/>
        <v>2013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8">
        <f t="shared" si="165"/>
        <v>370.94736842105266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8287</v>
      </c>
      <c r="P2159" t="s">
        <v>8288</v>
      </c>
      <c r="Q2159" s="12">
        <f t="shared" si="166"/>
        <v>42694.98128472222</v>
      </c>
      <c r="R2159" s="12">
        <f t="shared" si="167"/>
        <v>42727.332638888889</v>
      </c>
      <c r="S2159">
        <f t="shared" si="168"/>
        <v>32</v>
      </c>
      <c r="T2159" s="10">
        <f t="shared" si="169"/>
        <v>2016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8">
        <f t="shared" si="165"/>
        <v>63.569485530546629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8287</v>
      </c>
      <c r="P2160" t="s">
        <v>8288</v>
      </c>
      <c r="Q2160" s="12">
        <f t="shared" si="166"/>
        <v>41264.853865740741</v>
      </c>
      <c r="R2160" s="12">
        <f t="shared" si="167"/>
        <v>41309.853865740741</v>
      </c>
      <c r="S2160">
        <f t="shared" si="168"/>
        <v>45</v>
      </c>
      <c r="T2160" s="10">
        <f t="shared" si="169"/>
        <v>2012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8">
        <f t="shared" si="165"/>
        <v>13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8287</v>
      </c>
      <c r="P2161" t="s">
        <v>8288</v>
      </c>
      <c r="Q2161" s="12">
        <f t="shared" si="166"/>
        <v>40710.731180555551</v>
      </c>
      <c r="R2161" s="12">
        <f t="shared" si="167"/>
        <v>40740.731180555551</v>
      </c>
      <c r="S2161">
        <f t="shared" si="168"/>
        <v>30</v>
      </c>
      <c r="T2161" s="10">
        <f t="shared" si="169"/>
        <v>2011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8">
        <f t="shared" si="165"/>
        <v>5.3125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8287</v>
      </c>
      <c r="P2162" t="s">
        <v>8288</v>
      </c>
      <c r="Q2162" s="12">
        <f t="shared" si="166"/>
        <v>41018.711863425924</v>
      </c>
      <c r="R2162" s="12">
        <f t="shared" si="167"/>
        <v>41048.711863425924</v>
      </c>
      <c r="S2162">
        <f t="shared" si="168"/>
        <v>30</v>
      </c>
      <c r="T2162" s="10">
        <f t="shared" si="169"/>
        <v>2012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8">
        <f t="shared" si="165"/>
        <v>35.615384615384613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8279</v>
      </c>
      <c r="P2163" t="s">
        <v>8280</v>
      </c>
      <c r="Q2163" s="12">
        <f t="shared" si="166"/>
        <v>42240.852534722217</v>
      </c>
      <c r="R2163" s="12">
        <f t="shared" si="167"/>
        <v>42270.852534722217</v>
      </c>
      <c r="S2163">
        <f t="shared" si="168"/>
        <v>30</v>
      </c>
      <c r="T2163" s="10">
        <f t="shared" si="169"/>
        <v>2015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8">
        <f t="shared" si="165"/>
        <v>87.103448275862064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8279</v>
      </c>
      <c r="P2164" t="s">
        <v>8280</v>
      </c>
      <c r="Q2164" s="12">
        <f t="shared" si="166"/>
        <v>41813.766099537039</v>
      </c>
      <c r="R2164" s="12">
        <f t="shared" si="167"/>
        <v>41844.766099537039</v>
      </c>
      <c r="S2164">
        <f t="shared" si="168"/>
        <v>31</v>
      </c>
      <c r="T2164" s="10">
        <f t="shared" si="169"/>
        <v>2014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8">
        <f t="shared" si="165"/>
        <v>75.11363636363636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8279</v>
      </c>
      <c r="P2165" t="s">
        <v>8280</v>
      </c>
      <c r="Q2165" s="12">
        <f t="shared" si="166"/>
        <v>42111.899537037039</v>
      </c>
      <c r="R2165" s="12">
        <f t="shared" si="167"/>
        <v>42163.159722222219</v>
      </c>
      <c r="S2165">
        <f t="shared" si="168"/>
        <v>51</v>
      </c>
      <c r="T2165" s="10">
        <f t="shared" si="169"/>
        <v>2015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8">
        <f t="shared" si="165"/>
        <v>68.01204819277109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8279</v>
      </c>
      <c r="P2166" t="s">
        <v>8280</v>
      </c>
      <c r="Q2166" s="12">
        <f t="shared" si="166"/>
        <v>42515.71775462963</v>
      </c>
      <c r="R2166" s="12">
        <f t="shared" si="167"/>
        <v>42546.165972222225</v>
      </c>
      <c r="S2166">
        <f t="shared" si="168"/>
        <v>30</v>
      </c>
      <c r="T2166" s="10">
        <f t="shared" si="169"/>
        <v>2016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8">
        <f t="shared" si="165"/>
        <v>29.623931623931625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8279</v>
      </c>
      <c r="P2167" t="s">
        <v>8280</v>
      </c>
      <c r="Q2167" s="12">
        <f t="shared" si="166"/>
        <v>42438.667071759264</v>
      </c>
      <c r="R2167" s="12">
        <f t="shared" si="167"/>
        <v>42468.625405092593</v>
      </c>
      <c r="S2167">
        <f t="shared" si="168"/>
        <v>30</v>
      </c>
      <c r="T2167" s="10">
        <f t="shared" si="169"/>
        <v>2016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8">
        <f t="shared" si="165"/>
        <v>91.625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8279</v>
      </c>
      <c r="P2168" t="s">
        <v>8280</v>
      </c>
      <c r="Q2168" s="12">
        <f t="shared" si="166"/>
        <v>41933.838171296295</v>
      </c>
      <c r="R2168" s="12">
        <f t="shared" si="167"/>
        <v>41978.879837962959</v>
      </c>
      <c r="S2168">
        <f t="shared" si="168"/>
        <v>45</v>
      </c>
      <c r="T2168" s="10">
        <f t="shared" si="169"/>
        <v>2014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8">
        <f t="shared" si="165"/>
        <v>22.5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8279</v>
      </c>
      <c r="P2169" t="s">
        <v>8280</v>
      </c>
      <c r="Q2169" s="12">
        <f t="shared" si="166"/>
        <v>41153.066400462965</v>
      </c>
      <c r="R2169" s="12">
        <f t="shared" si="167"/>
        <v>41167.066400462965</v>
      </c>
      <c r="S2169">
        <f t="shared" si="168"/>
        <v>14</v>
      </c>
      <c r="T2169" s="10">
        <f t="shared" si="169"/>
        <v>2012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8">
        <f t="shared" si="165"/>
        <v>64.366735294117646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8279</v>
      </c>
      <c r="P2170" t="s">
        <v>8280</v>
      </c>
      <c r="Q2170" s="12">
        <f t="shared" si="166"/>
        <v>42745.600243055553</v>
      </c>
      <c r="R2170" s="12">
        <f t="shared" si="167"/>
        <v>42776.208333333328</v>
      </c>
      <c r="S2170">
        <f t="shared" si="168"/>
        <v>31</v>
      </c>
      <c r="T2170" s="10">
        <f t="shared" si="169"/>
        <v>2017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8">
        <f t="shared" si="165"/>
        <v>21.857142857142858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8279</v>
      </c>
      <c r="P2171" t="s">
        <v>8280</v>
      </c>
      <c r="Q2171" s="12">
        <f t="shared" si="166"/>
        <v>42793.700821759259</v>
      </c>
      <c r="R2171" s="12">
        <f t="shared" si="167"/>
        <v>42796.700821759259</v>
      </c>
      <c r="S2171">
        <f t="shared" si="168"/>
        <v>3</v>
      </c>
      <c r="T2171" s="10">
        <f t="shared" si="169"/>
        <v>2017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8">
        <f t="shared" si="165"/>
        <v>33.315789473684212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8279</v>
      </c>
      <c r="P2172" t="s">
        <v>8280</v>
      </c>
      <c r="Q2172" s="12">
        <f t="shared" si="166"/>
        <v>42198.750254629631</v>
      </c>
      <c r="R2172" s="12">
        <f t="shared" si="167"/>
        <v>42238.750254629631</v>
      </c>
      <c r="S2172">
        <f t="shared" si="168"/>
        <v>40</v>
      </c>
      <c r="T2172" s="10">
        <f t="shared" si="169"/>
        <v>2015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8">
        <f t="shared" si="165"/>
        <v>90.276595744680847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8279</v>
      </c>
      <c r="P2173" t="s">
        <v>8280</v>
      </c>
      <c r="Q2173" s="12">
        <f t="shared" si="166"/>
        <v>42141.95711805555</v>
      </c>
      <c r="R2173" s="12">
        <f t="shared" si="167"/>
        <v>42177.208333333328</v>
      </c>
      <c r="S2173">
        <f t="shared" si="168"/>
        <v>35</v>
      </c>
      <c r="T2173" s="10">
        <f t="shared" si="169"/>
        <v>2015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8">
        <f t="shared" si="165"/>
        <v>76.92307692307692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8279</v>
      </c>
      <c r="P2174" t="s">
        <v>8280</v>
      </c>
      <c r="Q2174" s="12">
        <f t="shared" si="166"/>
        <v>42082.580092592587</v>
      </c>
      <c r="R2174" s="12">
        <f t="shared" si="167"/>
        <v>42112.580092592587</v>
      </c>
      <c r="S2174">
        <f t="shared" si="168"/>
        <v>30</v>
      </c>
      <c r="T2174" s="10">
        <f t="shared" si="169"/>
        <v>2015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8">
        <f t="shared" si="165"/>
        <v>59.233333333333334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8279</v>
      </c>
      <c r="P2175" t="s">
        <v>8280</v>
      </c>
      <c r="Q2175" s="12">
        <f t="shared" si="166"/>
        <v>41495.692627314813</v>
      </c>
      <c r="R2175" s="12">
        <f t="shared" si="167"/>
        <v>41527.165972222225</v>
      </c>
      <c r="S2175">
        <f t="shared" si="168"/>
        <v>31</v>
      </c>
      <c r="T2175" s="10">
        <f t="shared" si="169"/>
        <v>2013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8">
        <f t="shared" si="165"/>
        <v>65.38095238095238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8279</v>
      </c>
      <c r="P2176" t="s">
        <v>8280</v>
      </c>
      <c r="Q2176" s="12">
        <f t="shared" si="166"/>
        <v>42465.542905092589</v>
      </c>
      <c r="R2176" s="12">
        <f t="shared" si="167"/>
        <v>42495.542905092589</v>
      </c>
      <c r="S2176">
        <f t="shared" si="168"/>
        <v>30</v>
      </c>
      <c r="T2176" s="10">
        <f t="shared" si="169"/>
        <v>2016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8">
        <f t="shared" si="165"/>
        <v>67.307692307692307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8279</v>
      </c>
      <c r="P2177" t="s">
        <v>8280</v>
      </c>
      <c r="Q2177" s="12">
        <f t="shared" si="166"/>
        <v>42565.009097222224</v>
      </c>
      <c r="R2177" s="12">
        <f t="shared" si="167"/>
        <v>42572.009097222224</v>
      </c>
      <c r="S2177">
        <f t="shared" si="168"/>
        <v>7</v>
      </c>
      <c r="T2177" s="10">
        <f t="shared" si="169"/>
        <v>2016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8">
        <f t="shared" ref="F2178:F2241" si="170">E2178/M2178</f>
        <v>88.74647887323944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8279</v>
      </c>
      <c r="P2178" t="s">
        <v>8280</v>
      </c>
      <c r="Q2178" s="12">
        <f t="shared" si="166"/>
        <v>42096.633206018523</v>
      </c>
      <c r="R2178" s="12">
        <f t="shared" si="167"/>
        <v>42126.633206018523</v>
      </c>
      <c r="S2178">
        <f t="shared" si="168"/>
        <v>30</v>
      </c>
      <c r="T2178" s="10">
        <f t="shared" si="169"/>
        <v>2015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8">
        <f t="shared" si="170"/>
        <v>65.868421052631575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8279</v>
      </c>
      <c r="P2179" t="s">
        <v>8280</v>
      </c>
      <c r="Q2179" s="12">
        <f t="shared" ref="Q2179:Q2242" si="171">((($K2179/60)/60)/24)+DATE(1970,1,1)</f>
        <v>42502.250775462962</v>
      </c>
      <c r="R2179" s="12">
        <f t="shared" ref="R2179:R2242" si="172">((($J2179/60)/60)/24)+DATE(1970,1,1)</f>
        <v>42527.250775462962</v>
      </c>
      <c r="S2179">
        <f t="shared" ref="S2179:S2242" si="173">ROUND(R2179-Q2179,0)</f>
        <v>25</v>
      </c>
      <c r="T2179" s="10">
        <f t="shared" ref="T2179:T2242" si="174">YEAR(Q2179)</f>
        <v>2016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8">
        <f t="shared" si="170"/>
        <v>40.349243306169967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8279</v>
      </c>
      <c r="P2180" t="s">
        <v>8280</v>
      </c>
      <c r="Q2180" s="12">
        <f t="shared" si="171"/>
        <v>42723.63653935185</v>
      </c>
      <c r="R2180" s="12">
        <f t="shared" si="172"/>
        <v>42753.63653935185</v>
      </c>
      <c r="S2180">
        <f t="shared" si="173"/>
        <v>30</v>
      </c>
      <c r="T2180" s="10">
        <f t="shared" si="174"/>
        <v>2016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8">
        <f t="shared" si="170"/>
        <v>76.857142857142861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8279</v>
      </c>
      <c r="P2181" t="s">
        <v>8280</v>
      </c>
      <c r="Q2181" s="12">
        <f t="shared" si="171"/>
        <v>42075.171203703707</v>
      </c>
      <c r="R2181" s="12">
        <f t="shared" si="172"/>
        <v>42105.171203703707</v>
      </c>
      <c r="S2181">
        <f t="shared" si="173"/>
        <v>30</v>
      </c>
      <c r="T2181" s="10">
        <f t="shared" si="174"/>
        <v>2015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8">
        <f t="shared" si="170"/>
        <v>68.707820512820518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8279</v>
      </c>
      <c r="P2182" t="s">
        <v>8280</v>
      </c>
      <c r="Q2182" s="12">
        <f t="shared" si="171"/>
        <v>42279.669768518521</v>
      </c>
      <c r="R2182" s="12">
        <f t="shared" si="172"/>
        <v>42321.711435185185</v>
      </c>
      <c r="S2182">
        <f t="shared" si="173"/>
        <v>42</v>
      </c>
      <c r="T2182" s="10">
        <f t="shared" si="174"/>
        <v>2015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8">
        <f t="shared" si="170"/>
        <v>57.773584905660378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8287</v>
      </c>
      <c r="P2183" t="s">
        <v>8305</v>
      </c>
      <c r="Q2183" s="12">
        <f t="shared" si="171"/>
        <v>42773.005243055552</v>
      </c>
      <c r="R2183" s="12">
        <f t="shared" si="172"/>
        <v>42787.005243055552</v>
      </c>
      <c r="S2183">
        <f t="shared" si="173"/>
        <v>14</v>
      </c>
      <c r="T2183" s="10">
        <f t="shared" si="174"/>
        <v>2017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8">
        <f t="shared" si="170"/>
        <v>44.171348314606739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8287</v>
      </c>
      <c r="P2184" t="s">
        <v>8305</v>
      </c>
      <c r="Q2184" s="12">
        <f t="shared" si="171"/>
        <v>41879.900752314818</v>
      </c>
      <c r="R2184" s="12">
        <f t="shared" si="172"/>
        <v>41914.900752314818</v>
      </c>
      <c r="S2184">
        <f t="shared" si="173"/>
        <v>35</v>
      </c>
      <c r="T2184" s="10">
        <f t="shared" si="174"/>
        <v>2014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8">
        <f t="shared" si="170"/>
        <v>31.566308243727597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8287</v>
      </c>
      <c r="P2185" t="s">
        <v>8305</v>
      </c>
      <c r="Q2185" s="12">
        <f t="shared" si="171"/>
        <v>42745.365474537044</v>
      </c>
      <c r="R2185" s="12">
        <f t="shared" si="172"/>
        <v>42775.208333333328</v>
      </c>
      <c r="S2185">
        <f t="shared" si="173"/>
        <v>30</v>
      </c>
      <c r="T2185" s="10">
        <f t="shared" si="174"/>
        <v>2017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8">
        <f t="shared" si="170"/>
        <v>107.04511278195488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8287</v>
      </c>
      <c r="P2186" t="s">
        <v>8305</v>
      </c>
      <c r="Q2186" s="12">
        <f t="shared" si="171"/>
        <v>42380.690289351856</v>
      </c>
      <c r="R2186" s="12">
        <f t="shared" si="172"/>
        <v>42394.666666666672</v>
      </c>
      <c r="S2186">
        <f t="shared" si="173"/>
        <v>14</v>
      </c>
      <c r="T2186" s="10">
        <f t="shared" si="174"/>
        <v>2016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8">
        <f t="shared" si="170"/>
        <v>149.03451043338683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8287</v>
      </c>
      <c r="P2187" t="s">
        <v>8305</v>
      </c>
      <c r="Q2187" s="12">
        <f t="shared" si="171"/>
        <v>41319.349988425929</v>
      </c>
      <c r="R2187" s="12">
        <f t="shared" si="172"/>
        <v>41359.349988425929</v>
      </c>
      <c r="S2187">
        <f t="shared" si="173"/>
        <v>40</v>
      </c>
      <c r="T2187" s="10">
        <f t="shared" si="174"/>
        <v>2013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8">
        <f t="shared" si="170"/>
        <v>55.956632653061227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8287</v>
      </c>
      <c r="P2188" t="s">
        <v>8305</v>
      </c>
      <c r="Q2188" s="12">
        <f t="shared" si="171"/>
        <v>42583.615081018521</v>
      </c>
      <c r="R2188" s="12">
        <f t="shared" si="172"/>
        <v>42620.083333333328</v>
      </c>
      <c r="S2188">
        <f t="shared" si="173"/>
        <v>36</v>
      </c>
      <c r="T2188" s="10">
        <f t="shared" si="174"/>
        <v>2016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8">
        <f t="shared" si="170"/>
        <v>56.970381807973048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8287</v>
      </c>
      <c r="P2189" t="s">
        <v>8305</v>
      </c>
      <c r="Q2189" s="12">
        <f t="shared" si="171"/>
        <v>42068.209097222221</v>
      </c>
      <c r="R2189" s="12">
        <f t="shared" si="172"/>
        <v>42097.165972222225</v>
      </c>
      <c r="S2189">
        <f t="shared" si="173"/>
        <v>29</v>
      </c>
      <c r="T2189" s="10">
        <f t="shared" si="174"/>
        <v>2015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8">
        <f t="shared" si="170"/>
        <v>44.056420233463037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8287</v>
      </c>
      <c r="P2190" t="s">
        <v>8305</v>
      </c>
      <c r="Q2190" s="12">
        <f t="shared" si="171"/>
        <v>42633.586122685185</v>
      </c>
      <c r="R2190" s="12">
        <f t="shared" si="172"/>
        <v>42668.708333333328</v>
      </c>
      <c r="S2190">
        <f t="shared" si="173"/>
        <v>35</v>
      </c>
      <c r="T2190" s="10">
        <f t="shared" si="174"/>
        <v>2016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8">
        <f t="shared" si="170"/>
        <v>68.625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8287</v>
      </c>
      <c r="P2191" t="s">
        <v>8305</v>
      </c>
      <c r="Q2191" s="12">
        <f t="shared" si="171"/>
        <v>42467.788194444445</v>
      </c>
      <c r="R2191" s="12">
        <f t="shared" si="172"/>
        <v>42481.916666666672</v>
      </c>
      <c r="S2191">
        <f t="shared" si="173"/>
        <v>14</v>
      </c>
      <c r="T2191" s="10">
        <f t="shared" si="174"/>
        <v>2016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8">
        <f t="shared" si="170"/>
        <v>65.318435754189949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8287</v>
      </c>
      <c r="P2192" t="s">
        <v>8305</v>
      </c>
      <c r="Q2192" s="12">
        <f t="shared" si="171"/>
        <v>42417.625046296293</v>
      </c>
      <c r="R2192" s="12">
        <f t="shared" si="172"/>
        <v>42452.290972222225</v>
      </c>
      <c r="S2192">
        <f t="shared" si="173"/>
        <v>35</v>
      </c>
      <c r="T2192" s="10">
        <f t="shared" si="174"/>
        <v>2016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8">
        <f t="shared" si="170"/>
        <v>35.92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8287</v>
      </c>
      <c r="P2193" t="s">
        <v>8305</v>
      </c>
      <c r="Q2193" s="12">
        <f t="shared" si="171"/>
        <v>42768.833645833336</v>
      </c>
      <c r="R2193" s="12">
        <f t="shared" si="172"/>
        <v>42780.833645833336</v>
      </c>
      <c r="S2193">
        <f t="shared" si="173"/>
        <v>12</v>
      </c>
      <c r="T2193" s="10">
        <f t="shared" si="174"/>
        <v>2017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8">
        <f t="shared" si="170"/>
        <v>40.070667078443485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8287</v>
      </c>
      <c r="P2194" t="s">
        <v>8305</v>
      </c>
      <c r="Q2194" s="12">
        <f t="shared" si="171"/>
        <v>42691.8512037037</v>
      </c>
      <c r="R2194" s="12">
        <f t="shared" si="172"/>
        <v>42719.958333333328</v>
      </c>
      <c r="S2194">
        <f t="shared" si="173"/>
        <v>28</v>
      </c>
      <c r="T2194" s="10">
        <f t="shared" si="174"/>
        <v>2016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8">
        <f t="shared" si="170"/>
        <v>75.647714604236342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8287</v>
      </c>
      <c r="P2195" t="s">
        <v>8305</v>
      </c>
      <c r="Q2195" s="12">
        <f t="shared" si="171"/>
        <v>42664.405925925923</v>
      </c>
      <c r="R2195" s="12">
        <f t="shared" si="172"/>
        <v>42695.207638888889</v>
      </c>
      <c r="S2195">
        <f t="shared" si="173"/>
        <v>31</v>
      </c>
      <c r="T2195" s="10">
        <f t="shared" si="174"/>
        <v>2016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8">
        <f t="shared" si="170"/>
        <v>61.203872437357631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8287</v>
      </c>
      <c r="P2196" t="s">
        <v>8305</v>
      </c>
      <c r="Q2196" s="12">
        <f t="shared" si="171"/>
        <v>42425.757986111115</v>
      </c>
      <c r="R2196" s="12">
        <f t="shared" si="172"/>
        <v>42455.716319444444</v>
      </c>
      <c r="S2196">
        <f t="shared" si="173"/>
        <v>30</v>
      </c>
      <c r="T2196" s="10">
        <f t="shared" si="174"/>
        <v>2016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8">
        <f t="shared" si="170"/>
        <v>48.130434782608695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8287</v>
      </c>
      <c r="P2197" t="s">
        <v>8305</v>
      </c>
      <c r="Q2197" s="12">
        <f t="shared" si="171"/>
        <v>42197.771990740745</v>
      </c>
      <c r="R2197" s="12">
        <f t="shared" si="172"/>
        <v>42227.771990740745</v>
      </c>
      <c r="S2197">
        <f t="shared" si="173"/>
        <v>30</v>
      </c>
      <c r="T2197" s="10">
        <f t="shared" si="174"/>
        <v>2015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8">
        <f t="shared" si="170"/>
        <v>68.106837606837601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8287</v>
      </c>
      <c r="P2198" t="s">
        <v>8305</v>
      </c>
      <c r="Q2198" s="12">
        <f t="shared" si="171"/>
        <v>42675.487291666665</v>
      </c>
      <c r="R2198" s="12">
        <f t="shared" si="172"/>
        <v>42706.291666666672</v>
      </c>
      <c r="S2198">
        <f t="shared" si="173"/>
        <v>31</v>
      </c>
      <c r="T2198" s="10">
        <f t="shared" si="174"/>
        <v>2016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8">
        <f t="shared" si="170"/>
        <v>65.891300230946882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8287</v>
      </c>
      <c r="P2199" t="s">
        <v>8305</v>
      </c>
      <c r="Q2199" s="12">
        <f t="shared" si="171"/>
        <v>42033.584016203706</v>
      </c>
      <c r="R2199" s="12">
        <f t="shared" si="172"/>
        <v>42063.584016203706</v>
      </c>
      <c r="S2199">
        <f t="shared" si="173"/>
        <v>30</v>
      </c>
      <c r="T2199" s="10">
        <f t="shared" si="174"/>
        <v>2015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8">
        <f t="shared" si="170"/>
        <v>81.654377880184327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8287</v>
      </c>
      <c r="P2200" t="s">
        <v>8305</v>
      </c>
      <c r="Q2200" s="12">
        <f t="shared" si="171"/>
        <v>42292.513888888891</v>
      </c>
      <c r="R2200" s="12">
        <f t="shared" si="172"/>
        <v>42322.555555555555</v>
      </c>
      <c r="S2200">
        <f t="shared" si="173"/>
        <v>30</v>
      </c>
      <c r="T2200" s="10">
        <f t="shared" si="174"/>
        <v>2015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8">
        <f t="shared" si="170"/>
        <v>52.701195219123505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8287</v>
      </c>
      <c r="P2201" t="s">
        <v>8305</v>
      </c>
      <c r="Q2201" s="12">
        <f t="shared" si="171"/>
        <v>42262.416643518518</v>
      </c>
      <c r="R2201" s="12">
        <f t="shared" si="172"/>
        <v>42292.416643518518</v>
      </c>
      <c r="S2201">
        <f t="shared" si="173"/>
        <v>30</v>
      </c>
      <c r="T2201" s="10">
        <f t="shared" si="174"/>
        <v>2015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8">
        <f t="shared" si="170"/>
        <v>41.228136882129277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8287</v>
      </c>
      <c r="P2202" t="s">
        <v>8305</v>
      </c>
      <c r="Q2202" s="12">
        <f t="shared" si="171"/>
        <v>42163.625787037032</v>
      </c>
      <c r="R2202" s="12">
        <f t="shared" si="172"/>
        <v>42191.125</v>
      </c>
      <c r="S2202">
        <f t="shared" si="173"/>
        <v>27</v>
      </c>
      <c r="T2202" s="10">
        <f t="shared" si="174"/>
        <v>2015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8">
        <f t="shared" si="170"/>
        <v>15.035357142857142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8279</v>
      </c>
      <c r="P2203" t="s">
        <v>8284</v>
      </c>
      <c r="Q2203" s="12">
        <f t="shared" si="171"/>
        <v>41276.846817129634</v>
      </c>
      <c r="R2203" s="12">
        <f t="shared" si="172"/>
        <v>41290.846817129634</v>
      </c>
      <c r="S2203">
        <f t="shared" si="173"/>
        <v>14</v>
      </c>
      <c r="T2203" s="10">
        <f t="shared" si="174"/>
        <v>2013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8">
        <f t="shared" si="170"/>
        <v>39.066920943134534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8279</v>
      </c>
      <c r="P2204" t="s">
        <v>8284</v>
      </c>
      <c r="Q2204" s="12">
        <f t="shared" si="171"/>
        <v>41184.849166666667</v>
      </c>
      <c r="R2204" s="12">
        <f t="shared" si="172"/>
        <v>41214.849166666667</v>
      </c>
      <c r="S2204">
        <f t="shared" si="173"/>
        <v>30</v>
      </c>
      <c r="T2204" s="10">
        <f t="shared" si="174"/>
        <v>2012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8">
        <f t="shared" si="170"/>
        <v>43.82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8279</v>
      </c>
      <c r="P2205" t="s">
        <v>8284</v>
      </c>
      <c r="Q2205" s="12">
        <f t="shared" si="171"/>
        <v>42241.85974537037</v>
      </c>
      <c r="R2205" s="12">
        <f t="shared" si="172"/>
        <v>42271.85974537037</v>
      </c>
      <c r="S2205">
        <f t="shared" si="173"/>
        <v>30</v>
      </c>
      <c r="T2205" s="10">
        <f t="shared" si="174"/>
        <v>2015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8">
        <f t="shared" si="170"/>
        <v>27.301369863013697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8279</v>
      </c>
      <c r="P2206" t="s">
        <v>8284</v>
      </c>
      <c r="Q2206" s="12">
        <f t="shared" si="171"/>
        <v>41312.311562499999</v>
      </c>
      <c r="R2206" s="12">
        <f t="shared" si="172"/>
        <v>41342.311562499999</v>
      </c>
      <c r="S2206">
        <f t="shared" si="173"/>
        <v>30</v>
      </c>
      <c r="T2206" s="10">
        <f t="shared" si="174"/>
        <v>2013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8">
        <f t="shared" si="170"/>
        <v>42.222222222222221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8279</v>
      </c>
      <c r="P2207" t="s">
        <v>8284</v>
      </c>
      <c r="Q2207" s="12">
        <f t="shared" si="171"/>
        <v>41031.82163194444</v>
      </c>
      <c r="R2207" s="12">
        <f t="shared" si="172"/>
        <v>41061.82163194444</v>
      </c>
      <c r="S2207">
        <f t="shared" si="173"/>
        <v>30</v>
      </c>
      <c r="T2207" s="10">
        <f t="shared" si="174"/>
        <v>2012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8">
        <f t="shared" si="170"/>
        <v>33.235294117647058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8279</v>
      </c>
      <c r="P2208" t="s">
        <v>8284</v>
      </c>
      <c r="Q2208" s="12">
        <f t="shared" si="171"/>
        <v>40997.257222222222</v>
      </c>
      <c r="R2208" s="12">
        <f t="shared" si="172"/>
        <v>41015.257222222222</v>
      </c>
      <c r="S2208">
        <f t="shared" si="173"/>
        <v>18</v>
      </c>
      <c r="T2208" s="10">
        <f t="shared" si="174"/>
        <v>2012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8">
        <f t="shared" si="170"/>
        <v>285.71428571428572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8279</v>
      </c>
      <c r="P2209" t="s">
        <v>8284</v>
      </c>
      <c r="Q2209" s="12">
        <f t="shared" si="171"/>
        <v>41564.194131944445</v>
      </c>
      <c r="R2209" s="12">
        <f t="shared" si="172"/>
        <v>41594.235798611109</v>
      </c>
      <c r="S2209">
        <f t="shared" si="173"/>
        <v>30</v>
      </c>
      <c r="T2209" s="10">
        <f t="shared" si="174"/>
        <v>2013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8">
        <f t="shared" si="170"/>
        <v>42.333333333333336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8279</v>
      </c>
      <c r="P2210" t="s">
        <v>8284</v>
      </c>
      <c r="Q2210" s="12">
        <f t="shared" si="171"/>
        <v>40946.882245370369</v>
      </c>
      <c r="R2210" s="12">
        <f t="shared" si="172"/>
        <v>41006.166666666664</v>
      </c>
      <c r="S2210">
        <f t="shared" si="173"/>
        <v>59</v>
      </c>
      <c r="T2210" s="10">
        <f t="shared" si="174"/>
        <v>2012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8">
        <f t="shared" si="170"/>
        <v>50.266666666666666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8279</v>
      </c>
      <c r="P2211" t="s">
        <v>8284</v>
      </c>
      <c r="Q2211" s="12">
        <f t="shared" si="171"/>
        <v>41732.479675925926</v>
      </c>
      <c r="R2211" s="12">
        <f t="shared" si="172"/>
        <v>41743.958333333336</v>
      </c>
      <c r="S2211">
        <f t="shared" si="173"/>
        <v>11</v>
      </c>
      <c r="T2211" s="10">
        <f t="shared" si="174"/>
        <v>2014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8">
        <f t="shared" si="170"/>
        <v>61.902777777777779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8279</v>
      </c>
      <c r="P2212" t="s">
        <v>8284</v>
      </c>
      <c r="Q2212" s="12">
        <f t="shared" si="171"/>
        <v>40956.066087962965</v>
      </c>
      <c r="R2212" s="12">
        <f t="shared" si="172"/>
        <v>41013.73333333333</v>
      </c>
      <c r="S2212">
        <f t="shared" si="173"/>
        <v>58</v>
      </c>
      <c r="T2212" s="10">
        <f t="shared" si="174"/>
        <v>2012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8">
        <f t="shared" si="170"/>
        <v>40.75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8279</v>
      </c>
      <c r="P2213" t="s">
        <v>8284</v>
      </c>
      <c r="Q2213" s="12">
        <f t="shared" si="171"/>
        <v>41716.785011574073</v>
      </c>
      <c r="R2213" s="12">
        <f t="shared" si="172"/>
        <v>41739.290972222225</v>
      </c>
      <c r="S2213">
        <f t="shared" si="173"/>
        <v>23</v>
      </c>
      <c r="T2213" s="10">
        <f t="shared" si="174"/>
        <v>2014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8">
        <f t="shared" si="170"/>
        <v>55.796747967479675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8279</v>
      </c>
      <c r="P2214" t="s">
        <v>8284</v>
      </c>
      <c r="Q2214" s="12">
        <f t="shared" si="171"/>
        <v>41548.747418981482</v>
      </c>
      <c r="R2214" s="12">
        <f t="shared" si="172"/>
        <v>41582.041666666664</v>
      </c>
      <c r="S2214">
        <f t="shared" si="173"/>
        <v>33</v>
      </c>
      <c r="T2214" s="10">
        <f t="shared" si="174"/>
        <v>2013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8">
        <f t="shared" si="170"/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8279</v>
      </c>
      <c r="P2215" t="s">
        <v>8284</v>
      </c>
      <c r="Q2215" s="12">
        <f t="shared" si="171"/>
        <v>42109.826145833329</v>
      </c>
      <c r="R2215" s="12">
        <f t="shared" si="172"/>
        <v>42139.826145833329</v>
      </c>
      <c r="S2215">
        <f t="shared" si="173"/>
        <v>30</v>
      </c>
      <c r="T2215" s="10">
        <f t="shared" si="174"/>
        <v>2015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8">
        <f t="shared" si="170"/>
        <v>73.125416666666666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8279</v>
      </c>
      <c r="P2216" t="s">
        <v>8284</v>
      </c>
      <c r="Q2216" s="12">
        <f t="shared" si="171"/>
        <v>41646.792222222226</v>
      </c>
      <c r="R2216" s="12">
        <f t="shared" si="172"/>
        <v>41676.792222222226</v>
      </c>
      <c r="S2216">
        <f t="shared" si="173"/>
        <v>30</v>
      </c>
      <c r="T2216" s="10">
        <f t="shared" si="174"/>
        <v>2014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8">
        <f t="shared" si="170"/>
        <v>26.060606060606062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8279</v>
      </c>
      <c r="P2217" t="s">
        <v>8284</v>
      </c>
      <c r="Q2217" s="12">
        <f t="shared" si="171"/>
        <v>40958.717268518521</v>
      </c>
      <c r="R2217" s="12">
        <f t="shared" si="172"/>
        <v>40981.290972222225</v>
      </c>
      <c r="S2217">
        <f t="shared" si="173"/>
        <v>23</v>
      </c>
      <c r="T2217" s="10">
        <f t="shared" si="174"/>
        <v>2012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8">
        <f t="shared" si="170"/>
        <v>22.642857142857142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8279</v>
      </c>
      <c r="P2218" t="s">
        <v>8284</v>
      </c>
      <c r="Q2218" s="12">
        <f t="shared" si="171"/>
        <v>42194.751678240747</v>
      </c>
      <c r="R2218" s="12">
        <f t="shared" si="172"/>
        <v>42208.751678240747</v>
      </c>
      <c r="S2218">
        <f t="shared" si="173"/>
        <v>14</v>
      </c>
      <c r="T2218" s="10">
        <f t="shared" si="174"/>
        <v>2015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8">
        <f t="shared" si="170"/>
        <v>47.222222222222221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8279</v>
      </c>
      <c r="P2219" t="s">
        <v>8284</v>
      </c>
      <c r="Q2219" s="12">
        <f t="shared" si="171"/>
        <v>42299.776770833334</v>
      </c>
      <c r="R2219" s="12">
        <f t="shared" si="172"/>
        <v>42310.333333333328</v>
      </c>
      <c r="S2219">
        <f t="shared" si="173"/>
        <v>11</v>
      </c>
      <c r="T2219" s="10">
        <f t="shared" si="174"/>
        <v>2015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8">
        <f t="shared" si="170"/>
        <v>32.324473684210524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8279</v>
      </c>
      <c r="P2220" t="s">
        <v>8284</v>
      </c>
      <c r="Q2220" s="12">
        <f t="shared" si="171"/>
        <v>41127.812303240738</v>
      </c>
      <c r="R2220" s="12">
        <f t="shared" si="172"/>
        <v>41150</v>
      </c>
      <c r="S2220">
        <f t="shared" si="173"/>
        <v>22</v>
      </c>
      <c r="T2220" s="10">
        <f t="shared" si="174"/>
        <v>2012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8">
        <f t="shared" si="170"/>
        <v>53.421052631578945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8279</v>
      </c>
      <c r="P2221" t="s">
        <v>8284</v>
      </c>
      <c r="Q2221" s="12">
        <f t="shared" si="171"/>
        <v>42205.718888888892</v>
      </c>
      <c r="R2221" s="12">
        <f t="shared" si="172"/>
        <v>42235.718888888892</v>
      </c>
      <c r="S2221">
        <f t="shared" si="173"/>
        <v>30</v>
      </c>
      <c r="T2221" s="10">
        <f t="shared" si="174"/>
        <v>2015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8">
        <f t="shared" si="170"/>
        <v>51.304347826086953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8279</v>
      </c>
      <c r="P2222" t="s">
        <v>8284</v>
      </c>
      <c r="Q2222" s="12">
        <f t="shared" si="171"/>
        <v>41452.060601851852</v>
      </c>
      <c r="R2222" s="12">
        <f t="shared" si="172"/>
        <v>41482.060601851852</v>
      </c>
      <c r="S2222">
        <f t="shared" si="173"/>
        <v>30</v>
      </c>
      <c r="T2222" s="10">
        <f t="shared" si="174"/>
        <v>2013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8">
        <f t="shared" si="170"/>
        <v>37.197247706422019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8287</v>
      </c>
      <c r="P2223" t="s">
        <v>8305</v>
      </c>
      <c r="Q2223" s="12">
        <f t="shared" si="171"/>
        <v>42452.666770833333</v>
      </c>
      <c r="R2223" s="12">
        <f t="shared" si="172"/>
        <v>42483</v>
      </c>
      <c r="S2223">
        <f t="shared" si="173"/>
        <v>30</v>
      </c>
      <c r="T2223" s="10">
        <f t="shared" si="174"/>
        <v>2016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8">
        <f t="shared" si="170"/>
        <v>27.1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8287</v>
      </c>
      <c r="P2224" t="s">
        <v>8305</v>
      </c>
      <c r="Q2224" s="12">
        <f t="shared" si="171"/>
        <v>40906.787581018521</v>
      </c>
      <c r="R2224" s="12">
        <f t="shared" si="172"/>
        <v>40936.787581018521</v>
      </c>
      <c r="S2224">
        <f t="shared" si="173"/>
        <v>30</v>
      </c>
      <c r="T2224" s="10">
        <f t="shared" si="174"/>
        <v>2011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8">
        <f t="shared" si="170"/>
        <v>206.31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8287</v>
      </c>
      <c r="P2225" t="s">
        <v>8305</v>
      </c>
      <c r="Q2225" s="12">
        <f t="shared" si="171"/>
        <v>42152.640833333338</v>
      </c>
      <c r="R2225" s="12">
        <f t="shared" si="172"/>
        <v>42182.640833333338</v>
      </c>
      <c r="S2225">
        <f t="shared" si="173"/>
        <v>30</v>
      </c>
      <c r="T2225" s="10">
        <f t="shared" si="174"/>
        <v>2015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8">
        <f t="shared" si="170"/>
        <v>82.145270270270274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8287</v>
      </c>
      <c r="P2226" t="s">
        <v>8305</v>
      </c>
      <c r="Q2226" s="12">
        <f t="shared" si="171"/>
        <v>42644.667534722219</v>
      </c>
      <c r="R2226" s="12">
        <f t="shared" si="172"/>
        <v>42672.791666666672</v>
      </c>
      <c r="S2226">
        <f t="shared" si="173"/>
        <v>28</v>
      </c>
      <c r="T2226" s="10">
        <f t="shared" si="174"/>
        <v>2016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8">
        <f t="shared" si="170"/>
        <v>164.79651993355483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8287</v>
      </c>
      <c r="P2227" t="s">
        <v>8305</v>
      </c>
      <c r="Q2227" s="12">
        <f t="shared" si="171"/>
        <v>41873.79184027778</v>
      </c>
      <c r="R2227" s="12">
        <f t="shared" si="172"/>
        <v>41903.79184027778</v>
      </c>
      <c r="S2227">
        <f t="shared" si="173"/>
        <v>30</v>
      </c>
      <c r="T2227" s="10">
        <f t="shared" si="174"/>
        <v>2014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8">
        <f t="shared" si="170"/>
        <v>60.820280373831778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8287</v>
      </c>
      <c r="P2228" t="s">
        <v>8305</v>
      </c>
      <c r="Q2228" s="12">
        <f t="shared" si="171"/>
        <v>42381.79886574074</v>
      </c>
      <c r="R2228" s="12">
        <f t="shared" si="172"/>
        <v>42412.207638888889</v>
      </c>
      <c r="S2228">
        <f t="shared" si="173"/>
        <v>30</v>
      </c>
      <c r="T2228" s="10">
        <f t="shared" si="174"/>
        <v>2016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8">
        <f t="shared" si="170"/>
        <v>67.970099667774093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8287</v>
      </c>
      <c r="P2229" t="s">
        <v>8305</v>
      </c>
      <c r="Q2229" s="12">
        <f t="shared" si="171"/>
        <v>41561.807349537034</v>
      </c>
      <c r="R2229" s="12">
        <f t="shared" si="172"/>
        <v>41591.849016203705</v>
      </c>
      <c r="S2229">
        <f t="shared" si="173"/>
        <v>30</v>
      </c>
      <c r="T2229" s="10">
        <f t="shared" si="174"/>
        <v>2013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8">
        <f t="shared" si="170"/>
        <v>81.561805555555551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8287</v>
      </c>
      <c r="P2230" t="s">
        <v>8305</v>
      </c>
      <c r="Q2230" s="12">
        <f t="shared" si="171"/>
        <v>42202.278194444443</v>
      </c>
      <c r="R2230" s="12">
        <f t="shared" si="172"/>
        <v>42232.278194444443</v>
      </c>
      <c r="S2230">
        <f t="shared" si="173"/>
        <v>30</v>
      </c>
      <c r="T2230" s="10">
        <f t="shared" si="174"/>
        <v>2015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8">
        <f t="shared" si="170"/>
        <v>25.42547309833024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8287</v>
      </c>
      <c r="P2231" t="s">
        <v>8305</v>
      </c>
      <c r="Q2231" s="12">
        <f t="shared" si="171"/>
        <v>41484.664247685185</v>
      </c>
      <c r="R2231" s="12">
        <f t="shared" si="172"/>
        <v>41520.166666666664</v>
      </c>
      <c r="S2231">
        <f t="shared" si="173"/>
        <v>36</v>
      </c>
      <c r="T2231" s="10">
        <f t="shared" si="174"/>
        <v>2013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8">
        <f t="shared" si="170"/>
        <v>21.497991967871485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8287</v>
      </c>
      <c r="P2232" t="s">
        <v>8305</v>
      </c>
      <c r="Q2232" s="12">
        <f t="shared" si="171"/>
        <v>41724.881099537037</v>
      </c>
      <c r="R2232" s="12">
        <f t="shared" si="172"/>
        <v>41754.881099537037</v>
      </c>
      <c r="S2232">
        <f t="shared" si="173"/>
        <v>30</v>
      </c>
      <c r="T2232" s="10">
        <f t="shared" si="174"/>
        <v>2014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8">
        <f t="shared" si="170"/>
        <v>27.226630727762803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8287</v>
      </c>
      <c r="P2233" t="s">
        <v>8305</v>
      </c>
      <c r="Q2233" s="12">
        <f t="shared" si="171"/>
        <v>41423.910891203705</v>
      </c>
      <c r="R2233" s="12">
        <f t="shared" si="172"/>
        <v>41450.208333333336</v>
      </c>
      <c r="S2233">
        <f t="shared" si="173"/>
        <v>26</v>
      </c>
      <c r="T2233" s="10">
        <f t="shared" si="174"/>
        <v>2013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8">
        <f t="shared" si="170"/>
        <v>25.091093117408906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8287</v>
      </c>
      <c r="P2234" t="s">
        <v>8305</v>
      </c>
      <c r="Q2234" s="12">
        <f t="shared" si="171"/>
        <v>41806.794074074074</v>
      </c>
      <c r="R2234" s="12">
        <f t="shared" si="172"/>
        <v>41839.125</v>
      </c>
      <c r="S2234">
        <f t="shared" si="173"/>
        <v>32</v>
      </c>
      <c r="T2234" s="10">
        <f t="shared" si="174"/>
        <v>2014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8">
        <f t="shared" si="170"/>
        <v>21.230179028132991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8287</v>
      </c>
      <c r="P2235" t="s">
        <v>8305</v>
      </c>
      <c r="Q2235" s="12">
        <f t="shared" si="171"/>
        <v>42331.378923611104</v>
      </c>
      <c r="R2235" s="12">
        <f t="shared" si="172"/>
        <v>42352</v>
      </c>
      <c r="S2235">
        <f t="shared" si="173"/>
        <v>21</v>
      </c>
      <c r="T2235" s="10">
        <f t="shared" si="174"/>
        <v>2015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8">
        <f t="shared" si="170"/>
        <v>41.607142857142854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8287</v>
      </c>
      <c r="P2236" t="s">
        <v>8305</v>
      </c>
      <c r="Q2236" s="12">
        <f t="shared" si="171"/>
        <v>42710.824618055558</v>
      </c>
      <c r="R2236" s="12">
        <f t="shared" si="172"/>
        <v>42740.824618055558</v>
      </c>
      <c r="S2236">
        <f t="shared" si="173"/>
        <v>30</v>
      </c>
      <c r="T2236" s="10">
        <f t="shared" si="174"/>
        <v>2016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8">
        <f t="shared" si="170"/>
        <v>135.58503401360545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8287</v>
      </c>
      <c r="P2237" t="s">
        <v>8305</v>
      </c>
      <c r="Q2237" s="12">
        <f t="shared" si="171"/>
        <v>42062.022118055553</v>
      </c>
      <c r="R2237" s="12">
        <f t="shared" si="172"/>
        <v>42091.980451388896</v>
      </c>
      <c r="S2237">
        <f t="shared" si="173"/>
        <v>30</v>
      </c>
      <c r="T2237" s="10">
        <f t="shared" si="174"/>
        <v>2015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8">
        <f t="shared" si="170"/>
        <v>22.116176470588236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8287</v>
      </c>
      <c r="P2238" t="s">
        <v>8305</v>
      </c>
      <c r="Q2238" s="12">
        <f t="shared" si="171"/>
        <v>42371.617164351846</v>
      </c>
      <c r="R2238" s="12">
        <f t="shared" si="172"/>
        <v>42401.617164351846</v>
      </c>
      <c r="S2238">
        <f t="shared" si="173"/>
        <v>30</v>
      </c>
      <c r="T2238" s="10">
        <f t="shared" si="174"/>
        <v>2016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8">
        <f t="shared" si="170"/>
        <v>64.625635808748726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8287</v>
      </c>
      <c r="P2239" t="s">
        <v>8305</v>
      </c>
      <c r="Q2239" s="12">
        <f t="shared" si="171"/>
        <v>41915.003275462965</v>
      </c>
      <c r="R2239" s="12">
        <f t="shared" si="172"/>
        <v>41955.332638888889</v>
      </c>
      <c r="S2239">
        <f t="shared" si="173"/>
        <v>40</v>
      </c>
      <c r="T2239" s="10">
        <f t="shared" si="174"/>
        <v>2014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8">
        <f t="shared" si="170"/>
        <v>69.569620253164558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8287</v>
      </c>
      <c r="P2240" t="s">
        <v>8305</v>
      </c>
      <c r="Q2240" s="12">
        <f t="shared" si="171"/>
        <v>42774.621712962966</v>
      </c>
      <c r="R2240" s="12">
        <f t="shared" si="172"/>
        <v>42804.621712962966</v>
      </c>
      <c r="S2240">
        <f t="shared" si="173"/>
        <v>30</v>
      </c>
      <c r="T2240" s="10">
        <f t="shared" si="174"/>
        <v>2017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8">
        <f t="shared" si="170"/>
        <v>75.133028169014082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8287</v>
      </c>
      <c r="P2241" t="s">
        <v>8305</v>
      </c>
      <c r="Q2241" s="12">
        <f t="shared" si="171"/>
        <v>41572.958495370374</v>
      </c>
      <c r="R2241" s="12">
        <f t="shared" si="172"/>
        <v>41609.168055555558</v>
      </c>
      <c r="S2241">
        <f t="shared" si="173"/>
        <v>36</v>
      </c>
      <c r="T2241" s="10">
        <f t="shared" si="174"/>
        <v>2013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8">
        <f t="shared" ref="F2242:F2305" si="175">E2242/M2242</f>
        <v>140.97916666666666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8287</v>
      </c>
      <c r="P2242" t="s">
        <v>8305</v>
      </c>
      <c r="Q2242" s="12">
        <f t="shared" si="171"/>
        <v>42452.825740740736</v>
      </c>
      <c r="R2242" s="12">
        <f t="shared" si="172"/>
        <v>42482.825740740736</v>
      </c>
      <c r="S2242">
        <f t="shared" si="173"/>
        <v>30</v>
      </c>
      <c r="T2242" s="10">
        <f t="shared" si="174"/>
        <v>2016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8">
        <f t="shared" si="175"/>
        <v>49.472392638036808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8287</v>
      </c>
      <c r="P2243" t="s">
        <v>8305</v>
      </c>
      <c r="Q2243" s="12">
        <f t="shared" ref="Q2243:Q2306" si="176">((($K2243/60)/60)/24)+DATE(1970,1,1)</f>
        <v>42766.827546296292</v>
      </c>
      <c r="R2243" s="12">
        <f t="shared" ref="R2243:R2306" si="177">((($J2243/60)/60)/24)+DATE(1970,1,1)</f>
        <v>42796.827546296292</v>
      </c>
      <c r="S2243">
        <f t="shared" ref="S2243:S2306" si="178">ROUND(R2243-Q2243,0)</f>
        <v>30</v>
      </c>
      <c r="T2243" s="10">
        <f t="shared" ref="T2243:T2306" si="179">YEAR(Q2243)</f>
        <v>2017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8">
        <f t="shared" si="175"/>
        <v>53.865251485148519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8287</v>
      </c>
      <c r="P2244" t="s">
        <v>8305</v>
      </c>
      <c r="Q2244" s="12">
        <f t="shared" si="176"/>
        <v>41569.575613425928</v>
      </c>
      <c r="R2244" s="12">
        <f t="shared" si="177"/>
        <v>41605.126388888886</v>
      </c>
      <c r="S2244">
        <f t="shared" si="178"/>
        <v>36</v>
      </c>
      <c r="T2244" s="10">
        <f t="shared" si="179"/>
        <v>2013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8">
        <f t="shared" si="175"/>
        <v>4.5712530712530715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8287</v>
      </c>
      <c r="P2245" t="s">
        <v>8305</v>
      </c>
      <c r="Q2245" s="12">
        <f t="shared" si="176"/>
        <v>42800.751041666663</v>
      </c>
      <c r="R2245" s="12">
        <f t="shared" si="177"/>
        <v>42807.125</v>
      </c>
      <c r="S2245">
        <f t="shared" si="178"/>
        <v>6</v>
      </c>
      <c r="T2245" s="10">
        <f t="shared" si="179"/>
        <v>2017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8">
        <f t="shared" si="175"/>
        <v>65.00344827586207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8287</v>
      </c>
      <c r="P2246" t="s">
        <v>8305</v>
      </c>
      <c r="Q2246" s="12">
        <f t="shared" si="176"/>
        <v>42647.818819444445</v>
      </c>
      <c r="R2246" s="12">
        <f t="shared" si="177"/>
        <v>42659.854166666672</v>
      </c>
      <c r="S2246">
        <f t="shared" si="178"/>
        <v>12</v>
      </c>
      <c r="T2246" s="10">
        <f t="shared" si="179"/>
        <v>2016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8">
        <f t="shared" si="175"/>
        <v>53.475252525252522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8287</v>
      </c>
      <c r="P2247" t="s">
        <v>8305</v>
      </c>
      <c r="Q2247" s="12">
        <f t="shared" si="176"/>
        <v>41660.708530092597</v>
      </c>
      <c r="R2247" s="12">
        <f t="shared" si="177"/>
        <v>41691.75</v>
      </c>
      <c r="S2247">
        <f t="shared" si="178"/>
        <v>31</v>
      </c>
      <c r="T2247" s="10">
        <f t="shared" si="179"/>
        <v>2014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8">
        <f t="shared" si="175"/>
        <v>43.912280701754383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8287</v>
      </c>
      <c r="P2248" t="s">
        <v>8305</v>
      </c>
      <c r="Q2248" s="12">
        <f t="shared" si="176"/>
        <v>42221.79178240741</v>
      </c>
      <c r="R2248" s="12">
        <f t="shared" si="177"/>
        <v>42251.79178240741</v>
      </c>
      <c r="S2248">
        <f t="shared" si="178"/>
        <v>30</v>
      </c>
      <c r="T2248" s="10">
        <f t="shared" si="179"/>
        <v>2015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8">
        <f t="shared" si="175"/>
        <v>50.852631578947367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8287</v>
      </c>
      <c r="P2249" t="s">
        <v>8305</v>
      </c>
      <c r="Q2249" s="12">
        <f t="shared" si="176"/>
        <v>42200.666261574079</v>
      </c>
      <c r="R2249" s="12">
        <f t="shared" si="177"/>
        <v>42214.666261574079</v>
      </c>
      <c r="S2249">
        <f t="shared" si="178"/>
        <v>14</v>
      </c>
      <c r="T2249" s="10">
        <f t="shared" si="179"/>
        <v>2015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8">
        <f t="shared" si="175"/>
        <v>58.6328125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8287</v>
      </c>
      <c r="P2250" t="s">
        <v>8305</v>
      </c>
      <c r="Q2250" s="12">
        <f t="shared" si="176"/>
        <v>42688.875902777778</v>
      </c>
      <c r="R2250" s="12">
        <f t="shared" si="177"/>
        <v>42718.875902777778</v>
      </c>
      <c r="S2250">
        <f t="shared" si="178"/>
        <v>30</v>
      </c>
      <c r="T2250" s="10">
        <f t="shared" si="179"/>
        <v>2016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8">
        <f t="shared" si="175"/>
        <v>32.81666666666667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8287</v>
      </c>
      <c r="P2251" t="s">
        <v>8305</v>
      </c>
      <c r="Q2251" s="12">
        <f t="shared" si="176"/>
        <v>41336.703298611108</v>
      </c>
      <c r="R2251" s="12">
        <f t="shared" si="177"/>
        <v>41366.661631944444</v>
      </c>
      <c r="S2251">
        <f t="shared" si="178"/>
        <v>30</v>
      </c>
      <c r="T2251" s="10">
        <f t="shared" si="179"/>
        <v>2013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8">
        <f t="shared" si="175"/>
        <v>426.93169877408059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8287</v>
      </c>
      <c r="P2252" t="s">
        <v>8305</v>
      </c>
      <c r="Q2252" s="12">
        <f t="shared" si="176"/>
        <v>42677.005474537036</v>
      </c>
      <c r="R2252" s="12">
        <f t="shared" si="177"/>
        <v>42707.0471412037</v>
      </c>
      <c r="S2252">
        <f t="shared" si="178"/>
        <v>30</v>
      </c>
      <c r="T2252" s="10">
        <f t="shared" si="179"/>
        <v>2016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8">
        <f t="shared" si="175"/>
        <v>23.808729166666669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8287</v>
      </c>
      <c r="P2253" t="s">
        <v>8305</v>
      </c>
      <c r="Q2253" s="12">
        <f t="shared" si="176"/>
        <v>41846.34579861111</v>
      </c>
      <c r="R2253" s="12">
        <f t="shared" si="177"/>
        <v>41867.34579861111</v>
      </c>
      <c r="S2253">
        <f t="shared" si="178"/>
        <v>21</v>
      </c>
      <c r="T2253" s="10">
        <f t="shared" si="179"/>
        <v>2014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8">
        <f t="shared" si="175"/>
        <v>98.413654618473899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8287</v>
      </c>
      <c r="P2254" t="s">
        <v>8305</v>
      </c>
      <c r="Q2254" s="12">
        <f t="shared" si="176"/>
        <v>42573.327986111108</v>
      </c>
      <c r="R2254" s="12">
        <f t="shared" si="177"/>
        <v>42588.327986111108</v>
      </c>
      <c r="S2254">
        <f t="shared" si="178"/>
        <v>15</v>
      </c>
      <c r="T2254" s="10">
        <f t="shared" si="179"/>
        <v>2016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8">
        <f t="shared" si="175"/>
        <v>107.32142857142857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8287</v>
      </c>
      <c r="P2255" t="s">
        <v>8305</v>
      </c>
      <c r="Q2255" s="12">
        <f t="shared" si="176"/>
        <v>42296.631331018521</v>
      </c>
      <c r="R2255" s="12">
        <f t="shared" si="177"/>
        <v>42326.672997685186</v>
      </c>
      <c r="S2255">
        <f t="shared" si="178"/>
        <v>30</v>
      </c>
      <c r="T2255" s="10">
        <f t="shared" si="179"/>
        <v>2015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8">
        <f t="shared" si="175"/>
        <v>11.67005076142132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8287</v>
      </c>
      <c r="P2256" t="s">
        <v>8305</v>
      </c>
      <c r="Q2256" s="12">
        <f t="shared" si="176"/>
        <v>42752.647777777776</v>
      </c>
      <c r="R2256" s="12">
        <f t="shared" si="177"/>
        <v>42759.647777777776</v>
      </c>
      <c r="S2256">
        <f t="shared" si="178"/>
        <v>7</v>
      </c>
      <c r="T2256" s="10">
        <f t="shared" si="179"/>
        <v>2017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8">
        <f t="shared" si="175"/>
        <v>41.782287822878232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8287</v>
      </c>
      <c r="P2257" t="s">
        <v>8305</v>
      </c>
      <c r="Q2257" s="12">
        <f t="shared" si="176"/>
        <v>42467.951979166668</v>
      </c>
      <c r="R2257" s="12">
        <f t="shared" si="177"/>
        <v>42497.951979166668</v>
      </c>
      <c r="S2257">
        <f t="shared" si="178"/>
        <v>30</v>
      </c>
      <c r="T2257" s="10">
        <f t="shared" si="179"/>
        <v>2016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8">
        <f t="shared" si="175"/>
        <v>21.38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8287</v>
      </c>
      <c r="P2258" t="s">
        <v>8305</v>
      </c>
      <c r="Q2258" s="12">
        <f t="shared" si="176"/>
        <v>42682.451921296291</v>
      </c>
      <c r="R2258" s="12">
        <f t="shared" si="177"/>
        <v>42696.451921296291</v>
      </c>
      <c r="S2258">
        <f t="shared" si="178"/>
        <v>14</v>
      </c>
      <c r="T2258" s="10">
        <f t="shared" si="179"/>
        <v>2016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8">
        <f t="shared" si="175"/>
        <v>94.103550295857985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8287</v>
      </c>
      <c r="P2259" t="s">
        <v>8305</v>
      </c>
      <c r="Q2259" s="12">
        <f t="shared" si="176"/>
        <v>42505.936678240745</v>
      </c>
      <c r="R2259" s="12">
        <f t="shared" si="177"/>
        <v>42540.958333333328</v>
      </c>
      <c r="S2259">
        <f t="shared" si="178"/>
        <v>35</v>
      </c>
      <c r="T2259" s="10">
        <f t="shared" si="179"/>
        <v>2016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8">
        <f t="shared" si="175"/>
        <v>15.721951219512196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8287</v>
      </c>
      <c r="P2260" t="s">
        <v>8305</v>
      </c>
      <c r="Q2260" s="12">
        <f t="shared" si="176"/>
        <v>42136.75100694444</v>
      </c>
      <c r="R2260" s="12">
        <f t="shared" si="177"/>
        <v>42166.75100694444</v>
      </c>
      <c r="S2260">
        <f t="shared" si="178"/>
        <v>30</v>
      </c>
      <c r="T2260" s="10">
        <f t="shared" si="179"/>
        <v>2015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8">
        <f t="shared" si="175"/>
        <v>90.635922330097088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8287</v>
      </c>
      <c r="P2261" t="s">
        <v>8305</v>
      </c>
      <c r="Q2261" s="12">
        <f t="shared" si="176"/>
        <v>42702.804814814815</v>
      </c>
      <c r="R2261" s="12">
        <f t="shared" si="177"/>
        <v>42712.804814814815</v>
      </c>
      <c r="S2261">
        <f t="shared" si="178"/>
        <v>10</v>
      </c>
      <c r="T2261" s="10">
        <f t="shared" si="179"/>
        <v>2016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8">
        <f t="shared" si="175"/>
        <v>97.297619047619051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8287</v>
      </c>
      <c r="P2262" t="s">
        <v>8305</v>
      </c>
      <c r="Q2262" s="12">
        <f t="shared" si="176"/>
        <v>41695.016782407409</v>
      </c>
      <c r="R2262" s="12">
        <f t="shared" si="177"/>
        <v>41724.975115740745</v>
      </c>
      <c r="S2262">
        <f t="shared" si="178"/>
        <v>30</v>
      </c>
      <c r="T2262" s="10">
        <f t="shared" si="179"/>
        <v>2014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8">
        <f t="shared" si="175"/>
        <v>37.11904761904762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8287</v>
      </c>
      <c r="P2263" t="s">
        <v>8305</v>
      </c>
      <c r="Q2263" s="12">
        <f t="shared" si="176"/>
        <v>42759.724768518514</v>
      </c>
      <c r="R2263" s="12">
        <f t="shared" si="177"/>
        <v>42780.724768518514</v>
      </c>
      <c r="S2263">
        <f t="shared" si="178"/>
        <v>21</v>
      </c>
      <c r="T2263" s="10">
        <f t="shared" si="179"/>
        <v>2017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8">
        <f t="shared" si="175"/>
        <v>28.104972375690608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8287</v>
      </c>
      <c r="P2264" t="s">
        <v>8305</v>
      </c>
      <c r="Q2264" s="12">
        <f t="shared" si="176"/>
        <v>41926.585162037038</v>
      </c>
      <c r="R2264" s="12">
        <f t="shared" si="177"/>
        <v>41961</v>
      </c>
      <c r="S2264">
        <f t="shared" si="178"/>
        <v>34</v>
      </c>
      <c r="T2264" s="10">
        <f t="shared" si="179"/>
        <v>2014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8">
        <f t="shared" si="175"/>
        <v>144.43333333333334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8287</v>
      </c>
      <c r="P2265" t="s">
        <v>8305</v>
      </c>
      <c r="Q2265" s="12">
        <f t="shared" si="176"/>
        <v>42014.832326388889</v>
      </c>
      <c r="R2265" s="12">
        <f t="shared" si="177"/>
        <v>42035.832326388889</v>
      </c>
      <c r="S2265">
        <f t="shared" si="178"/>
        <v>21</v>
      </c>
      <c r="T2265" s="10">
        <f t="shared" si="179"/>
        <v>2015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8">
        <f t="shared" si="175"/>
        <v>24.274157303370785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8287</v>
      </c>
      <c r="P2266" t="s">
        <v>8305</v>
      </c>
      <c r="Q2266" s="12">
        <f t="shared" si="176"/>
        <v>42496.582337962958</v>
      </c>
      <c r="R2266" s="12">
        <f t="shared" si="177"/>
        <v>42513.125</v>
      </c>
      <c r="S2266">
        <f t="shared" si="178"/>
        <v>17</v>
      </c>
      <c r="T2266" s="10">
        <f t="shared" si="179"/>
        <v>2016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8">
        <f t="shared" si="175"/>
        <v>35.117647058823529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8287</v>
      </c>
      <c r="P2267" t="s">
        <v>8305</v>
      </c>
      <c r="Q2267" s="12">
        <f t="shared" si="176"/>
        <v>42689.853090277778</v>
      </c>
      <c r="R2267" s="12">
        <f t="shared" si="177"/>
        <v>42696.853090277778</v>
      </c>
      <c r="S2267">
        <f t="shared" si="178"/>
        <v>7</v>
      </c>
      <c r="T2267" s="10">
        <f t="shared" si="179"/>
        <v>2016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8">
        <f t="shared" si="175"/>
        <v>24.762886597938145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8287</v>
      </c>
      <c r="P2268" t="s">
        <v>8305</v>
      </c>
      <c r="Q2268" s="12">
        <f t="shared" si="176"/>
        <v>42469.874907407408</v>
      </c>
      <c r="R2268" s="12">
        <f t="shared" si="177"/>
        <v>42487.083333333328</v>
      </c>
      <c r="S2268">
        <f t="shared" si="178"/>
        <v>17</v>
      </c>
      <c r="T2268" s="10">
        <f t="shared" si="179"/>
        <v>2016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8">
        <f t="shared" si="175"/>
        <v>188.37871287128712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8287</v>
      </c>
      <c r="P2269" t="s">
        <v>8305</v>
      </c>
      <c r="Q2269" s="12">
        <f t="shared" si="176"/>
        <v>41968.829826388886</v>
      </c>
      <c r="R2269" s="12">
        <f t="shared" si="177"/>
        <v>41994.041666666672</v>
      </c>
      <c r="S2269">
        <f t="shared" si="178"/>
        <v>25</v>
      </c>
      <c r="T2269" s="10">
        <f t="shared" si="179"/>
        <v>2014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8">
        <f t="shared" si="175"/>
        <v>148.08247422680412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8287</v>
      </c>
      <c r="P2270" t="s">
        <v>8305</v>
      </c>
      <c r="Q2270" s="12">
        <f t="shared" si="176"/>
        <v>42776.082349537035</v>
      </c>
      <c r="R2270" s="12">
        <f t="shared" si="177"/>
        <v>42806.082349537035</v>
      </c>
      <c r="S2270">
        <f t="shared" si="178"/>
        <v>30</v>
      </c>
      <c r="T2270" s="10">
        <f t="shared" si="179"/>
        <v>2017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8">
        <f t="shared" si="175"/>
        <v>49.934589800443462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8287</v>
      </c>
      <c r="P2271" t="s">
        <v>8305</v>
      </c>
      <c r="Q2271" s="12">
        <f t="shared" si="176"/>
        <v>42776.704432870371</v>
      </c>
      <c r="R2271" s="12">
        <f t="shared" si="177"/>
        <v>42801.208333333328</v>
      </c>
      <c r="S2271">
        <f t="shared" si="178"/>
        <v>25</v>
      </c>
      <c r="T2271" s="10">
        <f t="shared" si="179"/>
        <v>2017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8">
        <f t="shared" si="175"/>
        <v>107.82155688622754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8287</v>
      </c>
      <c r="P2272" t="s">
        <v>8305</v>
      </c>
      <c r="Q2272" s="12">
        <f t="shared" si="176"/>
        <v>42725.869363425925</v>
      </c>
      <c r="R2272" s="12">
        <f t="shared" si="177"/>
        <v>42745.915972222225</v>
      </c>
      <c r="S2272">
        <f t="shared" si="178"/>
        <v>20</v>
      </c>
      <c r="T2272" s="10">
        <f t="shared" si="179"/>
        <v>2016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8">
        <f t="shared" si="175"/>
        <v>42.63403614457831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8287</v>
      </c>
      <c r="P2273" t="s">
        <v>8305</v>
      </c>
      <c r="Q2273" s="12">
        <f t="shared" si="176"/>
        <v>42684.000046296293</v>
      </c>
      <c r="R2273" s="12">
        <f t="shared" si="177"/>
        <v>42714.000046296293</v>
      </c>
      <c r="S2273">
        <f t="shared" si="178"/>
        <v>30</v>
      </c>
      <c r="T2273" s="10">
        <f t="shared" si="179"/>
        <v>2016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8">
        <f t="shared" si="175"/>
        <v>14.370762711864407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8287</v>
      </c>
      <c r="P2274" t="s">
        <v>8305</v>
      </c>
      <c r="Q2274" s="12">
        <f t="shared" si="176"/>
        <v>42315.699490740735</v>
      </c>
      <c r="R2274" s="12">
        <f t="shared" si="177"/>
        <v>42345.699490740735</v>
      </c>
      <c r="S2274">
        <f t="shared" si="178"/>
        <v>30</v>
      </c>
      <c r="T2274" s="10">
        <f t="shared" si="179"/>
        <v>2015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8">
        <f t="shared" si="175"/>
        <v>37.476190476190474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8287</v>
      </c>
      <c r="P2275" t="s">
        <v>8305</v>
      </c>
      <c r="Q2275" s="12">
        <f t="shared" si="176"/>
        <v>42781.549097222218</v>
      </c>
      <c r="R2275" s="12">
        <f t="shared" si="177"/>
        <v>42806.507430555561</v>
      </c>
      <c r="S2275">
        <f t="shared" si="178"/>
        <v>25</v>
      </c>
      <c r="T2275" s="10">
        <f t="shared" si="179"/>
        <v>2017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8">
        <f t="shared" si="175"/>
        <v>30.202020202020201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8287</v>
      </c>
      <c r="P2276" t="s">
        <v>8305</v>
      </c>
      <c r="Q2276" s="12">
        <f t="shared" si="176"/>
        <v>41663.500659722224</v>
      </c>
      <c r="R2276" s="12">
        <f t="shared" si="177"/>
        <v>41693.500659722224</v>
      </c>
      <c r="S2276">
        <f t="shared" si="178"/>
        <v>30</v>
      </c>
      <c r="T2276" s="10">
        <f t="shared" si="179"/>
        <v>2014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8">
        <f t="shared" si="175"/>
        <v>33.550632911392405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8287</v>
      </c>
      <c r="P2277" t="s">
        <v>8305</v>
      </c>
      <c r="Q2277" s="12">
        <f t="shared" si="176"/>
        <v>41965.616655092599</v>
      </c>
      <c r="R2277" s="12">
        <f t="shared" si="177"/>
        <v>41995.616655092599</v>
      </c>
      <c r="S2277">
        <f t="shared" si="178"/>
        <v>30</v>
      </c>
      <c r="T2277" s="10">
        <f t="shared" si="179"/>
        <v>2014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8">
        <f t="shared" si="175"/>
        <v>64.74666666666667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8287</v>
      </c>
      <c r="P2278" t="s">
        <v>8305</v>
      </c>
      <c r="Q2278" s="12">
        <f t="shared" si="176"/>
        <v>41614.651493055557</v>
      </c>
      <c r="R2278" s="12">
        <f t="shared" si="177"/>
        <v>41644.651493055557</v>
      </c>
      <c r="S2278">
        <f t="shared" si="178"/>
        <v>30</v>
      </c>
      <c r="T2278" s="10">
        <f t="shared" si="179"/>
        <v>2013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8">
        <f t="shared" si="175"/>
        <v>57.932367149758456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8287</v>
      </c>
      <c r="P2279" t="s">
        <v>8305</v>
      </c>
      <c r="Q2279" s="12">
        <f t="shared" si="176"/>
        <v>40936.678506944445</v>
      </c>
      <c r="R2279" s="12">
        <f t="shared" si="177"/>
        <v>40966.678506944445</v>
      </c>
      <c r="S2279">
        <f t="shared" si="178"/>
        <v>30</v>
      </c>
      <c r="T2279" s="10">
        <f t="shared" si="179"/>
        <v>2012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8">
        <f t="shared" si="175"/>
        <v>53.078431372549019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8287</v>
      </c>
      <c r="P2280" t="s">
        <v>8305</v>
      </c>
      <c r="Q2280" s="12">
        <f t="shared" si="176"/>
        <v>42338.709108796291</v>
      </c>
      <c r="R2280" s="12">
        <f t="shared" si="177"/>
        <v>42372.957638888889</v>
      </c>
      <c r="S2280">
        <f t="shared" si="178"/>
        <v>34</v>
      </c>
      <c r="T2280" s="10">
        <f t="shared" si="179"/>
        <v>2015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8">
        <f t="shared" si="175"/>
        <v>48.0625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8287</v>
      </c>
      <c r="P2281" t="s">
        <v>8305</v>
      </c>
      <c r="Q2281" s="12">
        <f t="shared" si="176"/>
        <v>42020.806701388887</v>
      </c>
      <c r="R2281" s="12">
        <f t="shared" si="177"/>
        <v>42039.166666666672</v>
      </c>
      <c r="S2281">
        <f t="shared" si="178"/>
        <v>18</v>
      </c>
      <c r="T2281" s="10">
        <f t="shared" si="179"/>
        <v>2015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8">
        <f t="shared" si="175"/>
        <v>82.396874999999994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8287</v>
      </c>
      <c r="P2282" t="s">
        <v>8305</v>
      </c>
      <c r="Q2282" s="12">
        <f t="shared" si="176"/>
        <v>42234.624895833331</v>
      </c>
      <c r="R2282" s="12">
        <f t="shared" si="177"/>
        <v>42264.624895833331</v>
      </c>
      <c r="S2282">
        <f t="shared" si="178"/>
        <v>30</v>
      </c>
      <c r="T2282" s="10">
        <f t="shared" si="179"/>
        <v>2015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8">
        <f t="shared" si="175"/>
        <v>50.454545454545453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8279</v>
      </c>
      <c r="P2283" t="s">
        <v>8280</v>
      </c>
      <c r="Q2283" s="12">
        <f t="shared" si="176"/>
        <v>40687.285844907405</v>
      </c>
      <c r="R2283" s="12">
        <f t="shared" si="177"/>
        <v>40749.284722222219</v>
      </c>
      <c r="S2283">
        <f t="shared" si="178"/>
        <v>62</v>
      </c>
      <c r="T2283" s="10">
        <f t="shared" si="179"/>
        <v>2011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8">
        <f t="shared" si="175"/>
        <v>115.83333333333333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8279</v>
      </c>
      <c r="P2284" t="s">
        <v>8280</v>
      </c>
      <c r="Q2284" s="12">
        <f t="shared" si="176"/>
        <v>42323.17460648148</v>
      </c>
      <c r="R2284" s="12">
        <f t="shared" si="177"/>
        <v>42383.17460648148</v>
      </c>
      <c r="S2284">
        <f t="shared" si="178"/>
        <v>60</v>
      </c>
      <c r="T2284" s="10">
        <f t="shared" si="179"/>
        <v>2015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8">
        <f t="shared" si="175"/>
        <v>63.03458333333333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8279</v>
      </c>
      <c r="P2285" t="s">
        <v>8280</v>
      </c>
      <c r="Q2285" s="12">
        <f t="shared" si="176"/>
        <v>40978.125046296293</v>
      </c>
      <c r="R2285" s="12">
        <f t="shared" si="177"/>
        <v>41038.083379629628</v>
      </c>
      <c r="S2285">
        <f t="shared" si="178"/>
        <v>60</v>
      </c>
      <c r="T2285" s="10">
        <f t="shared" si="179"/>
        <v>2012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8">
        <f t="shared" si="175"/>
        <v>108.02152542372882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8279</v>
      </c>
      <c r="P2286" t="s">
        <v>8280</v>
      </c>
      <c r="Q2286" s="12">
        <f t="shared" si="176"/>
        <v>40585.796817129631</v>
      </c>
      <c r="R2286" s="12">
        <f t="shared" si="177"/>
        <v>40614.166666666664</v>
      </c>
      <c r="S2286">
        <f t="shared" si="178"/>
        <v>28</v>
      </c>
      <c r="T2286" s="10">
        <f t="shared" si="179"/>
        <v>2011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8">
        <f t="shared" si="175"/>
        <v>46.088607594936711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8279</v>
      </c>
      <c r="P2287" t="s">
        <v>8280</v>
      </c>
      <c r="Q2287" s="12">
        <f t="shared" si="176"/>
        <v>41059.185682870368</v>
      </c>
      <c r="R2287" s="12">
        <f t="shared" si="177"/>
        <v>41089.185682870368</v>
      </c>
      <c r="S2287">
        <f t="shared" si="178"/>
        <v>30</v>
      </c>
      <c r="T2287" s="10">
        <f t="shared" si="179"/>
        <v>2012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8">
        <f t="shared" si="175"/>
        <v>107.21428571428571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8279</v>
      </c>
      <c r="P2288" t="s">
        <v>8280</v>
      </c>
      <c r="Q2288" s="12">
        <f t="shared" si="176"/>
        <v>41494.963587962964</v>
      </c>
      <c r="R2288" s="12">
        <f t="shared" si="177"/>
        <v>41523.165972222225</v>
      </c>
      <c r="S2288">
        <f t="shared" si="178"/>
        <v>28</v>
      </c>
      <c r="T2288" s="10">
        <f t="shared" si="179"/>
        <v>2013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8">
        <f t="shared" si="175"/>
        <v>50.9338679245283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8279</v>
      </c>
      <c r="P2289" t="s">
        <v>8280</v>
      </c>
      <c r="Q2289" s="12">
        <f t="shared" si="176"/>
        <v>41792.667361111111</v>
      </c>
      <c r="R2289" s="12">
        <f t="shared" si="177"/>
        <v>41813.667361111111</v>
      </c>
      <c r="S2289">
        <f t="shared" si="178"/>
        <v>21</v>
      </c>
      <c r="T2289" s="10">
        <f t="shared" si="179"/>
        <v>2014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8">
        <f t="shared" si="175"/>
        <v>40.04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8279</v>
      </c>
      <c r="P2290" t="s">
        <v>8280</v>
      </c>
      <c r="Q2290" s="12">
        <f t="shared" si="176"/>
        <v>41067.827418981484</v>
      </c>
      <c r="R2290" s="12">
        <f t="shared" si="177"/>
        <v>41086.75</v>
      </c>
      <c r="S2290">
        <f t="shared" si="178"/>
        <v>19</v>
      </c>
      <c r="T2290" s="10">
        <f t="shared" si="179"/>
        <v>2012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8">
        <f t="shared" si="175"/>
        <v>64.44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8279</v>
      </c>
      <c r="P2291" t="s">
        <v>8280</v>
      </c>
      <c r="Q2291" s="12">
        <f t="shared" si="176"/>
        <v>41571.998379629629</v>
      </c>
      <c r="R2291" s="12">
        <f t="shared" si="177"/>
        <v>41614.973611111112</v>
      </c>
      <c r="S2291">
        <f t="shared" si="178"/>
        <v>43</v>
      </c>
      <c r="T2291" s="10">
        <f t="shared" si="179"/>
        <v>2013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8">
        <f t="shared" si="175"/>
        <v>53.827586206896555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8279</v>
      </c>
      <c r="P2292" t="s">
        <v>8280</v>
      </c>
      <c r="Q2292" s="12">
        <f t="shared" si="176"/>
        <v>40070.253819444442</v>
      </c>
      <c r="R2292" s="12">
        <f t="shared" si="177"/>
        <v>40148.708333333336</v>
      </c>
      <c r="S2292">
        <f t="shared" si="178"/>
        <v>78</v>
      </c>
      <c r="T2292" s="10">
        <f t="shared" si="179"/>
        <v>2009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8">
        <f t="shared" si="175"/>
        <v>100.46511627906976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8279</v>
      </c>
      <c r="P2293" t="s">
        <v>8280</v>
      </c>
      <c r="Q2293" s="12">
        <f t="shared" si="176"/>
        <v>40987.977060185185</v>
      </c>
      <c r="R2293" s="12">
        <f t="shared" si="177"/>
        <v>41022.166666666664</v>
      </c>
      <c r="S2293">
        <f t="shared" si="178"/>
        <v>34</v>
      </c>
      <c r="T2293" s="10">
        <f t="shared" si="179"/>
        <v>2012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8">
        <f t="shared" si="175"/>
        <v>46.630652173913049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8279</v>
      </c>
      <c r="P2294" t="s">
        <v>8280</v>
      </c>
      <c r="Q2294" s="12">
        <f t="shared" si="176"/>
        <v>40987.697638888887</v>
      </c>
      <c r="R2294" s="12">
        <f t="shared" si="177"/>
        <v>41017.697638888887</v>
      </c>
      <c r="S2294">
        <f t="shared" si="178"/>
        <v>30</v>
      </c>
      <c r="T2294" s="10">
        <f t="shared" si="179"/>
        <v>2012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8">
        <f t="shared" si="175"/>
        <v>34.074074074074076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8279</v>
      </c>
      <c r="P2295" t="s">
        <v>8280</v>
      </c>
      <c r="Q2295" s="12">
        <f t="shared" si="176"/>
        <v>41151.708321759259</v>
      </c>
      <c r="R2295" s="12">
        <f t="shared" si="177"/>
        <v>41177.165972222225</v>
      </c>
      <c r="S2295">
        <f t="shared" si="178"/>
        <v>25</v>
      </c>
      <c r="T2295" s="10">
        <f t="shared" si="179"/>
        <v>2012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8">
        <f t="shared" si="175"/>
        <v>65.214642857142863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8279</v>
      </c>
      <c r="P2296" t="s">
        <v>8280</v>
      </c>
      <c r="Q2296" s="12">
        <f t="shared" si="176"/>
        <v>41264.72314814815</v>
      </c>
      <c r="R2296" s="12">
        <f t="shared" si="177"/>
        <v>41294.72314814815</v>
      </c>
      <c r="S2296">
        <f t="shared" si="178"/>
        <v>30</v>
      </c>
      <c r="T2296" s="10">
        <f t="shared" si="179"/>
        <v>2012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8">
        <f t="shared" si="175"/>
        <v>44.205882352941174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8279</v>
      </c>
      <c r="P2297" t="s">
        <v>8280</v>
      </c>
      <c r="Q2297" s="12">
        <f t="shared" si="176"/>
        <v>41270.954351851848</v>
      </c>
      <c r="R2297" s="12">
        <f t="shared" si="177"/>
        <v>41300.954351851848</v>
      </c>
      <c r="S2297">
        <f t="shared" si="178"/>
        <v>30</v>
      </c>
      <c r="T2297" s="10">
        <f t="shared" si="179"/>
        <v>2012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8">
        <f t="shared" si="175"/>
        <v>71.965517241379317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8279</v>
      </c>
      <c r="P2298" t="s">
        <v>8280</v>
      </c>
      <c r="Q2298" s="12">
        <f t="shared" si="176"/>
        <v>40927.731782407405</v>
      </c>
      <c r="R2298" s="12">
        <f t="shared" si="177"/>
        <v>40962.731782407405</v>
      </c>
      <c r="S2298">
        <f t="shared" si="178"/>
        <v>35</v>
      </c>
      <c r="T2298" s="10">
        <f t="shared" si="179"/>
        <v>2012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8">
        <f t="shared" si="175"/>
        <v>52.94736842105263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8279</v>
      </c>
      <c r="P2299" t="s">
        <v>8280</v>
      </c>
      <c r="Q2299" s="12">
        <f t="shared" si="176"/>
        <v>40948.042233796295</v>
      </c>
      <c r="R2299" s="12">
        <f t="shared" si="177"/>
        <v>40982.165972222225</v>
      </c>
      <c r="S2299">
        <f t="shared" si="178"/>
        <v>34</v>
      </c>
      <c r="T2299" s="10">
        <f t="shared" si="179"/>
        <v>2012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8">
        <f t="shared" si="175"/>
        <v>109.45138888888889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8279</v>
      </c>
      <c r="P2300" t="s">
        <v>8280</v>
      </c>
      <c r="Q2300" s="12">
        <f t="shared" si="176"/>
        <v>41694.84065972222</v>
      </c>
      <c r="R2300" s="12">
        <f t="shared" si="177"/>
        <v>41724.798993055556</v>
      </c>
      <c r="S2300">
        <f t="shared" si="178"/>
        <v>30</v>
      </c>
      <c r="T2300" s="10">
        <f t="shared" si="179"/>
        <v>2014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8">
        <f t="shared" si="175"/>
        <v>75.035714285714292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8279</v>
      </c>
      <c r="P2301" t="s">
        <v>8280</v>
      </c>
      <c r="Q2301" s="12">
        <f t="shared" si="176"/>
        <v>40565.032511574071</v>
      </c>
      <c r="R2301" s="12">
        <f t="shared" si="177"/>
        <v>40580.032511574071</v>
      </c>
      <c r="S2301">
        <f t="shared" si="178"/>
        <v>15</v>
      </c>
      <c r="T2301" s="10">
        <f t="shared" si="179"/>
        <v>2011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8">
        <f t="shared" si="175"/>
        <v>115.71428571428571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8279</v>
      </c>
      <c r="P2302" t="s">
        <v>8280</v>
      </c>
      <c r="Q2302" s="12">
        <f t="shared" si="176"/>
        <v>41074.727037037039</v>
      </c>
      <c r="R2302" s="12">
        <f t="shared" si="177"/>
        <v>41088.727037037039</v>
      </c>
      <c r="S2302">
        <f t="shared" si="178"/>
        <v>14</v>
      </c>
      <c r="T2302" s="10">
        <f t="shared" si="179"/>
        <v>2012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8">
        <f t="shared" si="175"/>
        <v>31.659810426540286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t="s">
        <v>8283</v>
      </c>
      <c r="Q2303" s="12">
        <f t="shared" si="176"/>
        <v>41416.146944444445</v>
      </c>
      <c r="R2303" s="12">
        <f t="shared" si="177"/>
        <v>41446.146944444445</v>
      </c>
      <c r="S2303">
        <f t="shared" si="178"/>
        <v>30</v>
      </c>
      <c r="T2303" s="10">
        <f t="shared" si="179"/>
        <v>2013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8">
        <f t="shared" si="175"/>
        <v>46.176470588235297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t="s">
        <v>8283</v>
      </c>
      <c r="Q2304" s="12">
        <f t="shared" si="176"/>
        <v>41605.868449074071</v>
      </c>
      <c r="R2304" s="12">
        <f t="shared" si="177"/>
        <v>41639.291666666664</v>
      </c>
      <c r="S2304">
        <f t="shared" si="178"/>
        <v>33</v>
      </c>
      <c r="T2304" s="10">
        <f t="shared" si="179"/>
        <v>2013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8">
        <f t="shared" si="175"/>
        <v>68.481650485436887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t="s">
        <v>8283</v>
      </c>
      <c r="Q2305" s="12">
        <f t="shared" si="176"/>
        <v>40850.111064814817</v>
      </c>
      <c r="R2305" s="12">
        <f t="shared" si="177"/>
        <v>40890.152731481481</v>
      </c>
      <c r="S2305">
        <f t="shared" si="178"/>
        <v>40</v>
      </c>
      <c r="T2305" s="10">
        <f t="shared" si="179"/>
        <v>2011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8">
        <f t="shared" ref="F2306:F2369" si="180">E2306/M2306</f>
        <v>53.469203539823013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t="s">
        <v>8283</v>
      </c>
      <c r="Q2306" s="12">
        <f t="shared" si="176"/>
        <v>40502.815868055557</v>
      </c>
      <c r="R2306" s="12">
        <f t="shared" si="177"/>
        <v>40544.207638888889</v>
      </c>
      <c r="S2306">
        <f t="shared" si="178"/>
        <v>41</v>
      </c>
      <c r="T2306" s="10">
        <f t="shared" si="179"/>
        <v>2010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8">
        <f t="shared" si="180"/>
        <v>109.10778443113773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t="s">
        <v>8283</v>
      </c>
      <c r="Q2307" s="12">
        <f t="shared" ref="Q2307:Q2370" si="181">((($K2307/60)/60)/24)+DATE(1970,1,1)</f>
        <v>41834.695277777777</v>
      </c>
      <c r="R2307" s="12">
        <f t="shared" ref="R2307:R2370" si="182">((($J2307/60)/60)/24)+DATE(1970,1,1)</f>
        <v>41859.75</v>
      </c>
      <c r="S2307">
        <f t="shared" ref="S2307:S2370" si="183">ROUND(R2307-Q2307,0)</f>
        <v>25</v>
      </c>
      <c r="T2307" s="10">
        <f t="shared" ref="T2307:T2370" si="184">YEAR(Q2307)</f>
        <v>2014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8">
        <f t="shared" si="180"/>
        <v>51.185616438356163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t="s">
        <v>8283</v>
      </c>
      <c r="Q2308" s="12">
        <f t="shared" si="181"/>
        <v>40948.16815972222</v>
      </c>
      <c r="R2308" s="12">
        <f t="shared" si="182"/>
        <v>40978.16815972222</v>
      </c>
      <c r="S2308">
        <f t="shared" si="183"/>
        <v>30</v>
      </c>
      <c r="T2308" s="10">
        <f t="shared" si="184"/>
        <v>2012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8">
        <f t="shared" si="180"/>
        <v>27.936800000000002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t="s">
        <v>8283</v>
      </c>
      <c r="Q2309" s="12">
        <f t="shared" si="181"/>
        <v>41004.802465277775</v>
      </c>
      <c r="R2309" s="12">
        <f t="shared" si="182"/>
        <v>41034.802407407406</v>
      </c>
      <c r="S2309">
        <f t="shared" si="183"/>
        <v>30</v>
      </c>
      <c r="T2309" s="10">
        <f t="shared" si="184"/>
        <v>2012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8">
        <f t="shared" si="180"/>
        <v>82.496921824104234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t="s">
        <v>8283</v>
      </c>
      <c r="Q2310" s="12">
        <f t="shared" si="181"/>
        <v>41851.962916666671</v>
      </c>
      <c r="R2310" s="12">
        <f t="shared" si="182"/>
        <v>41880.041666666664</v>
      </c>
      <c r="S2310">
        <f t="shared" si="183"/>
        <v>28</v>
      </c>
      <c r="T2310" s="10">
        <f t="shared" si="184"/>
        <v>2014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8">
        <f t="shared" si="180"/>
        <v>59.817476635514019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t="s">
        <v>8283</v>
      </c>
      <c r="Q2311" s="12">
        <f t="shared" si="181"/>
        <v>41307.987696759257</v>
      </c>
      <c r="R2311" s="12">
        <f t="shared" si="182"/>
        <v>41342.987696759257</v>
      </c>
      <c r="S2311">
        <f t="shared" si="183"/>
        <v>35</v>
      </c>
      <c r="T2311" s="10">
        <f t="shared" si="184"/>
        <v>2013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8">
        <f t="shared" si="180"/>
        <v>64.816470588235291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t="s">
        <v>8283</v>
      </c>
      <c r="Q2312" s="12">
        <f t="shared" si="181"/>
        <v>41324.79415509259</v>
      </c>
      <c r="R2312" s="12">
        <f t="shared" si="182"/>
        <v>41354.752488425926</v>
      </c>
      <c r="S2312">
        <f t="shared" si="183"/>
        <v>30</v>
      </c>
      <c r="T2312" s="10">
        <f t="shared" si="184"/>
        <v>2013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8">
        <f t="shared" si="180"/>
        <v>90.09615384615384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t="s">
        <v>8283</v>
      </c>
      <c r="Q2313" s="12">
        <f t="shared" si="181"/>
        <v>41736.004502314812</v>
      </c>
      <c r="R2313" s="12">
        <f t="shared" si="182"/>
        <v>41766.004502314812</v>
      </c>
      <c r="S2313">
        <f t="shared" si="183"/>
        <v>30</v>
      </c>
      <c r="T2313" s="10">
        <f t="shared" si="184"/>
        <v>2014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8">
        <f t="shared" si="180"/>
        <v>40.962025316455694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t="s">
        <v>8283</v>
      </c>
      <c r="Q2314" s="12">
        <f t="shared" si="181"/>
        <v>41716.632847222223</v>
      </c>
      <c r="R2314" s="12">
        <f t="shared" si="182"/>
        <v>41747.958333333336</v>
      </c>
      <c r="S2314">
        <f t="shared" si="183"/>
        <v>31</v>
      </c>
      <c r="T2314" s="10">
        <f t="shared" si="184"/>
        <v>2014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8">
        <f t="shared" si="180"/>
        <v>56.000127388535034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t="s">
        <v>8283</v>
      </c>
      <c r="Q2315" s="12">
        <f t="shared" si="181"/>
        <v>41002.958634259259</v>
      </c>
      <c r="R2315" s="12">
        <f t="shared" si="182"/>
        <v>41032.958634259259</v>
      </c>
      <c r="S2315">
        <f t="shared" si="183"/>
        <v>30</v>
      </c>
      <c r="T2315" s="10">
        <f t="shared" si="184"/>
        <v>2012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8">
        <f t="shared" si="180"/>
        <v>37.672800000000002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t="s">
        <v>8283</v>
      </c>
      <c r="Q2316" s="12">
        <f t="shared" si="181"/>
        <v>41037.551585648151</v>
      </c>
      <c r="R2316" s="12">
        <f t="shared" si="182"/>
        <v>41067.551585648151</v>
      </c>
      <c r="S2316">
        <f t="shared" si="183"/>
        <v>30</v>
      </c>
      <c r="T2316" s="10">
        <f t="shared" si="184"/>
        <v>2012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8">
        <f t="shared" si="180"/>
        <v>40.078125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t="s">
        <v>8283</v>
      </c>
      <c r="Q2317" s="12">
        <f t="shared" si="181"/>
        <v>41004.72619212963</v>
      </c>
      <c r="R2317" s="12">
        <f t="shared" si="182"/>
        <v>41034.72619212963</v>
      </c>
      <c r="S2317">
        <f t="shared" si="183"/>
        <v>30</v>
      </c>
      <c r="T2317" s="10">
        <f t="shared" si="184"/>
        <v>2012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8">
        <f t="shared" si="180"/>
        <v>78.031999999999996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t="s">
        <v>8283</v>
      </c>
      <c r="Q2318" s="12">
        <f t="shared" si="181"/>
        <v>40079.725115740745</v>
      </c>
      <c r="R2318" s="12">
        <f t="shared" si="182"/>
        <v>40156.76666666667</v>
      </c>
      <c r="S2318">
        <f t="shared" si="183"/>
        <v>77</v>
      </c>
      <c r="T2318" s="10">
        <f t="shared" si="184"/>
        <v>2009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8">
        <f t="shared" si="180"/>
        <v>18.90909090909091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t="s">
        <v>8283</v>
      </c>
      <c r="Q2319" s="12">
        <f t="shared" si="181"/>
        <v>40192.542233796295</v>
      </c>
      <c r="R2319" s="12">
        <f t="shared" si="182"/>
        <v>40224.208333333336</v>
      </c>
      <c r="S2319">
        <f t="shared" si="183"/>
        <v>32</v>
      </c>
      <c r="T2319" s="10">
        <f t="shared" si="184"/>
        <v>2010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8">
        <f t="shared" si="180"/>
        <v>37.134969325153371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t="s">
        <v>8283</v>
      </c>
      <c r="Q2320" s="12">
        <f t="shared" si="181"/>
        <v>40050.643680555557</v>
      </c>
      <c r="R2320" s="12">
        <f t="shared" si="182"/>
        <v>40082.165972222225</v>
      </c>
      <c r="S2320">
        <f t="shared" si="183"/>
        <v>32</v>
      </c>
      <c r="T2320" s="10">
        <f t="shared" si="184"/>
        <v>2009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8">
        <f t="shared" si="180"/>
        <v>41.961038961038959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t="s">
        <v>8283</v>
      </c>
      <c r="Q2321" s="12">
        <f t="shared" si="181"/>
        <v>41593.082002314812</v>
      </c>
      <c r="R2321" s="12">
        <f t="shared" si="182"/>
        <v>41623.082002314812</v>
      </c>
      <c r="S2321">
        <f t="shared" si="183"/>
        <v>30</v>
      </c>
      <c r="T2321" s="10">
        <f t="shared" si="184"/>
        <v>2013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8">
        <f t="shared" si="180"/>
        <v>61.044943820224717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t="s">
        <v>8283</v>
      </c>
      <c r="Q2322" s="12">
        <f t="shared" si="181"/>
        <v>41696.817129629628</v>
      </c>
      <c r="R2322" s="12">
        <f t="shared" si="182"/>
        <v>41731.775462962964</v>
      </c>
      <c r="S2322">
        <f t="shared" si="183"/>
        <v>35</v>
      </c>
      <c r="T2322" s="10">
        <f t="shared" si="184"/>
        <v>2014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8">
        <f t="shared" si="180"/>
        <v>64.53125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8290</v>
      </c>
      <c r="P2323" t="s">
        <v>8306</v>
      </c>
      <c r="Q2323" s="12">
        <f t="shared" si="181"/>
        <v>42799.260428240741</v>
      </c>
      <c r="R2323" s="12">
        <f t="shared" si="182"/>
        <v>42829.21876157407</v>
      </c>
      <c r="S2323">
        <f t="shared" si="183"/>
        <v>30</v>
      </c>
      <c r="T2323" s="10">
        <f t="shared" si="184"/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8">
        <f t="shared" si="180"/>
        <v>21.25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8290</v>
      </c>
      <c r="P2324" t="s">
        <v>8306</v>
      </c>
      <c r="Q2324" s="12">
        <f t="shared" si="181"/>
        <v>42804.895474537043</v>
      </c>
      <c r="R2324" s="12">
        <f t="shared" si="182"/>
        <v>42834.853807870371</v>
      </c>
      <c r="S2324">
        <f t="shared" si="183"/>
        <v>30</v>
      </c>
      <c r="T2324" s="10">
        <f t="shared" si="184"/>
        <v>2017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8">
        <f t="shared" si="180"/>
        <v>30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8290</v>
      </c>
      <c r="P2325" t="s">
        <v>8306</v>
      </c>
      <c r="Q2325" s="12">
        <f t="shared" si="181"/>
        <v>42807.755173611105</v>
      </c>
      <c r="R2325" s="12">
        <f t="shared" si="182"/>
        <v>42814.755173611105</v>
      </c>
      <c r="S2325">
        <f t="shared" si="183"/>
        <v>7</v>
      </c>
      <c r="T2325" s="10">
        <f t="shared" si="184"/>
        <v>2017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8">
        <f t="shared" si="180"/>
        <v>25.491803278688526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8290</v>
      </c>
      <c r="P2326" t="s">
        <v>8306</v>
      </c>
      <c r="Q2326" s="12">
        <f t="shared" si="181"/>
        <v>42790.885243055556</v>
      </c>
      <c r="R2326" s="12">
        <f t="shared" si="182"/>
        <v>42820.843576388885</v>
      </c>
      <c r="S2326">
        <f t="shared" si="183"/>
        <v>30</v>
      </c>
      <c r="T2326" s="10">
        <f t="shared" si="184"/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8">
        <f t="shared" si="180"/>
        <v>11.428571428571429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8290</v>
      </c>
      <c r="P2327" t="s">
        <v>8306</v>
      </c>
      <c r="Q2327" s="12">
        <f t="shared" si="181"/>
        <v>42794.022349537037</v>
      </c>
      <c r="R2327" s="12">
        <f t="shared" si="182"/>
        <v>42823.980682870373</v>
      </c>
      <c r="S2327">
        <f t="shared" si="183"/>
        <v>30</v>
      </c>
      <c r="T2327" s="10">
        <f t="shared" si="184"/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8">
        <f t="shared" si="180"/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8290</v>
      </c>
      <c r="P2328" t="s">
        <v>8306</v>
      </c>
      <c r="Q2328" s="12">
        <f t="shared" si="181"/>
        <v>42804.034120370372</v>
      </c>
      <c r="R2328" s="12">
        <f t="shared" si="182"/>
        <v>42855.708333333328</v>
      </c>
      <c r="S2328">
        <f t="shared" si="183"/>
        <v>52</v>
      </c>
      <c r="T2328" s="10">
        <f t="shared" si="184"/>
        <v>2017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8">
        <f t="shared" si="180"/>
        <v>54.883162444113267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8290</v>
      </c>
      <c r="P2329" t="s">
        <v>8306</v>
      </c>
      <c r="Q2329" s="12">
        <f t="shared" si="181"/>
        <v>41842.917129629634</v>
      </c>
      <c r="R2329" s="12">
        <f t="shared" si="182"/>
        <v>41877.917129629634</v>
      </c>
      <c r="S2329">
        <f t="shared" si="183"/>
        <v>35</v>
      </c>
      <c r="T2329" s="10">
        <f t="shared" si="184"/>
        <v>2014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8">
        <f t="shared" si="180"/>
        <v>47.383612662942269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8290</v>
      </c>
      <c r="P2330" t="s">
        <v>8306</v>
      </c>
      <c r="Q2330" s="12">
        <f t="shared" si="181"/>
        <v>42139.781678240746</v>
      </c>
      <c r="R2330" s="12">
        <f t="shared" si="182"/>
        <v>42169.781678240746</v>
      </c>
      <c r="S2330">
        <f t="shared" si="183"/>
        <v>30</v>
      </c>
      <c r="T2330" s="10">
        <f t="shared" si="184"/>
        <v>2015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8">
        <f t="shared" si="180"/>
        <v>211.84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8290</v>
      </c>
      <c r="P2331" t="s">
        <v>8306</v>
      </c>
      <c r="Q2331" s="12">
        <f t="shared" si="181"/>
        <v>41807.624374999999</v>
      </c>
      <c r="R2331" s="12">
        <f t="shared" si="182"/>
        <v>41837.624374999999</v>
      </c>
      <c r="S2331">
        <f t="shared" si="183"/>
        <v>30</v>
      </c>
      <c r="T2331" s="10">
        <f t="shared" si="184"/>
        <v>2014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8">
        <f t="shared" si="180"/>
        <v>219.92638036809817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8290</v>
      </c>
      <c r="P2332" t="s">
        <v>8306</v>
      </c>
      <c r="Q2332" s="12">
        <f t="shared" si="181"/>
        <v>42332.89980324074</v>
      </c>
      <c r="R2332" s="12">
        <f t="shared" si="182"/>
        <v>42363</v>
      </c>
      <c r="S2332">
        <f t="shared" si="183"/>
        <v>30</v>
      </c>
      <c r="T2332" s="10">
        <f t="shared" si="184"/>
        <v>2015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8">
        <f t="shared" si="180"/>
        <v>40.795406360424032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8290</v>
      </c>
      <c r="P2333" t="s">
        <v>8306</v>
      </c>
      <c r="Q2333" s="12">
        <f t="shared" si="181"/>
        <v>41839.005671296298</v>
      </c>
      <c r="R2333" s="12">
        <f t="shared" si="182"/>
        <v>41869.005671296298</v>
      </c>
      <c r="S2333">
        <f t="shared" si="183"/>
        <v>30</v>
      </c>
      <c r="T2333" s="10">
        <f t="shared" si="184"/>
        <v>2014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8">
        <f t="shared" si="180"/>
        <v>75.502840909090907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8290</v>
      </c>
      <c r="P2334" t="s">
        <v>8306</v>
      </c>
      <c r="Q2334" s="12">
        <f t="shared" si="181"/>
        <v>42011.628136574072</v>
      </c>
      <c r="R2334" s="12">
        <f t="shared" si="182"/>
        <v>42041.628136574072</v>
      </c>
      <c r="S2334">
        <f t="shared" si="183"/>
        <v>30</v>
      </c>
      <c r="T2334" s="10">
        <f t="shared" si="184"/>
        <v>2015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8">
        <f t="shared" si="180"/>
        <v>13.542553191489361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8290</v>
      </c>
      <c r="P2335" t="s">
        <v>8306</v>
      </c>
      <c r="Q2335" s="12">
        <f t="shared" si="181"/>
        <v>41767.650347222225</v>
      </c>
      <c r="R2335" s="12">
        <f t="shared" si="182"/>
        <v>41788.743055555555</v>
      </c>
      <c r="S2335">
        <f t="shared" si="183"/>
        <v>21</v>
      </c>
      <c r="T2335" s="10">
        <f t="shared" si="184"/>
        <v>2014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8">
        <f t="shared" si="180"/>
        <v>60.865671641791046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8290</v>
      </c>
      <c r="P2336" t="s">
        <v>8306</v>
      </c>
      <c r="Q2336" s="12">
        <f t="shared" si="181"/>
        <v>41918.670115740737</v>
      </c>
      <c r="R2336" s="12">
        <f t="shared" si="182"/>
        <v>41948.731944444444</v>
      </c>
      <c r="S2336">
        <f t="shared" si="183"/>
        <v>30</v>
      </c>
      <c r="T2336" s="10">
        <f t="shared" si="184"/>
        <v>2014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8">
        <f t="shared" si="180"/>
        <v>115.69230769230769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8290</v>
      </c>
      <c r="P2337" t="s">
        <v>8306</v>
      </c>
      <c r="Q2337" s="12">
        <f t="shared" si="181"/>
        <v>41771.572256944448</v>
      </c>
      <c r="R2337" s="12">
        <f t="shared" si="182"/>
        <v>41801.572256944448</v>
      </c>
      <c r="S2337">
        <f t="shared" si="183"/>
        <v>30</v>
      </c>
      <c r="T2337" s="10">
        <f t="shared" si="184"/>
        <v>2014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8">
        <f t="shared" si="180"/>
        <v>48.104623556581984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8290</v>
      </c>
      <c r="P2338" t="s">
        <v>8306</v>
      </c>
      <c r="Q2338" s="12">
        <f t="shared" si="181"/>
        <v>41666.924710648149</v>
      </c>
      <c r="R2338" s="12">
        <f t="shared" si="182"/>
        <v>41706.924710648149</v>
      </c>
      <c r="S2338">
        <f t="shared" si="183"/>
        <v>40</v>
      </c>
      <c r="T2338" s="10">
        <f t="shared" si="184"/>
        <v>2014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8">
        <f t="shared" si="180"/>
        <v>74.184357541899445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8290</v>
      </c>
      <c r="P2339" t="s">
        <v>8306</v>
      </c>
      <c r="Q2339" s="12">
        <f t="shared" si="181"/>
        <v>41786.640543981484</v>
      </c>
      <c r="R2339" s="12">
        <f t="shared" si="182"/>
        <v>41816.640543981484</v>
      </c>
      <c r="S2339">
        <f t="shared" si="183"/>
        <v>30</v>
      </c>
      <c r="T2339" s="10">
        <f t="shared" si="184"/>
        <v>2014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8">
        <f t="shared" si="180"/>
        <v>123.34552845528455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8290</v>
      </c>
      <c r="P2340" t="s">
        <v>8306</v>
      </c>
      <c r="Q2340" s="12">
        <f t="shared" si="181"/>
        <v>41789.896805555552</v>
      </c>
      <c r="R2340" s="12">
        <f t="shared" si="182"/>
        <v>41819.896805555552</v>
      </c>
      <c r="S2340">
        <f t="shared" si="183"/>
        <v>30</v>
      </c>
      <c r="T2340" s="10">
        <f t="shared" si="184"/>
        <v>2014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8">
        <f t="shared" si="180"/>
        <v>66.623188405797094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8290</v>
      </c>
      <c r="P2341" t="s">
        <v>8306</v>
      </c>
      <c r="Q2341" s="12">
        <f t="shared" si="181"/>
        <v>42692.79987268518</v>
      </c>
      <c r="R2341" s="12">
        <f t="shared" si="182"/>
        <v>42723.332638888889</v>
      </c>
      <c r="S2341">
        <f t="shared" si="183"/>
        <v>31</v>
      </c>
      <c r="T2341" s="10">
        <f t="shared" si="184"/>
        <v>2016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8">
        <f t="shared" si="180"/>
        <v>104.99007444168734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8290</v>
      </c>
      <c r="P2342" t="s">
        <v>8306</v>
      </c>
      <c r="Q2342" s="12">
        <f t="shared" si="181"/>
        <v>42643.642800925925</v>
      </c>
      <c r="R2342" s="12">
        <f t="shared" si="182"/>
        <v>42673.642800925925</v>
      </c>
      <c r="S2342">
        <f t="shared" si="183"/>
        <v>30</v>
      </c>
      <c r="T2342" s="10">
        <f t="shared" si="184"/>
        <v>2016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8" t="e">
        <f t="shared" si="180"/>
        <v>#DIV/0!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8273</v>
      </c>
      <c r="P2343" t="s">
        <v>8274</v>
      </c>
      <c r="Q2343" s="12">
        <f t="shared" si="181"/>
        <v>42167.813703703709</v>
      </c>
      <c r="R2343" s="12">
        <f t="shared" si="182"/>
        <v>42197.813703703709</v>
      </c>
      <c r="S2343">
        <f t="shared" si="183"/>
        <v>30</v>
      </c>
      <c r="T2343" s="10">
        <f t="shared" si="184"/>
        <v>2015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8" t="e">
        <f t="shared" si="180"/>
        <v>#DIV/0!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8273</v>
      </c>
      <c r="P2344" t="s">
        <v>8274</v>
      </c>
      <c r="Q2344" s="12">
        <f t="shared" si="181"/>
        <v>41897.702199074076</v>
      </c>
      <c r="R2344" s="12">
        <f t="shared" si="182"/>
        <v>41918.208333333336</v>
      </c>
      <c r="S2344">
        <f t="shared" si="183"/>
        <v>21</v>
      </c>
      <c r="T2344" s="10">
        <f t="shared" si="184"/>
        <v>2014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8">
        <f t="shared" si="180"/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8273</v>
      </c>
      <c r="P2345" t="s">
        <v>8274</v>
      </c>
      <c r="Q2345" s="12">
        <f t="shared" si="181"/>
        <v>42327.825289351851</v>
      </c>
      <c r="R2345" s="12">
        <f t="shared" si="182"/>
        <v>42377.82430555555</v>
      </c>
      <c r="S2345">
        <f t="shared" si="183"/>
        <v>50</v>
      </c>
      <c r="T2345" s="10">
        <f t="shared" si="184"/>
        <v>2015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8">
        <f t="shared" si="180"/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8273</v>
      </c>
      <c r="P2346" t="s">
        <v>8274</v>
      </c>
      <c r="Q2346" s="12">
        <f t="shared" si="181"/>
        <v>42515.727650462963</v>
      </c>
      <c r="R2346" s="12">
        <f t="shared" si="182"/>
        <v>42545.727650462963</v>
      </c>
      <c r="S2346">
        <f t="shared" si="183"/>
        <v>30</v>
      </c>
      <c r="T2346" s="10">
        <f t="shared" si="184"/>
        <v>2016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8" t="e">
        <f t="shared" si="180"/>
        <v>#DIV/0!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8273</v>
      </c>
      <c r="P2347" t="s">
        <v>8274</v>
      </c>
      <c r="Q2347" s="12">
        <f t="shared" si="181"/>
        <v>42060.001805555556</v>
      </c>
      <c r="R2347" s="12">
        <f t="shared" si="182"/>
        <v>42094.985416666663</v>
      </c>
      <c r="S2347">
        <f t="shared" si="183"/>
        <v>35</v>
      </c>
      <c r="T2347" s="10">
        <f t="shared" si="184"/>
        <v>2015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8">
        <f t="shared" si="180"/>
        <v>13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8273</v>
      </c>
      <c r="P2348" t="s">
        <v>8274</v>
      </c>
      <c r="Q2348" s="12">
        <f t="shared" si="181"/>
        <v>42615.79896990741</v>
      </c>
      <c r="R2348" s="12">
        <f t="shared" si="182"/>
        <v>42660.79896990741</v>
      </c>
      <c r="S2348">
        <f t="shared" si="183"/>
        <v>45</v>
      </c>
      <c r="T2348" s="10">
        <f t="shared" si="184"/>
        <v>2016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8">
        <f t="shared" si="180"/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8273</v>
      </c>
      <c r="P2349" t="s">
        <v>8274</v>
      </c>
      <c r="Q2349" s="12">
        <f t="shared" si="181"/>
        <v>42577.607361111113</v>
      </c>
      <c r="R2349" s="12">
        <f t="shared" si="182"/>
        <v>42607.607361111113</v>
      </c>
      <c r="S2349">
        <f t="shared" si="183"/>
        <v>30</v>
      </c>
      <c r="T2349" s="10">
        <f t="shared" si="184"/>
        <v>2016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8">
        <f t="shared" si="180"/>
        <v>54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8273</v>
      </c>
      <c r="P2350" t="s">
        <v>8274</v>
      </c>
      <c r="Q2350" s="12">
        <f t="shared" si="181"/>
        <v>42360.932152777779</v>
      </c>
      <c r="R2350" s="12">
        <f t="shared" si="182"/>
        <v>42420.932152777779</v>
      </c>
      <c r="S2350">
        <f t="shared" si="183"/>
        <v>60</v>
      </c>
      <c r="T2350" s="10">
        <f t="shared" si="184"/>
        <v>2015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8" t="e">
        <f t="shared" si="180"/>
        <v>#DIV/0!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8273</v>
      </c>
      <c r="P2351" t="s">
        <v>8274</v>
      </c>
      <c r="Q2351" s="12">
        <f t="shared" si="181"/>
        <v>42198.775787037041</v>
      </c>
      <c r="R2351" s="12">
        <f t="shared" si="182"/>
        <v>42227.775787037041</v>
      </c>
      <c r="S2351">
        <f t="shared" si="183"/>
        <v>29</v>
      </c>
      <c r="T2351" s="10">
        <f t="shared" si="184"/>
        <v>2015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8" t="e">
        <f t="shared" si="180"/>
        <v>#DIV/0!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8273</v>
      </c>
      <c r="P2352" t="s">
        <v>8274</v>
      </c>
      <c r="Q2352" s="12">
        <f t="shared" si="181"/>
        <v>42708.842245370368</v>
      </c>
      <c r="R2352" s="12">
        <f t="shared" si="182"/>
        <v>42738.842245370368</v>
      </c>
      <c r="S2352">
        <f t="shared" si="183"/>
        <v>30</v>
      </c>
      <c r="T2352" s="10">
        <f t="shared" si="184"/>
        <v>2016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8">
        <f t="shared" si="180"/>
        <v>15.428571428571429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8273</v>
      </c>
      <c r="P2353" t="s">
        <v>8274</v>
      </c>
      <c r="Q2353" s="12">
        <f t="shared" si="181"/>
        <v>42094.101145833338</v>
      </c>
      <c r="R2353" s="12">
        <f t="shared" si="182"/>
        <v>42124.101145833338</v>
      </c>
      <c r="S2353">
        <f t="shared" si="183"/>
        <v>30</v>
      </c>
      <c r="T2353" s="10">
        <f t="shared" si="184"/>
        <v>2015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8" t="e">
        <f t="shared" si="180"/>
        <v>#DIV/0!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8273</v>
      </c>
      <c r="P2354" t="s">
        <v>8274</v>
      </c>
      <c r="Q2354" s="12">
        <f t="shared" si="181"/>
        <v>42101.633703703701</v>
      </c>
      <c r="R2354" s="12">
        <f t="shared" si="182"/>
        <v>42161.633703703701</v>
      </c>
      <c r="S2354">
        <f t="shared" si="183"/>
        <v>60</v>
      </c>
      <c r="T2354" s="10">
        <f t="shared" si="184"/>
        <v>2015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8" t="e">
        <f t="shared" si="180"/>
        <v>#DIV/0!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8273</v>
      </c>
      <c r="P2355" t="s">
        <v>8274</v>
      </c>
      <c r="Q2355" s="12">
        <f t="shared" si="181"/>
        <v>42103.676180555558</v>
      </c>
      <c r="R2355" s="12">
        <f t="shared" si="182"/>
        <v>42115.676180555558</v>
      </c>
      <c r="S2355">
        <f t="shared" si="183"/>
        <v>12</v>
      </c>
      <c r="T2355" s="10">
        <f t="shared" si="184"/>
        <v>2015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8">
        <f t="shared" si="180"/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8273</v>
      </c>
      <c r="P2356" t="s">
        <v>8274</v>
      </c>
      <c r="Q2356" s="12">
        <f t="shared" si="181"/>
        <v>41954.722916666666</v>
      </c>
      <c r="R2356" s="12">
        <f t="shared" si="182"/>
        <v>42014.722916666666</v>
      </c>
      <c r="S2356">
        <f t="shared" si="183"/>
        <v>60</v>
      </c>
      <c r="T2356" s="10">
        <f t="shared" si="184"/>
        <v>2014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8">
        <f t="shared" si="180"/>
        <v>27.5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8273</v>
      </c>
      <c r="P2357" t="s">
        <v>8274</v>
      </c>
      <c r="Q2357" s="12">
        <f t="shared" si="181"/>
        <v>42096.918240740735</v>
      </c>
      <c r="R2357" s="12">
        <f t="shared" si="182"/>
        <v>42126.918240740735</v>
      </c>
      <c r="S2357">
        <f t="shared" si="183"/>
        <v>30</v>
      </c>
      <c r="T2357" s="10">
        <f t="shared" si="184"/>
        <v>2015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8" t="e">
        <f t="shared" si="180"/>
        <v>#DIV/0!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8273</v>
      </c>
      <c r="P2358" t="s">
        <v>8274</v>
      </c>
      <c r="Q2358" s="12">
        <f t="shared" si="181"/>
        <v>42130.78361111111</v>
      </c>
      <c r="R2358" s="12">
        <f t="shared" si="182"/>
        <v>42160.78361111111</v>
      </c>
      <c r="S2358">
        <f t="shared" si="183"/>
        <v>30</v>
      </c>
      <c r="T2358" s="10">
        <f t="shared" si="184"/>
        <v>2015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8" t="e">
        <f t="shared" si="180"/>
        <v>#DIV/0!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8273</v>
      </c>
      <c r="P2359" t="s">
        <v>8274</v>
      </c>
      <c r="Q2359" s="12">
        <f t="shared" si="181"/>
        <v>42264.620115740734</v>
      </c>
      <c r="R2359" s="12">
        <f t="shared" si="182"/>
        <v>42294.620115740734</v>
      </c>
      <c r="S2359">
        <f t="shared" si="183"/>
        <v>30</v>
      </c>
      <c r="T2359" s="10">
        <f t="shared" si="184"/>
        <v>2015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8" t="e">
        <f t="shared" si="180"/>
        <v>#DIV/0!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8273</v>
      </c>
      <c r="P2360" t="s">
        <v>8274</v>
      </c>
      <c r="Q2360" s="12">
        <f t="shared" si="181"/>
        <v>41978.930972222224</v>
      </c>
      <c r="R2360" s="12">
        <f t="shared" si="182"/>
        <v>42035.027083333334</v>
      </c>
      <c r="S2360">
        <f t="shared" si="183"/>
        <v>56</v>
      </c>
      <c r="T2360" s="10">
        <f t="shared" si="184"/>
        <v>2014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8">
        <f t="shared" si="180"/>
        <v>367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8273</v>
      </c>
      <c r="P2361" t="s">
        <v>8274</v>
      </c>
      <c r="Q2361" s="12">
        <f t="shared" si="181"/>
        <v>42159.649583333332</v>
      </c>
      <c r="R2361" s="12">
        <f t="shared" si="182"/>
        <v>42219.649583333332</v>
      </c>
      <c r="S2361">
        <f t="shared" si="183"/>
        <v>60</v>
      </c>
      <c r="T2361" s="10">
        <f t="shared" si="184"/>
        <v>2015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8">
        <f t="shared" si="180"/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8273</v>
      </c>
      <c r="P2362" t="s">
        <v>8274</v>
      </c>
      <c r="Q2362" s="12">
        <f t="shared" si="181"/>
        <v>42377.70694444445</v>
      </c>
      <c r="R2362" s="12">
        <f t="shared" si="182"/>
        <v>42407.70694444445</v>
      </c>
      <c r="S2362">
        <f t="shared" si="183"/>
        <v>30</v>
      </c>
      <c r="T2362" s="10">
        <f t="shared" si="184"/>
        <v>2016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8" t="e">
        <f t="shared" si="180"/>
        <v>#DIV/0!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8273</v>
      </c>
      <c r="P2363" t="s">
        <v>8274</v>
      </c>
      <c r="Q2363" s="12">
        <f t="shared" si="181"/>
        <v>42466.858888888892</v>
      </c>
      <c r="R2363" s="12">
        <f t="shared" si="182"/>
        <v>42490.916666666672</v>
      </c>
      <c r="S2363">
        <f t="shared" si="183"/>
        <v>24</v>
      </c>
      <c r="T2363" s="10">
        <f t="shared" si="184"/>
        <v>2016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8">
        <f t="shared" si="180"/>
        <v>60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8273</v>
      </c>
      <c r="P2364" t="s">
        <v>8274</v>
      </c>
      <c r="Q2364" s="12">
        <f t="shared" si="181"/>
        <v>41954.688310185185</v>
      </c>
      <c r="R2364" s="12">
        <f t="shared" si="182"/>
        <v>41984.688310185185</v>
      </c>
      <c r="S2364">
        <f t="shared" si="183"/>
        <v>30</v>
      </c>
      <c r="T2364" s="10">
        <f t="shared" si="184"/>
        <v>2014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8" t="e">
        <f t="shared" si="180"/>
        <v>#DIV/0!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8273</v>
      </c>
      <c r="P2365" t="s">
        <v>8274</v>
      </c>
      <c r="Q2365" s="12">
        <f t="shared" si="181"/>
        <v>42322.011574074073</v>
      </c>
      <c r="R2365" s="12">
        <f t="shared" si="182"/>
        <v>42367.011574074073</v>
      </c>
      <c r="S2365">
        <f t="shared" si="183"/>
        <v>45</v>
      </c>
      <c r="T2365" s="10">
        <f t="shared" si="184"/>
        <v>2015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8" t="e">
        <f t="shared" si="180"/>
        <v>#DIV/0!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8273</v>
      </c>
      <c r="P2366" t="s">
        <v>8274</v>
      </c>
      <c r="Q2366" s="12">
        <f t="shared" si="181"/>
        <v>42248.934675925921</v>
      </c>
      <c r="R2366" s="12">
        <f t="shared" si="182"/>
        <v>42303.934675925921</v>
      </c>
      <c r="S2366">
        <f t="shared" si="183"/>
        <v>55</v>
      </c>
      <c r="T2366" s="10">
        <f t="shared" si="184"/>
        <v>2015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8" t="e">
        <f t="shared" si="180"/>
        <v>#DIV/0!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8273</v>
      </c>
      <c r="P2367" t="s">
        <v>8274</v>
      </c>
      <c r="Q2367" s="12">
        <f t="shared" si="181"/>
        <v>42346.736400462964</v>
      </c>
      <c r="R2367" s="12">
        <f t="shared" si="182"/>
        <v>42386.958333333328</v>
      </c>
      <c r="S2367">
        <f t="shared" si="183"/>
        <v>40</v>
      </c>
      <c r="T2367" s="10">
        <f t="shared" si="184"/>
        <v>2015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8">
        <f t="shared" si="180"/>
        <v>97.407407407407405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8273</v>
      </c>
      <c r="P2368" t="s">
        <v>8274</v>
      </c>
      <c r="Q2368" s="12">
        <f t="shared" si="181"/>
        <v>42268.531631944439</v>
      </c>
      <c r="R2368" s="12">
        <f t="shared" si="182"/>
        <v>42298.531631944439</v>
      </c>
      <c r="S2368">
        <f t="shared" si="183"/>
        <v>30</v>
      </c>
      <c r="T2368" s="10">
        <f t="shared" si="184"/>
        <v>2015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8">
        <f t="shared" si="180"/>
        <v>47.857142857142854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8273</v>
      </c>
      <c r="P2369" t="s">
        <v>8274</v>
      </c>
      <c r="Q2369" s="12">
        <f t="shared" si="181"/>
        <v>42425.970092592594</v>
      </c>
      <c r="R2369" s="12">
        <f t="shared" si="182"/>
        <v>42485.928425925929</v>
      </c>
      <c r="S2369">
        <f t="shared" si="183"/>
        <v>60</v>
      </c>
      <c r="T2369" s="10">
        <f t="shared" si="184"/>
        <v>2016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8">
        <f t="shared" ref="F2370:F2433" si="185">E2370/M2370</f>
        <v>50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8273</v>
      </c>
      <c r="P2370" t="s">
        <v>8274</v>
      </c>
      <c r="Q2370" s="12">
        <f t="shared" si="181"/>
        <v>42063.721817129626</v>
      </c>
      <c r="R2370" s="12">
        <f t="shared" si="182"/>
        <v>42108.680150462969</v>
      </c>
      <c r="S2370">
        <f t="shared" si="183"/>
        <v>45</v>
      </c>
      <c r="T2370" s="10">
        <f t="shared" si="184"/>
        <v>2015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8" t="e">
        <f t="shared" si="185"/>
        <v>#DIV/0!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8273</v>
      </c>
      <c r="P2371" t="s">
        <v>8274</v>
      </c>
      <c r="Q2371" s="12">
        <f t="shared" ref="Q2371:Q2434" si="186">((($K2371/60)/60)/24)+DATE(1970,1,1)</f>
        <v>42380.812627314815</v>
      </c>
      <c r="R2371" s="12">
        <f t="shared" ref="R2371:R2434" si="187">((($J2371/60)/60)/24)+DATE(1970,1,1)</f>
        <v>42410.812627314815</v>
      </c>
      <c r="S2371">
        <f t="shared" ref="S2371:S2434" si="188">ROUND(R2371-Q2371,0)</f>
        <v>30</v>
      </c>
      <c r="T2371" s="10">
        <f t="shared" ref="T2371:T2434" si="189">YEAR(Q2371)</f>
        <v>2016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8">
        <f t="shared" si="185"/>
        <v>20.5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8273</v>
      </c>
      <c r="P2372" t="s">
        <v>8274</v>
      </c>
      <c r="Q2372" s="12">
        <f t="shared" si="186"/>
        <v>41961.18913194444</v>
      </c>
      <c r="R2372" s="12">
        <f t="shared" si="187"/>
        <v>41991.18913194444</v>
      </c>
      <c r="S2372">
        <f t="shared" si="188"/>
        <v>30</v>
      </c>
      <c r="T2372" s="10">
        <f t="shared" si="189"/>
        <v>2014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8" t="e">
        <f t="shared" si="185"/>
        <v>#DIV/0!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8273</v>
      </c>
      <c r="P2373" t="s">
        <v>8274</v>
      </c>
      <c r="Q2373" s="12">
        <f t="shared" si="186"/>
        <v>42150.777731481481</v>
      </c>
      <c r="R2373" s="12">
        <f t="shared" si="187"/>
        <v>42180.777731481481</v>
      </c>
      <c r="S2373">
        <f t="shared" si="188"/>
        <v>30</v>
      </c>
      <c r="T2373" s="10">
        <f t="shared" si="189"/>
        <v>2015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8">
        <f t="shared" si="185"/>
        <v>30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8273</v>
      </c>
      <c r="P2374" t="s">
        <v>8274</v>
      </c>
      <c r="Q2374" s="12">
        <f t="shared" si="186"/>
        <v>42088.069108796291</v>
      </c>
      <c r="R2374" s="12">
        <f t="shared" si="187"/>
        <v>42118.069108796291</v>
      </c>
      <c r="S2374">
        <f t="shared" si="188"/>
        <v>30</v>
      </c>
      <c r="T2374" s="10">
        <f t="shared" si="189"/>
        <v>2015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8">
        <f t="shared" si="185"/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8273</v>
      </c>
      <c r="P2375" t="s">
        <v>8274</v>
      </c>
      <c r="Q2375" s="12">
        <f t="shared" si="186"/>
        <v>42215.662314814821</v>
      </c>
      <c r="R2375" s="12">
        <f t="shared" si="187"/>
        <v>42245.662314814821</v>
      </c>
      <c r="S2375">
        <f t="shared" si="188"/>
        <v>30</v>
      </c>
      <c r="T2375" s="10">
        <f t="shared" si="189"/>
        <v>2015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8">
        <f t="shared" si="185"/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8273</v>
      </c>
      <c r="P2376" t="s">
        <v>8274</v>
      </c>
      <c r="Q2376" s="12">
        <f t="shared" si="186"/>
        <v>42017.843287037031</v>
      </c>
      <c r="R2376" s="12">
        <f t="shared" si="187"/>
        <v>42047.843287037031</v>
      </c>
      <c r="S2376">
        <f t="shared" si="188"/>
        <v>30</v>
      </c>
      <c r="T2376" s="10">
        <f t="shared" si="189"/>
        <v>2015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8" t="e">
        <f t="shared" si="185"/>
        <v>#DIV/0!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8273</v>
      </c>
      <c r="P2377" t="s">
        <v>8274</v>
      </c>
      <c r="Q2377" s="12">
        <f t="shared" si="186"/>
        <v>42592.836076388892</v>
      </c>
      <c r="R2377" s="12">
        <f t="shared" si="187"/>
        <v>42622.836076388892</v>
      </c>
      <c r="S2377">
        <f t="shared" si="188"/>
        <v>30</v>
      </c>
      <c r="T2377" s="10">
        <f t="shared" si="189"/>
        <v>2016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8">
        <f t="shared" si="185"/>
        <v>81.582499999999996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8273</v>
      </c>
      <c r="P2378" t="s">
        <v>8274</v>
      </c>
      <c r="Q2378" s="12">
        <f t="shared" si="186"/>
        <v>42318.925532407404</v>
      </c>
      <c r="R2378" s="12">
        <f t="shared" si="187"/>
        <v>42348.925532407404</v>
      </c>
      <c r="S2378">
        <f t="shared" si="188"/>
        <v>30</v>
      </c>
      <c r="T2378" s="10">
        <f t="shared" si="189"/>
        <v>2015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8" t="e">
        <f t="shared" si="185"/>
        <v>#DIV/0!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8273</v>
      </c>
      <c r="P2379" t="s">
        <v>8274</v>
      </c>
      <c r="Q2379" s="12">
        <f t="shared" si="186"/>
        <v>42669.870173611111</v>
      </c>
      <c r="R2379" s="12">
        <f t="shared" si="187"/>
        <v>42699.911840277782</v>
      </c>
      <c r="S2379">
        <f t="shared" si="188"/>
        <v>30</v>
      </c>
      <c r="T2379" s="10">
        <f t="shared" si="189"/>
        <v>2016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8" t="e">
        <f t="shared" si="185"/>
        <v>#DIV/0!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8273</v>
      </c>
      <c r="P2380" t="s">
        <v>8274</v>
      </c>
      <c r="Q2380" s="12">
        <f t="shared" si="186"/>
        <v>42213.013078703705</v>
      </c>
      <c r="R2380" s="12">
        <f t="shared" si="187"/>
        <v>42242.013078703705</v>
      </c>
      <c r="S2380">
        <f t="shared" si="188"/>
        <v>29</v>
      </c>
      <c r="T2380" s="10">
        <f t="shared" si="189"/>
        <v>2015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8" t="e">
        <f t="shared" si="185"/>
        <v>#DIV/0!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8273</v>
      </c>
      <c r="P2381" t="s">
        <v>8274</v>
      </c>
      <c r="Q2381" s="12">
        <f t="shared" si="186"/>
        <v>42237.016388888893</v>
      </c>
      <c r="R2381" s="12">
        <f t="shared" si="187"/>
        <v>42282.016388888893</v>
      </c>
      <c r="S2381">
        <f t="shared" si="188"/>
        <v>45</v>
      </c>
      <c r="T2381" s="10">
        <f t="shared" si="189"/>
        <v>2015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8">
        <f t="shared" si="185"/>
        <v>18.333333333333332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8273</v>
      </c>
      <c r="P2382" t="s">
        <v>8274</v>
      </c>
      <c r="Q2382" s="12">
        <f t="shared" si="186"/>
        <v>42248.793310185181</v>
      </c>
      <c r="R2382" s="12">
        <f t="shared" si="187"/>
        <v>42278.793310185181</v>
      </c>
      <c r="S2382">
        <f t="shared" si="188"/>
        <v>30</v>
      </c>
      <c r="T2382" s="10">
        <f t="shared" si="189"/>
        <v>2015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8">
        <f t="shared" si="185"/>
        <v>224.42857142857142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8273</v>
      </c>
      <c r="P2383" t="s">
        <v>8274</v>
      </c>
      <c r="Q2383" s="12">
        <f t="shared" si="186"/>
        <v>42074.935740740737</v>
      </c>
      <c r="R2383" s="12">
        <f t="shared" si="187"/>
        <v>42104.935740740737</v>
      </c>
      <c r="S2383">
        <f t="shared" si="188"/>
        <v>30</v>
      </c>
      <c r="T2383" s="10">
        <f t="shared" si="189"/>
        <v>2015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8">
        <f t="shared" si="185"/>
        <v>37.5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8273</v>
      </c>
      <c r="P2384" t="s">
        <v>8274</v>
      </c>
      <c r="Q2384" s="12">
        <f t="shared" si="186"/>
        <v>42195.187534722223</v>
      </c>
      <c r="R2384" s="12">
        <f t="shared" si="187"/>
        <v>42220.187534722223</v>
      </c>
      <c r="S2384">
        <f t="shared" si="188"/>
        <v>25</v>
      </c>
      <c r="T2384" s="10">
        <f t="shared" si="189"/>
        <v>2015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8">
        <f t="shared" si="185"/>
        <v>145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8273</v>
      </c>
      <c r="P2385" t="s">
        <v>8274</v>
      </c>
      <c r="Q2385" s="12">
        <f t="shared" si="186"/>
        <v>42027.056793981479</v>
      </c>
      <c r="R2385" s="12">
        <f t="shared" si="187"/>
        <v>42057.056793981479</v>
      </c>
      <c r="S2385">
        <f t="shared" si="188"/>
        <v>30</v>
      </c>
      <c r="T2385" s="10">
        <f t="shared" si="189"/>
        <v>2015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8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8273</v>
      </c>
      <c r="P2386" t="s">
        <v>8274</v>
      </c>
      <c r="Q2386" s="12">
        <f t="shared" si="186"/>
        <v>41927.067627314813</v>
      </c>
      <c r="R2386" s="12">
        <f t="shared" si="187"/>
        <v>41957.109293981484</v>
      </c>
      <c r="S2386">
        <f t="shared" si="188"/>
        <v>30</v>
      </c>
      <c r="T2386" s="10">
        <f t="shared" si="189"/>
        <v>2014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8">
        <f t="shared" si="185"/>
        <v>112.57142857142857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8273</v>
      </c>
      <c r="P2387" t="s">
        <v>8274</v>
      </c>
      <c r="Q2387" s="12">
        <f t="shared" si="186"/>
        <v>42191.70175925926</v>
      </c>
      <c r="R2387" s="12">
        <f t="shared" si="187"/>
        <v>42221.70175925926</v>
      </c>
      <c r="S2387">
        <f t="shared" si="188"/>
        <v>30</v>
      </c>
      <c r="T2387" s="10">
        <f t="shared" si="189"/>
        <v>2015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8" t="e">
        <f t="shared" si="185"/>
        <v>#DIV/0!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8273</v>
      </c>
      <c r="P2388" t="s">
        <v>8274</v>
      </c>
      <c r="Q2388" s="12">
        <f t="shared" si="186"/>
        <v>41954.838240740741</v>
      </c>
      <c r="R2388" s="12">
        <f t="shared" si="187"/>
        <v>42014.838240740741</v>
      </c>
      <c r="S2388">
        <f t="shared" si="188"/>
        <v>60</v>
      </c>
      <c r="T2388" s="10">
        <f t="shared" si="189"/>
        <v>2014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8">
        <f t="shared" si="185"/>
        <v>342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8273</v>
      </c>
      <c r="P2389" t="s">
        <v>8274</v>
      </c>
      <c r="Q2389" s="12">
        <f t="shared" si="186"/>
        <v>42528.626620370371</v>
      </c>
      <c r="R2389" s="12">
        <f t="shared" si="187"/>
        <v>42573.626620370371</v>
      </c>
      <c r="S2389">
        <f t="shared" si="188"/>
        <v>45</v>
      </c>
      <c r="T2389" s="10">
        <f t="shared" si="189"/>
        <v>2016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8">
        <f t="shared" si="185"/>
        <v>57.875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8273</v>
      </c>
      <c r="P2390" t="s">
        <v>8274</v>
      </c>
      <c r="Q2390" s="12">
        <f t="shared" si="186"/>
        <v>41989.853692129633</v>
      </c>
      <c r="R2390" s="12">
        <f t="shared" si="187"/>
        <v>42019.811805555553</v>
      </c>
      <c r="S2390">
        <f t="shared" si="188"/>
        <v>30</v>
      </c>
      <c r="T2390" s="10">
        <f t="shared" si="189"/>
        <v>2014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8">
        <f t="shared" si="185"/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8273</v>
      </c>
      <c r="P2391" t="s">
        <v>8274</v>
      </c>
      <c r="Q2391" s="12">
        <f t="shared" si="186"/>
        <v>42179.653379629628</v>
      </c>
      <c r="R2391" s="12">
        <f t="shared" si="187"/>
        <v>42210.915972222225</v>
      </c>
      <c r="S2391">
        <f t="shared" si="188"/>
        <v>31</v>
      </c>
      <c r="T2391" s="10">
        <f t="shared" si="189"/>
        <v>2015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8" t="e">
        <f t="shared" si="185"/>
        <v>#DIV/0!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8273</v>
      </c>
      <c r="P2392" t="s">
        <v>8274</v>
      </c>
      <c r="Q2392" s="12">
        <f t="shared" si="186"/>
        <v>41968.262314814812</v>
      </c>
      <c r="R2392" s="12">
        <f t="shared" si="187"/>
        <v>42008.262314814812</v>
      </c>
      <c r="S2392">
        <f t="shared" si="188"/>
        <v>40</v>
      </c>
      <c r="T2392" s="10">
        <f t="shared" si="189"/>
        <v>2014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8">
        <f t="shared" si="185"/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8273</v>
      </c>
      <c r="P2393" t="s">
        <v>8274</v>
      </c>
      <c r="Q2393" s="12">
        <f t="shared" si="186"/>
        <v>42064.794490740736</v>
      </c>
      <c r="R2393" s="12">
        <f t="shared" si="187"/>
        <v>42094.752824074079</v>
      </c>
      <c r="S2393">
        <f t="shared" si="188"/>
        <v>30</v>
      </c>
      <c r="T2393" s="10">
        <f t="shared" si="189"/>
        <v>2015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8" t="e">
        <f t="shared" si="185"/>
        <v>#DIV/0!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8273</v>
      </c>
      <c r="P2394" t="s">
        <v>8274</v>
      </c>
      <c r="Q2394" s="12">
        <f t="shared" si="186"/>
        <v>42276.120636574073</v>
      </c>
      <c r="R2394" s="12">
        <f t="shared" si="187"/>
        <v>42306.120636574073</v>
      </c>
      <c r="S2394">
        <f t="shared" si="188"/>
        <v>30</v>
      </c>
      <c r="T2394" s="10">
        <f t="shared" si="189"/>
        <v>2015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8">
        <f t="shared" si="185"/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8273</v>
      </c>
      <c r="P2395" t="s">
        <v>8274</v>
      </c>
      <c r="Q2395" s="12">
        <f t="shared" si="186"/>
        <v>42194.648344907408</v>
      </c>
      <c r="R2395" s="12">
        <f t="shared" si="187"/>
        <v>42224.648344907408</v>
      </c>
      <c r="S2395">
        <f t="shared" si="188"/>
        <v>30</v>
      </c>
      <c r="T2395" s="10">
        <f t="shared" si="189"/>
        <v>2015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8">
        <f t="shared" si="185"/>
        <v>1.5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8273</v>
      </c>
      <c r="P2396" t="s">
        <v>8274</v>
      </c>
      <c r="Q2396" s="12">
        <f t="shared" si="186"/>
        <v>42031.362187499995</v>
      </c>
      <c r="R2396" s="12">
        <f t="shared" si="187"/>
        <v>42061.362187499995</v>
      </c>
      <c r="S2396">
        <f t="shared" si="188"/>
        <v>30</v>
      </c>
      <c r="T2396" s="10">
        <f t="shared" si="189"/>
        <v>2015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8" t="e">
        <f t="shared" si="185"/>
        <v>#DIV/0!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8273</v>
      </c>
      <c r="P2397" t="s">
        <v>8274</v>
      </c>
      <c r="Q2397" s="12">
        <f t="shared" si="186"/>
        <v>42717.121377314819</v>
      </c>
      <c r="R2397" s="12">
        <f t="shared" si="187"/>
        <v>42745.372916666667</v>
      </c>
      <c r="S2397">
        <f t="shared" si="188"/>
        <v>28</v>
      </c>
      <c r="T2397" s="10">
        <f t="shared" si="189"/>
        <v>2016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8">
        <f t="shared" si="185"/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8273</v>
      </c>
      <c r="P2398" t="s">
        <v>8274</v>
      </c>
      <c r="Q2398" s="12">
        <f t="shared" si="186"/>
        <v>42262.849050925928</v>
      </c>
      <c r="R2398" s="12">
        <f t="shared" si="187"/>
        <v>42292.849050925928</v>
      </c>
      <c r="S2398">
        <f t="shared" si="188"/>
        <v>30</v>
      </c>
      <c r="T2398" s="10">
        <f t="shared" si="189"/>
        <v>2015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8" t="e">
        <f t="shared" si="185"/>
        <v>#DIV/0!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8273</v>
      </c>
      <c r="P2399" t="s">
        <v>8274</v>
      </c>
      <c r="Q2399" s="12">
        <f t="shared" si="186"/>
        <v>41976.88490740741</v>
      </c>
      <c r="R2399" s="12">
        <f t="shared" si="187"/>
        <v>42006.88490740741</v>
      </c>
      <c r="S2399">
        <f t="shared" si="188"/>
        <v>30</v>
      </c>
      <c r="T2399" s="10">
        <f t="shared" si="189"/>
        <v>2014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8" t="e">
        <f t="shared" si="185"/>
        <v>#DIV/0!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8273</v>
      </c>
      <c r="P2400" t="s">
        <v>8274</v>
      </c>
      <c r="Q2400" s="12">
        <f t="shared" si="186"/>
        <v>42157.916481481487</v>
      </c>
      <c r="R2400" s="12">
        <f t="shared" si="187"/>
        <v>42187.916481481487</v>
      </c>
      <c r="S2400">
        <f t="shared" si="188"/>
        <v>30</v>
      </c>
      <c r="T2400" s="10">
        <f t="shared" si="189"/>
        <v>2015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8" t="e">
        <f t="shared" si="185"/>
        <v>#DIV/0!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8273</v>
      </c>
      <c r="P2401" t="s">
        <v>8274</v>
      </c>
      <c r="Q2401" s="12">
        <f t="shared" si="186"/>
        <v>41956.853078703702</v>
      </c>
      <c r="R2401" s="12">
        <f t="shared" si="187"/>
        <v>41991.853078703702</v>
      </c>
      <c r="S2401">
        <f t="shared" si="188"/>
        <v>35</v>
      </c>
      <c r="T2401" s="10">
        <f t="shared" si="189"/>
        <v>2014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8" t="e">
        <f t="shared" si="185"/>
        <v>#DIV/0!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8273</v>
      </c>
      <c r="P2402" t="s">
        <v>8274</v>
      </c>
      <c r="Q2402" s="12">
        <f t="shared" si="186"/>
        <v>42444.268101851849</v>
      </c>
      <c r="R2402" s="12">
        <f t="shared" si="187"/>
        <v>42474.268101851849</v>
      </c>
      <c r="S2402">
        <f t="shared" si="188"/>
        <v>30</v>
      </c>
      <c r="T2402" s="10">
        <f t="shared" si="189"/>
        <v>2016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8">
        <f t="shared" si="185"/>
        <v>22.333333333333332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8290</v>
      </c>
      <c r="P2403" t="s">
        <v>8291</v>
      </c>
      <c r="Q2403" s="12">
        <f t="shared" si="186"/>
        <v>42374.822870370372</v>
      </c>
      <c r="R2403" s="12">
        <f t="shared" si="187"/>
        <v>42434.822870370372</v>
      </c>
      <c r="S2403">
        <f t="shared" si="188"/>
        <v>60</v>
      </c>
      <c r="T2403" s="10">
        <f t="shared" si="189"/>
        <v>2016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8">
        <f t="shared" si="185"/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8290</v>
      </c>
      <c r="P2404" t="s">
        <v>8291</v>
      </c>
      <c r="Q2404" s="12">
        <f t="shared" si="186"/>
        <v>42107.679756944446</v>
      </c>
      <c r="R2404" s="12">
        <f t="shared" si="187"/>
        <v>42137.679756944446</v>
      </c>
      <c r="S2404">
        <f t="shared" si="188"/>
        <v>30</v>
      </c>
      <c r="T2404" s="10">
        <f t="shared" si="189"/>
        <v>2015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8">
        <f t="shared" si="185"/>
        <v>16.833333333333332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8290</v>
      </c>
      <c r="P2405" t="s">
        <v>8291</v>
      </c>
      <c r="Q2405" s="12">
        <f t="shared" si="186"/>
        <v>42399.882615740738</v>
      </c>
      <c r="R2405" s="12">
        <f t="shared" si="187"/>
        <v>42459.840949074074</v>
      </c>
      <c r="S2405">
        <f t="shared" si="188"/>
        <v>60</v>
      </c>
      <c r="T2405" s="10">
        <f t="shared" si="189"/>
        <v>2016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8" t="e">
        <f t="shared" si="185"/>
        <v>#DIV/0!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8290</v>
      </c>
      <c r="P2406" t="s">
        <v>8291</v>
      </c>
      <c r="Q2406" s="12">
        <f t="shared" si="186"/>
        <v>42342.03943287037</v>
      </c>
      <c r="R2406" s="12">
        <f t="shared" si="187"/>
        <v>42372.03943287037</v>
      </c>
      <c r="S2406">
        <f t="shared" si="188"/>
        <v>30</v>
      </c>
      <c r="T2406" s="10">
        <f t="shared" si="189"/>
        <v>2015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8">
        <f t="shared" si="185"/>
        <v>56.3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8290</v>
      </c>
      <c r="P2407" t="s">
        <v>8291</v>
      </c>
      <c r="Q2407" s="12">
        <f t="shared" si="186"/>
        <v>42595.585358796292</v>
      </c>
      <c r="R2407" s="12">
        <f t="shared" si="187"/>
        <v>42616.585358796292</v>
      </c>
      <c r="S2407">
        <f t="shared" si="188"/>
        <v>21</v>
      </c>
      <c r="T2407" s="10">
        <f t="shared" si="189"/>
        <v>2016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8">
        <f t="shared" si="185"/>
        <v>84.0625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8290</v>
      </c>
      <c r="P2408" t="s">
        <v>8291</v>
      </c>
      <c r="Q2408" s="12">
        <f t="shared" si="186"/>
        <v>41983.110995370371</v>
      </c>
      <c r="R2408" s="12">
        <f t="shared" si="187"/>
        <v>42023.110995370371</v>
      </c>
      <c r="S2408">
        <f t="shared" si="188"/>
        <v>40</v>
      </c>
      <c r="T2408" s="10">
        <f t="shared" si="189"/>
        <v>2014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8">
        <f t="shared" si="185"/>
        <v>168.39393939393941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8290</v>
      </c>
      <c r="P2409" t="s">
        <v>8291</v>
      </c>
      <c r="Q2409" s="12">
        <f t="shared" si="186"/>
        <v>42082.575555555552</v>
      </c>
      <c r="R2409" s="12">
        <f t="shared" si="187"/>
        <v>42105.25</v>
      </c>
      <c r="S2409">
        <f t="shared" si="188"/>
        <v>23</v>
      </c>
      <c r="T2409" s="10">
        <f t="shared" si="189"/>
        <v>2015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8">
        <f t="shared" si="185"/>
        <v>15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8290</v>
      </c>
      <c r="P2410" t="s">
        <v>8291</v>
      </c>
      <c r="Q2410" s="12">
        <f t="shared" si="186"/>
        <v>41919.140706018516</v>
      </c>
      <c r="R2410" s="12">
        <f t="shared" si="187"/>
        <v>41949.182372685187</v>
      </c>
      <c r="S2410">
        <f t="shared" si="188"/>
        <v>30</v>
      </c>
      <c r="T2410" s="10">
        <f t="shared" si="189"/>
        <v>2014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8">
        <f t="shared" si="185"/>
        <v>76.666666666666671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8290</v>
      </c>
      <c r="P2411" t="s">
        <v>8291</v>
      </c>
      <c r="Q2411" s="12">
        <f t="shared" si="186"/>
        <v>42204.875868055555</v>
      </c>
      <c r="R2411" s="12">
        <f t="shared" si="187"/>
        <v>42234.875868055555</v>
      </c>
      <c r="S2411">
        <f t="shared" si="188"/>
        <v>30</v>
      </c>
      <c r="T2411" s="10">
        <f t="shared" si="189"/>
        <v>2015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8" t="e">
        <f t="shared" si="185"/>
        <v>#DIV/0!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8290</v>
      </c>
      <c r="P2412" t="s">
        <v>8291</v>
      </c>
      <c r="Q2412" s="12">
        <f t="shared" si="186"/>
        <v>42224.408275462964</v>
      </c>
      <c r="R2412" s="12">
        <f t="shared" si="187"/>
        <v>42254.408275462964</v>
      </c>
      <c r="S2412">
        <f t="shared" si="188"/>
        <v>30</v>
      </c>
      <c r="T2412" s="10">
        <f t="shared" si="189"/>
        <v>2015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8">
        <f t="shared" si="185"/>
        <v>50.333333333333336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8290</v>
      </c>
      <c r="P2413" t="s">
        <v>8291</v>
      </c>
      <c r="Q2413" s="12">
        <f t="shared" si="186"/>
        <v>42211.732430555552</v>
      </c>
      <c r="R2413" s="12">
        <f t="shared" si="187"/>
        <v>42241.732430555552</v>
      </c>
      <c r="S2413">
        <f t="shared" si="188"/>
        <v>30</v>
      </c>
      <c r="T2413" s="10">
        <f t="shared" si="189"/>
        <v>2015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8" t="e">
        <f t="shared" si="185"/>
        <v>#DIV/0!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8290</v>
      </c>
      <c r="P2414" t="s">
        <v>8291</v>
      </c>
      <c r="Q2414" s="12">
        <f t="shared" si="186"/>
        <v>42655.736956018518</v>
      </c>
      <c r="R2414" s="12">
        <f t="shared" si="187"/>
        <v>42700.778622685189</v>
      </c>
      <c r="S2414">
        <f t="shared" si="188"/>
        <v>45</v>
      </c>
      <c r="T2414" s="10">
        <f t="shared" si="189"/>
        <v>2016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8">
        <f t="shared" si="185"/>
        <v>8.3333333333333339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8290</v>
      </c>
      <c r="P2415" t="s">
        <v>8291</v>
      </c>
      <c r="Q2415" s="12">
        <f t="shared" si="186"/>
        <v>41760.10974537037</v>
      </c>
      <c r="R2415" s="12">
        <f t="shared" si="187"/>
        <v>41790.979166666664</v>
      </c>
      <c r="S2415">
        <f t="shared" si="188"/>
        <v>31</v>
      </c>
      <c r="T2415" s="10">
        <f t="shared" si="189"/>
        <v>2014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8">
        <f t="shared" si="185"/>
        <v>35.384615384615387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8290</v>
      </c>
      <c r="P2416" t="s">
        <v>8291</v>
      </c>
      <c r="Q2416" s="12">
        <f t="shared" si="186"/>
        <v>42198.695138888885</v>
      </c>
      <c r="R2416" s="12">
        <f t="shared" si="187"/>
        <v>42238.165972222225</v>
      </c>
      <c r="S2416">
        <f t="shared" si="188"/>
        <v>39</v>
      </c>
      <c r="T2416" s="10">
        <f t="shared" si="189"/>
        <v>2015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8">
        <f t="shared" si="185"/>
        <v>55.833333333333336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8290</v>
      </c>
      <c r="P2417" t="s">
        <v>8291</v>
      </c>
      <c r="Q2417" s="12">
        <f t="shared" si="186"/>
        <v>42536.862800925926</v>
      </c>
      <c r="R2417" s="12">
        <f t="shared" si="187"/>
        <v>42566.862800925926</v>
      </c>
      <c r="S2417">
        <f t="shared" si="188"/>
        <v>30</v>
      </c>
      <c r="T2417" s="10">
        <f t="shared" si="189"/>
        <v>2016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8">
        <f t="shared" si="185"/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8290</v>
      </c>
      <c r="P2418" t="s">
        <v>8291</v>
      </c>
      <c r="Q2418" s="12">
        <f t="shared" si="186"/>
        <v>42019.737766203703</v>
      </c>
      <c r="R2418" s="12">
        <f t="shared" si="187"/>
        <v>42077.625</v>
      </c>
      <c r="S2418">
        <f t="shared" si="188"/>
        <v>58</v>
      </c>
      <c r="T2418" s="10">
        <f t="shared" si="189"/>
        <v>2015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8" t="e">
        <f t="shared" si="185"/>
        <v>#DIV/0!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8290</v>
      </c>
      <c r="P2419" t="s">
        <v>8291</v>
      </c>
      <c r="Q2419" s="12">
        <f t="shared" si="186"/>
        <v>41831.884108796294</v>
      </c>
      <c r="R2419" s="12">
        <f t="shared" si="187"/>
        <v>41861.884108796294</v>
      </c>
      <c r="S2419">
        <f t="shared" si="188"/>
        <v>30</v>
      </c>
      <c r="T2419" s="10">
        <f t="shared" si="189"/>
        <v>2014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8">
        <f t="shared" si="185"/>
        <v>1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8290</v>
      </c>
      <c r="P2420" t="s">
        <v>8291</v>
      </c>
      <c r="Q2420" s="12">
        <f t="shared" si="186"/>
        <v>42027.856990740736</v>
      </c>
      <c r="R2420" s="12">
        <f t="shared" si="187"/>
        <v>42087.815324074079</v>
      </c>
      <c r="S2420">
        <f t="shared" si="188"/>
        <v>60</v>
      </c>
      <c r="T2420" s="10">
        <f t="shared" si="189"/>
        <v>2015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8" t="e">
        <f t="shared" si="185"/>
        <v>#DIV/0!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8290</v>
      </c>
      <c r="P2421" t="s">
        <v>8291</v>
      </c>
      <c r="Q2421" s="12">
        <f t="shared" si="186"/>
        <v>41993.738298611104</v>
      </c>
      <c r="R2421" s="12">
        <f t="shared" si="187"/>
        <v>42053.738298611104</v>
      </c>
      <c r="S2421">
        <f t="shared" si="188"/>
        <v>60</v>
      </c>
      <c r="T2421" s="10">
        <f t="shared" si="189"/>
        <v>2014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8">
        <f t="shared" si="185"/>
        <v>69.472222222222229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8290</v>
      </c>
      <c r="P2422" t="s">
        <v>8291</v>
      </c>
      <c r="Q2422" s="12">
        <f t="shared" si="186"/>
        <v>41893.028877314813</v>
      </c>
      <c r="R2422" s="12">
        <f t="shared" si="187"/>
        <v>41953.070543981477</v>
      </c>
      <c r="S2422">
        <f t="shared" si="188"/>
        <v>60</v>
      </c>
      <c r="T2422" s="10">
        <f t="shared" si="189"/>
        <v>2014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8">
        <f t="shared" si="185"/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8290</v>
      </c>
      <c r="P2423" t="s">
        <v>8291</v>
      </c>
      <c r="Q2423" s="12">
        <f t="shared" si="186"/>
        <v>42026.687453703707</v>
      </c>
      <c r="R2423" s="12">
        <f t="shared" si="187"/>
        <v>42056.687453703707</v>
      </c>
      <c r="S2423">
        <f t="shared" si="188"/>
        <v>30</v>
      </c>
      <c r="T2423" s="10">
        <f t="shared" si="189"/>
        <v>2015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8">
        <f t="shared" si="185"/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8290</v>
      </c>
      <c r="P2424" t="s">
        <v>8291</v>
      </c>
      <c r="Q2424" s="12">
        <f t="shared" si="186"/>
        <v>42044.724953703699</v>
      </c>
      <c r="R2424" s="12">
        <f t="shared" si="187"/>
        <v>42074.683287037042</v>
      </c>
      <c r="S2424">
        <f t="shared" si="188"/>
        <v>30</v>
      </c>
      <c r="T2424" s="10">
        <f t="shared" si="189"/>
        <v>2015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8">
        <f t="shared" si="185"/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8290</v>
      </c>
      <c r="P2425" t="s">
        <v>8291</v>
      </c>
      <c r="Q2425" s="12">
        <f t="shared" si="186"/>
        <v>41974.704745370371</v>
      </c>
      <c r="R2425" s="12">
        <f t="shared" si="187"/>
        <v>42004.704745370371</v>
      </c>
      <c r="S2425">
        <f t="shared" si="188"/>
        <v>30</v>
      </c>
      <c r="T2425" s="10">
        <f t="shared" si="189"/>
        <v>2014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8">
        <f t="shared" si="185"/>
        <v>34.444444444444443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8290</v>
      </c>
      <c r="P2426" t="s">
        <v>8291</v>
      </c>
      <c r="Q2426" s="12">
        <f t="shared" si="186"/>
        <v>41909.892453703702</v>
      </c>
      <c r="R2426" s="12">
        <f t="shared" si="187"/>
        <v>41939.892453703702</v>
      </c>
      <c r="S2426">
        <f t="shared" si="188"/>
        <v>30</v>
      </c>
      <c r="T2426" s="10">
        <f t="shared" si="189"/>
        <v>2014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8">
        <f t="shared" si="185"/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8290</v>
      </c>
      <c r="P2427" t="s">
        <v>8291</v>
      </c>
      <c r="Q2427" s="12">
        <f t="shared" si="186"/>
        <v>42502.913761574076</v>
      </c>
      <c r="R2427" s="12">
        <f t="shared" si="187"/>
        <v>42517.919444444444</v>
      </c>
      <c r="S2427">
        <f t="shared" si="188"/>
        <v>15</v>
      </c>
      <c r="T2427" s="10">
        <f t="shared" si="189"/>
        <v>2016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8" t="e">
        <f t="shared" si="185"/>
        <v>#DIV/0!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8290</v>
      </c>
      <c r="P2428" t="s">
        <v>8291</v>
      </c>
      <c r="Q2428" s="12">
        <f t="shared" si="186"/>
        <v>42164.170046296291</v>
      </c>
      <c r="R2428" s="12">
        <f t="shared" si="187"/>
        <v>42224.170046296291</v>
      </c>
      <c r="S2428">
        <f t="shared" si="188"/>
        <v>60</v>
      </c>
      <c r="T2428" s="10">
        <f t="shared" si="189"/>
        <v>2015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8">
        <f t="shared" si="185"/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8290</v>
      </c>
      <c r="P2429" t="s">
        <v>8291</v>
      </c>
      <c r="Q2429" s="12">
        <f t="shared" si="186"/>
        <v>42412.318668981476</v>
      </c>
      <c r="R2429" s="12">
        <f t="shared" si="187"/>
        <v>42452.277002314819</v>
      </c>
      <c r="S2429">
        <f t="shared" si="188"/>
        <v>40</v>
      </c>
      <c r="T2429" s="10">
        <f t="shared" si="189"/>
        <v>2016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8">
        <f t="shared" si="185"/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8290</v>
      </c>
      <c r="P2430" t="s">
        <v>8291</v>
      </c>
      <c r="Q2430" s="12">
        <f t="shared" si="186"/>
        <v>42045.784155092595</v>
      </c>
      <c r="R2430" s="12">
        <f t="shared" si="187"/>
        <v>42075.742488425924</v>
      </c>
      <c r="S2430">
        <f t="shared" si="188"/>
        <v>30</v>
      </c>
      <c r="T2430" s="10">
        <f t="shared" si="189"/>
        <v>2015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8">
        <f t="shared" si="185"/>
        <v>501.25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8290</v>
      </c>
      <c r="P2431" t="s">
        <v>8291</v>
      </c>
      <c r="Q2431" s="12">
        <f t="shared" si="186"/>
        <v>42734.879236111112</v>
      </c>
      <c r="R2431" s="12">
        <f t="shared" si="187"/>
        <v>42771.697222222225</v>
      </c>
      <c r="S2431">
        <f t="shared" si="188"/>
        <v>37</v>
      </c>
      <c r="T2431" s="10">
        <f t="shared" si="189"/>
        <v>2016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8">
        <f t="shared" si="185"/>
        <v>10.5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8290</v>
      </c>
      <c r="P2432" t="s">
        <v>8291</v>
      </c>
      <c r="Q2432" s="12">
        <f t="shared" si="186"/>
        <v>42382.130833333329</v>
      </c>
      <c r="R2432" s="12">
        <f t="shared" si="187"/>
        <v>42412.130833333329</v>
      </c>
      <c r="S2432">
        <f t="shared" si="188"/>
        <v>30</v>
      </c>
      <c r="T2432" s="10">
        <f t="shared" si="189"/>
        <v>2016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8">
        <f t="shared" si="185"/>
        <v>1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8290</v>
      </c>
      <c r="P2433" t="s">
        <v>8291</v>
      </c>
      <c r="Q2433" s="12">
        <f t="shared" si="186"/>
        <v>42489.099687499998</v>
      </c>
      <c r="R2433" s="12">
        <f t="shared" si="187"/>
        <v>42549.099687499998</v>
      </c>
      <c r="S2433">
        <f t="shared" si="188"/>
        <v>60</v>
      </c>
      <c r="T2433" s="10">
        <f t="shared" si="189"/>
        <v>2016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8">
        <f t="shared" ref="F2434:F2497" si="190">E2434/M2434</f>
        <v>1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8290</v>
      </c>
      <c r="P2434" t="s">
        <v>8291</v>
      </c>
      <c r="Q2434" s="12">
        <f t="shared" si="186"/>
        <v>42041.218715277777</v>
      </c>
      <c r="R2434" s="12">
        <f t="shared" si="187"/>
        <v>42071.218715277777</v>
      </c>
      <c r="S2434">
        <f t="shared" si="188"/>
        <v>30</v>
      </c>
      <c r="T2434" s="10">
        <f t="shared" si="189"/>
        <v>2015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8" t="e">
        <f t="shared" si="190"/>
        <v>#DIV/0!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8290</v>
      </c>
      <c r="P2435" t="s">
        <v>8291</v>
      </c>
      <c r="Q2435" s="12">
        <f t="shared" ref="Q2435:Q2498" si="191">((($K2435/60)/60)/24)+DATE(1970,1,1)</f>
        <v>42397.89980324074</v>
      </c>
      <c r="R2435" s="12">
        <f t="shared" ref="R2435:R2498" si="192">((($J2435/60)/60)/24)+DATE(1970,1,1)</f>
        <v>42427.89980324074</v>
      </c>
      <c r="S2435">
        <f t="shared" ref="S2435:S2498" si="193">ROUND(R2435-Q2435,0)</f>
        <v>30</v>
      </c>
      <c r="T2435" s="10">
        <f t="shared" ref="T2435:T2498" si="194">YEAR(Q2435)</f>
        <v>2016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8">
        <f t="shared" si="190"/>
        <v>13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8290</v>
      </c>
      <c r="P2436" t="s">
        <v>8291</v>
      </c>
      <c r="Q2436" s="12">
        <f t="shared" si="191"/>
        <v>42180.18604166666</v>
      </c>
      <c r="R2436" s="12">
        <f t="shared" si="192"/>
        <v>42220.18604166666</v>
      </c>
      <c r="S2436">
        <f t="shared" si="193"/>
        <v>40</v>
      </c>
      <c r="T2436" s="10">
        <f t="shared" si="194"/>
        <v>2015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8">
        <f t="shared" si="190"/>
        <v>306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8290</v>
      </c>
      <c r="P2437" t="s">
        <v>8291</v>
      </c>
      <c r="Q2437" s="12">
        <f t="shared" si="191"/>
        <v>42252.277615740735</v>
      </c>
      <c r="R2437" s="12">
        <f t="shared" si="192"/>
        <v>42282.277615740735</v>
      </c>
      <c r="S2437">
        <f t="shared" si="193"/>
        <v>30</v>
      </c>
      <c r="T2437" s="10">
        <f t="shared" si="194"/>
        <v>2015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8">
        <f t="shared" si="190"/>
        <v>22.5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8290</v>
      </c>
      <c r="P2438" t="s">
        <v>8291</v>
      </c>
      <c r="Q2438" s="12">
        <f t="shared" si="191"/>
        <v>42338.615393518514</v>
      </c>
      <c r="R2438" s="12">
        <f t="shared" si="192"/>
        <v>42398.615393518514</v>
      </c>
      <c r="S2438">
        <f t="shared" si="193"/>
        <v>60</v>
      </c>
      <c r="T2438" s="10">
        <f t="shared" si="194"/>
        <v>2015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8" t="e">
        <f t="shared" si="190"/>
        <v>#DIV/0!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8290</v>
      </c>
      <c r="P2439" t="s">
        <v>8291</v>
      </c>
      <c r="Q2439" s="12">
        <f t="shared" si="191"/>
        <v>42031.965138888889</v>
      </c>
      <c r="R2439" s="12">
        <f t="shared" si="192"/>
        <v>42080.75</v>
      </c>
      <c r="S2439">
        <f t="shared" si="193"/>
        <v>49</v>
      </c>
      <c r="T2439" s="10">
        <f t="shared" si="194"/>
        <v>2015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8">
        <f t="shared" si="190"/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8290</v>
      </c>
      <c r="P2440" t="s">
        <v>8291</v>
      </c>
      <c r="Q2440" s="12">
        <f t="shared" si="191"/>
        <v>42285.91506944444</v>
      </c>
      <c r="R2440" s="12">
        <f t="shared" si="192"/>
        <v>42345.956736111111</v>
      </c>
      <c r="S2440">
        <f t="shared" si="193"/>
        <v>60</v>
      </c>
      <c r="T2440" s="10">
        <f t="shared" si="194"/>
        <v>2015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8" t="e">
        <f t="shared" si="190"/>
        <v>#DIV/0!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8290</v>
      </c>
      <c r="P2441" t="s">
        <v>8291</v>
      </c>
      <c r="Q2441" s="12">
        <f t="shared" si="191"/>
        <v>42265.818622685183</v>
      </c>
      <c r="R2441" s="12">
        <f t="shared" si="192"/>
        <v>42295.818622685183</v>
      </c>
      <c r="S2441">
        <f t="shared" si="193"/>
        <v>30</v>
      </c>
      <c r="T2441" s="10">
        <f t="shared" si="194"/>
        <v>2015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8">
        <f t="shared" si="190"/>
        <v>5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8290</v>
      </c>
      <c r="P2442" t="s">
        <v>8291</v>
      </c>
      <c r="Q2442" s="12">
        <f t="shared" si="191"/>
        <v>42383.899456018517</v>
      </c>
      <c r="R2442" s="12">
        <f t="shared" si="192"/>
        <v>42413.899456018517</v>
      </c>
      <c r="S2442">
        <f t="shared" si="193"/>
        <v>30</v>
      </c>
      <c r="T2442" s="10">
        <f t="shared" si="194"/>
        <v>2016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8">
        <f t="shared" si="190"/>
        <v>74.22935779816514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8290</v>
      </c>
      <c r="P2443" t="s">
        <v>8306</v>
      </c>
      <c r="Q2443" s="12">
        <f t="shared" si="191"/>
        <v>42187.125625000001</v>
      </c>
      <c r="R2443" s="12">
        <f t="shared" si="192"/>
        <v>42208.207638888889</v>
      </c>
      <c r="S2443">
        <f t="shared" si="193"/>
        <v>21</v>
      </c>
      <c r="T2443" s="10">
        <f t="shared" si="194"/>
        <v>2015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8">
        <f t="shared" si="190"/>
        <v>81.252688172043008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8290</v>
      </c>
      <c r="P2444" t="s">
        <v>8306</v>
      </c>
      <c r="Q2444" s="12">
        <f t="shared" si="191"/>
        <v>42052.666990740734</v>
      </c>
      <c r="R2444" s="12">
        <f t="shared" si="192"/>
        <v>42082.625324074077</v>
      </c>
      <c r="S2444">
        <f t="shared" si="193"/>
        <v>30</v>
      </c>
      <c r="T2444" s="10">
        <f t="shared" si="194"/>
        <v>2015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8">
        <f t="shared" si="190"/>
        <v>130.23469453376205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8290</v>
      </c>
      <c r="P2445" t="s">
        <v>8306</v>
      </c>
      <c r="Q2445" s="12">
        <f t="shared" si="191"/>
        <v>41836.625254629631</v>
      </c>
      <c r="R2445" s="12">
        <f t="shared" si="192"/>
        <v>41866.625254629631</v>
      </c>
      <c r="S2445">
        <f t="shared" si="193"/>
        <v>30</v>
      </c>
      <c r="T2445" s="10">
        <f t="shared" si="194"/>
        <v>2014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8">
        <f t="shared" si="190"/>
        <v>53.409836065573771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8290</v>
      </c>
      <c r="P2446" t="s">
        <v>8306</v>
      </c>
      <c r="Q2446" s="12">
        <f t="shared" si="191"/>
        <v>42485.754525462966</v>
      </c>
      <c r="R2446" s="12">
        <f t="shared" si="192"/>
        <v>42515.754525462966</v>
      </c>
      <c r="S2446">
        <f t="shared" si="193"/>
        <v>30</v>
      </c>
      <c r="T2446" s="10">
        <f t="shared" si="194"/>
        <v>2016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8">
        <f t="shared" si="190"/>
        <v>75.130434782608702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8290</v>
      </c>
      <c r="P2447" t="s">
        <v>8306</v>
      </c>
      <c r="Q2447" s="12">
        <f t="shared" si="191"/>
        <v>42243.190057870372</v>
      </c>
      <c r="R2447" s="12">
        <f t="shared" si="192"/>
        <v>42273.190057870372</v>
      </c>
      <c r="S2447">
        <f t="shared" si="193"/>
        <v>30</v>
      </c>
      <c r="T2447" s="10">
        <f t="shared" si="194"/>
        <v>2015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8">
        <f t="shared" si="190"/>
        <v>75.666666666666671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8290</v>
      </c>
      <c r="P2448" t="s">
        <v>8306</v>
      </c>
      <c r="Q2448" s="12">
        <f t="shared" si="191"/>
        <v>42670.602673611109</v>
      </c>
      <c r="R2448" s="12">
        <f t="shared" si="192"/>
        <v>42700.64434027778</v>
      </c>
      <c r="S2448">
        <f t="shared" si="193"/>
        <v>30</v>
      </c>
      <c r="T2448" s="10">
        <f t="shared" si="194"/>
        <v>2016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8">
        <f t="shared" si="190"/>
        <v>31.691394658753708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8290</v>
      </c>
      <c r="P2449" t="s">
        <v>8306</v>
      </c>
      <c r="Q2449" s="12">
        <f t="shared" si="191"/>
        <v>42654.469826388886</v>
      </c>
      <c r="R2449" s="12">
        <f t="shared" si="192"/>
        <v>42686.166666666672</v>
      </c>
      <c r="S2449">
        <f t="shared" si="193"/>
        <v>32</v>
      </c>
      <c r="T2449" s="10">
        <f t="shared" si="194"/>
        <v>2016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8">
        <f t="shared" si="190"/>
        <v>47.777777777777779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8290</v>
      </c>
      <c r="P2450" t="s">
        <v>8306</v>
      </c>
      <c r="Q2450" s="12">
        <f t="shared" si="191"/>
        <v>42607.316122685181</v>
      </c>
      <c r="R2450" s="12">
        <f t="shared" si="192"/>
        <v>42613.233333333337</v>
      </c>
      <c r="S2450">
        <f t="shared" si="193"/>
        <v>6</v>
      </c>
      <c r="T2450" s="10">
        <f t="shared" si="194"/>
        <v>2016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8">
        <f t="shared" si="190"/>
        <v>90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8290</v>
      </c>
      <c r="P2451" t="s">
        <v>8306</v>
      </c>
      <c r="Q2451" s="12">
        <f t="shared" si="191"/>
        <v>41943.142534722225</v>
      </c>
      <c r="R2451" s="12">
        <f t="shared" si="192"/>
        <v>41973.184201388889</v>
      </c>
      <c r="S2451">
        <f t="shared" si="193"/>
        <v>30</v>
      </c>
      <c r="T2451" s="10">
        <f t="shared" si="194"/>
        <v>2014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8">
        <f t="shared" si="190"/>
        <v>149.31401960784314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8290</v>
      </c>
      <c r="P2452" t="s">
        <v>8306</v>
      </c>
      <c r="Q2452" s="12">
        <f t="shared" si="191"/>
        <v>41902.07240740741</v>
      </c>
      <c r="R2452" s="12">
        <f t="shared" si="192"/>
        <v>41940.132638888892</v>
      </c>
      <c r="S2452">
        <f t="shared" si="193"/>
        <v>38</v>
      </c>
      <c r="T2452" s="10">
        <f t="shared" si="194"/>
        <v>2014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8">
        <f t="shared" si="190"/>
        <v>62.06989247311828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8290</v>
      </c>
      <c r="P2453" t="s">
        <v>8306</v>
      </c>
      <c r="Q2453" s="12">
        <f t="shared" si="191"/>
        <v>42779.908449074079</v>
      </c>
      <c r="R2453" s="12">
        <f t="shared" si="192"/>
        <v>42799.908449074079</v>
      </c>
      <c r="S2453">
        <f t="shared" si="193"/>
        <v>20</v>
      </c>
      <c r="T2453" s="10">
        <f t="shared" si="194"/>
        <v>2017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8">
        <f t="shared" si="190"/>
        <v>53.4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8290</v>
      </c>
      <c r="P2454" t="s">
        <v>8306</v>
      </c>
      <c r="Q2454" s="12">
        <f t="shared" si="191"/>
        <v>42338.84375</v>
      </c>
      <c r="R2454" s="12">
        <f t="shared" si="192"/>
        <v>42367.958333333328</v>
      </c>
      <c r="S2454">
        <f t="shared" si="193"/>
        <v>29</v>
      </c>
      <c r="T2454" s="10">
        <f t="shared" si="194"/>
        <v>2015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8">
        <f t="shared" si="190"/>
        <v>69.268656716417908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8290</v>
      </c>
      <c r="P2455" t="s">
        <v>8306</v>
      </c>
      <c r="Q2455" s="12">
        <f t="shared" si="191"/>
        <v>42738.692233796297</v>
      </c>
      <c r="R2455" s="12">
        <f t="shared" si="192"/>
        <v>42768.692233796297</v>
      </c>
      <c r="S2455">
        <f t="shared" si="193"/>
        <v>30</v>
      </c>
      <c r="T2455" s="10">
        <f t="shared" si="194"/>
        <v>2017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8">
        <f t="shared" si="190"/>
        <v>271.50769230769231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8290</v>
      </c>
      <c r="P2456" t="s">
        <v>8306</v>
      </c>
      <c r="Q2456" s="12">
        <f t="shared" si="191"/>
        <v>42770.201481481476</v>
      </c>
      <c r="R2456" s="12">
        <f t="shared" si="192"/>
        <v>42805.201481481476</v>
      </c>
      <c r="S2456">
        <f t="shared" si="193"/>
        <v>35</v>
      </c>
      <c r="T2456" s="10">
        <f t="shared" si="194"/>
        <v>2017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8">
        <f t="shared" si="190"/>
        <v>34.125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8290</v>
      </c>
      <c r="P2457" t="s">
        <v>8306</v>
      </c>
      <c r="Q2457" s="12">
        <f t="shared" si="191"/>
        <v>42452.781828703708</v>
      </c>
      <c r="R2457" s="12">
        <f t="shared" si="192"/>
        <v>42480.781828703708</v>
      </c>
      <c r="S2457">
        <f t="shared" si="193"/>
        <v>28</v>
      </c>
      <c r="T2457" s="10">
        <f t="shared" si="194"/>
        <v>2016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8">
        <f t="shared" si="190"/>
        <v>40.492537313432834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8290</v>
      </c>
      <c r="P2458" t="s">
        <v>8306</v>
      </c>
      <c r="Q2458" s="12">
        <f t="shared" si="191"/>
        <v>42761.961099537039</v>
      </c>
      <c r="R2458" s="12">
        <f t="shared" si="192"/>
        <v>42791.961099537039</v>
      </c>
      <c r="S2458">
        <f t="shared" si="193"/>
        <v>30</v>
      </c>
      <c r="T2458" s="10">
        <f t="shared" si="194"/>
        <v>2017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8">
        <f t="shared" si="190"/>
        <v>189.75806451612902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8290</v>
      </c>
      <c r="P2459" t="s">
        <v>8306</v>
      </c>
      <c r="Q2459" s="12">
        <f t="shared" si="191"/>
        <v>42423.602500000001</v>
      </c>
      <c r="R2459" s="12">
        <f t="shared" si="192"/>
        <v>42453.560833333337</v>
      </c>
      <c r="S2459">
        <f t="shared" si="193"/>
        <v>30</v>
      </c>
      <c r="T2459" s="10">
        <f t="shared" si="194"/>
        <v>2016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8">
        <f t="shared" si="190"/>
        <v>68.862499999999997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8290</v>
      </c>
      <c r="P2460" t="s">
        <v>8306</v>
      </c>
      <c r="Q2460" s="12">
        <f t="shared" si="191"/>
        <v>42495.871736111112</v>
      </c>
      <c r="R2460" s="12">
        <f t="shared" si="192"/>
        <v>42530.791666666672</v>
      </c>
      <c r="S2460">
        <f t="shared" si="193"/>
        <v>35</v>
      </c>
      <c r="T2460" s="10">
        <f t="shared" si="194"/>
        <v>2016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8">
        <f t="shared" si="190"/>
        <v>108.77659574468085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8290</v>
      </c>
      <c r="P2461" t="s">
        <v>8306</v>
      </c>
      <c r="Q2461" s="12">
        <f t="shared" si="191"/>
        <v>42407.637557870374</v>
      </c>
      <c r="R2461" s="12">
        <f t="shared" si="192"/>
        <v>42452.595891203702</v>
      </c>
      <c r="S2461">
        <f t="shared" si="193"/>
        <v>45</v>
      </c>
      <c r="T2461" s="10">
        <f t="shared" si="194"/>
        <v>2016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8">
        <f t="shared" si="190"/>
        <v>125.98529411764706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8290</v>
      </c>
      <c r="P2462" t="s">
        <v>8306</v>
      </c>
      <c r="Q2462" s="12">
        <f t="shared" si="191"/>
        <v>42704.187118055561</v>
      </c>
      <c r="R2462" s="12">
        <f t="shared" si="192"/>
        <v>42738.178472222222</v>
      </c>
      <c r="S2462">
        <f t="shared" si="193"/>
        <v>34</v>
      </c>
      <c r="T2462" s="10">
        <f t="shared" si="194"/>
        <v>2016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8">
        <f t="shared" si="190"/>
        <v>90.523255813953483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t="s">
        <v>8283</v>
      </c>
      <c r="Q2463" s="12">
        <f t="shared" si="191"/>
        <v>40784.012696759259</v>
      </c>
      <c r="R2463" s="12">
        <f t="shared" si="192"/>
        <v>40817.125</v>
      </c>
      <c r="S2463">
        <f t="shared" si="193"/>
        <v>33</v>
      </c>
      <c r="T2463" s="10">
        <f t="shared" si="194"/>
        <v>2011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8">
        <f t="shared" si="190"/>
        <v>28.880434782608695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t="s">
        <v>8283</v>
      </c>
      <c r="Q2464" s="12">
        <f t="shared" si="191"/>
        <v>41089.186296296299</v>
      </c>
      <c r="R2464" s="12">
        <f t="shared" si="192"/>
        <v>41109.186296296299</v>
      </c>
      <c r="S2464">
        <f t="shared" si="193"/>
        <v>20</v>
      </c>
      <c r="T2464" s="10">
        <f t="shared" si="194"/>
        <v>2012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8">
        <f t="shared" si="190"/>
        <v>31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t="s">
        <v>8283</v>
      </c>
      <c r="Q2465" s="12">
        <f t="shared" si="191"/>
        <v>41341.111400462964</v>
      </c>
      <c r="R2465" s="12">
        <f t="shared" si="192"/>
        <v>41380.791666666664</v>
      </c>
      <c r="S2465">
        <f t="shared" si="193"/>
        <v>40</v>
      </c>
      <c r="T2465" s="10">
        <f t="shared" si="194"/>
        <v>2013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8">
        <f t="shared" si="190"/>
        <v>51.674418604651166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t="s">
        <v>8283</v>
      </c>
      <c r="Q2466" s="12">
        <f t="shared" si="191"/>
        <v>42248.90042824074</v>
      </c>
      <c r="R2466" s="12">
        <f t="shared" si="192"/>
        <v>42277.811805555553</v>
      </c>
      <c r="S2466">
        <f t="shared" si="193"/>
        <v>29</v>
      </c>
      <c r="T2466" s="10">
        <f t="shared" si="194"/>
        <v>2015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8">
        <f t="shared" si="190"/>
        <v>26.270833333333332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t="s">
        <v>8283</v>
      </c>
      <c r="Q2467" s="12">
        <f t="shared" si="191"/>
        <v>41145.719305555554</v>
      </c>
      <c r="R2467" s="12">
        <f t="shared" si="192"/>
        <v>41175.719305555554</v>
      </c>
      <c r="S2467">
        <f t="shared" si="193"/>
        <v>30</v>
      </c>
      <c r="T2467" s="10">
        <f t="shared" si="194"/>
        <v>2012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8">
        <f t="shared" si="190"/>
        <v>48.07692307692308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t="s">
        <v>8283</v>
      </c>
      <c r="Q2468" s="12">
        <f t="shared" si="191"/>
        <v>41373.102465277778</v>
      </c>
      <c r="R2468" s="12">
        <f t="shared" si="192"/>
        <v>41403.102465277778</v>
      </c>
      <c r="S2468">
        <f t="shared" si="193"/>
        <v>30</v>
      </c>
      <c r="T2468" s="10">
        <f t="shared" si="194"/>
        <v>2013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8">
        <f t="shared" si="190"/>
        <v>27.558139534883722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t="s">
        <v>8283</v>
      </c>
      <c r="Q2469" s="12">
        <f t="shared" si="191"/>
        <v>41025.874201388891</v>
      </c>
      <c r="R2469" s="12">
        <f t="shared" si="192"/>
        <v>41039.708333333336</v>
      </c>
      <c r="S2469">
        <f t="shared" si="193"/>
        <v>14</v>
      </c>
      <c r="T2469" s="10">
        <f t="shared" si="194"/>
        <v>2012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8">
        <f t="shared" si="190"/>
        <v>36.97137931034483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t="s">
        <v>8283</v>
      </c>
      <c r="Q2470" s="12">
        <f t="shared" si="191"/>
        <v>41174.154178240737</v>
      </c>
      <c r="R2470" s="12">
        <f t="shared" si="192"/>
        <v>41210.208333333336</v>
      </c>
      <c r="S2470">
        <f t="shared" si="193"/>
        <v>36</v>
      </c>
      <c r="T2470" s="10">
        <f t="shared" si="194"/>
        <v>2012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8">
        <f t="shared" si="190"/>
        <v>29.021276595744681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t="s">
        <v>8283</v>
      </c>
      <c r="Q2471" s="12">
        <f t="shared" si="191"/>
        <v>40557.429733796293</v>
      </c>
      <c r="R2471" s="12">
        <f t="shared" si="192"/>
        <v>40582.429733796293</v>
      </c>
      <c r="S2471">
        <f t="shared" si="193"/>
        <v>25</v>
      </c>
      <c r="T2471" s="10">
        <f t="shared" si="194"/>
        <v>2011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8">
        <f t="shared" si="190"/>
        <v>28.65666666666667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t="s">
        <v>8283</v>
      </c>
      <c r="Q2472" s="12">
        <f t="shared" si="191"/>
        <v>41023.07471064815</v>
      </c>
      <c r="R2472" s="12">
        <f t="shared" si="192"/>
        <v>41053.07471064815</v>
      </c>
      <c r="S2472">
        <f t="shared" si="193"/>
        <v>30</v>
      </c>
      <c r="T2472" s="10">
        <f t="shared" si="194"/>
        <v>2012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8">
        <f t="shared" si="190"/>
        <v>37.647058823529413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t="s">
        <v>8283</v>
      </c>
      <c r="Q2473" s="12">
        <f t="shared" si="191"/>
        <v>40893.992962962962</v>
      </c>
      <c r="R2473" s="12">
        <f t="shared" si="192"/>
        <v>40933.992962962962</v>
      </c>
      <c r="S2473">
        <f t="shared" si="193"/>
        <v>40</v>
      </c>
      <c r="T2473" s="10">
        <f t="shared" si="194"/>
        <v>2011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8">
        <f t="shared" si="190"/>
        <v>97.904038461538462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t="s">
        <v>8283</v>
      </c>
      <c r="Q2474" s="12">
        <f t="shared" si="191"/>
        <v>40354.11550925926</v>
      </c>
      <c r="R2474" s="12">
        <f t="shared" si="192"/>
        <v>40425.043749999997</v>
      </c>
      <c r="S2474">
        <f t="shared" si="193"/>
        <v>71</v>
      </c>
      <c r="T2474" s="10">
        <f t="shared" si="194"/>
        <v>2010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8">
        <f t="shared" si="190"/>
        <v>42.553191489361701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t="s">
        <v>8283</v>
      </c>
      <c r="Q2475" s="12">
        <f t="shared" si="191"/>
        <v>41193.748483796298</v>
      </c>
      <c r="R2475" s="12">
        <f t="shared" si="192"/>
        <v>41223.790150462963</v>
      </c>
      <c r="S2475">
        <f t="shared" si="193"/>
        <v>30</v>
      </c>
      <c r="T2475" s="10">
        <f t="shared" si="194"/>
        <v>2012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8">
        <f t="shared" si="190"/>
        <v>131.58368421052631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t="s">
        <v>8283</v>
      </c>
      <c r="Q2476" s="12">
        <f t="shared" si="191"/>
        <v>40417.011296296296</v>
      </c>
      <c r="R2476" s="12">
        <f t="shared" si="192"/>
        <v>40462.011296296296</v>
      </c>
      <c r="S2476">
        <f t="shared" si="193"/>
        <v>45</v>
      </c>
      <c r="T2476" s="10">
        <f t="shared" si="194"/>
        <v>2010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8">
        <f t="shared" si="190"/>
        <v>32.320987654320987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t="s">
        <v>8283</v>
      </c>
      <c r="Q2477" s="12">
        <f t="shared" si="191"/>
        <v>40310.287673611114</v>
      </c>
      <c r="R2477" s="12">
        <f t="shared" si="192"/>
        <v>40369.916666666664</v>
      </c>
      <c r="S2477">
        <f t="shared" si="193"/>
        <v>60</v>
      </c>
      <c r="T2477" s="10">
        <f t="shared" si="194"/>
        <v>2010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8">
        <f t="shared" si="190"/>
        <v>61.103999999999999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t="s">
        <v>8283</v>
      </c>
      <c r="Q2478" s="12">
        <f t="shared" si="191"/>
        <v>41913.328356481477</v>
      </c>
      <c r="R2478" s="12">
        <f t="shared" si="192"/>
        <v>41946.370023148149</v>
      </c>
      <c r="S2478">
        <f t="shared" si="193"/>
        <v>33</v>
      </c>
      <c r="T2478" s="10">
        <f t="shared" si="194"/>
        <v>2014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8">
        <f t="shared" si="190"/>
        <v>31.341463414634145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t="s">
        <v>8283</v>
      </c>
      <c r="Q2479" s="12">
        <f t="shared" si="191"/>
        <v>41088.691493055558</v>
      </c>
      <c r="R2479" s="12">
        <f t="shared" si="192"/>
        <v>41133.691493055558</v>
      </c>
      <c r="S2479">
        <f t="shared" si="193"/>
        <v>45</v>
      </c>
      <c r="T2479" s="10">
        <f t="shared" si="194"/>
        <v>2012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8">
        <f t="shared" si="190"/>
        <v>129.1139240506329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t="s">
        <v>8283</v>
      </c>
      <c r="Q2480" s="12">
        <f t="shared" si="191"/>
        <v>41257.950381944444</v>
      </c>
      <c r="R2480" s="12">
        <f t="shared" si="192"/>
        <v>41287.950381944444</v>
      </c>
      <c r="S2480">
        <f t="shared" si="193"/>
        <v>30</v>
      </c>
      <c r="T2480" s="10">
        <f t="shared" si="194"/>
        <v>2012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8">
        <f t="shared" si="190"/>
        <v>25.020624999999999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t="s">
        <v>8283</v>
      </c>
      <c r="Q2481" s="12">
        <f t="shared" si="191"/>
        <v>41107.726782407408</v>
      </c>
      <c r="R2481" s="12">
        <f t="shared" si="192"/>
        <v>41118.083333333336</v>
      </c>
      <c r="S2481">
        <f t="shared" si="193"/>
        <v>10</v>
      </c>
      <c r="T2481" s="10">
        <f t="shared" si="194"/>
        <v>2012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8">
        <f t="shared" si="190"/>
        <v>250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t="s">
        <v>8283</v>
      </c>
      <c r="Q2482" s="12">
        <f t="shared" si="191"/>
        <v>42227.936157407406</v>
      </c>
      <c r="R2482" s="12">
        <f t="shared" si="192"/>
        <v>42287.936157407406</v>
      </c>
      <c r="S2482">
        <f t="shared" si="193"/>
        <v>60</v>
      </c>
      <c r="T2482" s="10">
        <f t="shared" si="194"/>
        <v>2015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8">
        <f t="shared" si="190"/>
        <v>47.541473684210523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t="s">
        <v>8283</v>
      </c>
      <c r="Q2483" s="12">
        <f t="shared" si="191"/>
        <v>40999.645925925928</v>
      </c>
      <c r="R2483" s="12">
        <f t="shared" si="192"/>
        <v>41029.645925925928</v>
      </c>
      <c r="S2483">
        <f t="shared" si="193"/>
        <v>30</v>
      </c>
      <c r="T2483" s="10">
        <f t="shared" si="194"/>
        <v>2012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8">
        <f t="shared" si="190"/>
        <v>40.04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t="s">
        <v>8283</v>
      </c>
      <c r="Q2484" s="12">
        <f t="shared" si="191"/>
        <v>40711.782210648147</v>
      </c>
      <c r="R2484" s="12">
        <f t="shared" si="192"/>
        <v>40756.782210648147</v>
      </c>
      <c r="S2484">
        <f t="shared" si="193"/>
        <v>45</v>
      </c>
      <c r="T2484" s="10">
        <f t="shared" si="194"/>
        <v>2011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8">
        <f t="shared" si="190"/>
        <v>65.84210526315789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t="s">
        <v>8283</v>
      </c>
      <c r="Q2485" s="12">
        <f t="shared" si="191"/>
        <v>40970.750034722223</v>
      </c>
      <c r="R2485" s="12">
        <f t="shared" si="192"/>
        <v>41030.708368055559</v>
      </c>
      <c r="S2485">
        <f t="shared" si="193"/>
        <v>60</v>
      </c>
      <c r="T2485" s="10">
        <f t="shared" si="194"/>
        <v>2012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8">
        <f t="shared" si="190"/>
        <v>46.401222222222216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t="s">
        <v>8283</v>
      </c>
      <c r="Q2486" s="12">
        <f t="shared" si="191"/>
        <v>40771.916701388887</v>
      </c>
      <c r="R2486" s="12">
        <f t="shared" si="192"/>
        <v>40801.916701388887</v>
      </c>
      <c r="S2486">
        <f t="shared" si="193"/>
        <v>30</v>
      </c>
      <c r="T2486" s="10">
        <f t="shared" si="194"/>
        <v>2011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8">
        <f t="shared" si="190"/>
        <v>50.365853658536587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t="s">
        <v>8283</v>
      </c>
      <c r="Q2487" s="12">
        <f t="shared" si="191"/>
        <v>40793.998599537037</v>
      </c>
      <c r="R2487" s="12">
        <f t="shared" si="192"/>
        <v>40828.998599537037</v>
      </c>
      <c r="S2487">
        <f t="shared" si="193"/>
        <v>35</v>
      </c>
      <c r="T2487" s="10">
        <f t="shared" si="194"/>
        <v>2011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8">
        <f t="shared" si="190"/>
        <v>26.566666666666666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t="s">
        <v>8283</v>
      </c>
      <c r="Q2488" s="12">
        <f t="shared" si="191"/>
        <v>40991.708055555559</v>
      </c>
      <c r="R2488" s="12">
        <f t="shared" si="192"/>
        <v>41021.708055555559</v>
      </c>
      <c r="S2488">
        <f t="shared" si="193"/>
        <v>30</v>
      </c>
      <c r="T2488" s="10">
        <f t="shared" si="194"/>
        <v>2012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8">
        <f t="shared" si="190"/>
        <v>39.493684210526318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t="s">
        <v>8283</v>
      </c>
      <c r="Q2489" s="12">
        <f t="shared" si="191"/>
        <v>41026.083298611113</v>
      </c>
      <c r="R2489" s="12">
        <f t="shared" si="192"/>
        <v>41056.083298611113</v>
      </c>
      <c r="S2489">
        <f t="shared" si="193"/>
        <v>30</v>
      </c>
      <c r="T2489" s="10">
        <f t="shared" si="194"/>
        <v>2012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8">
        <f t="shared" si="190"/>
        <v>49.246153846153845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t="s">
        <v>8283</v>
      </c>
      <c r="Q2490" s="12">
        <f t="shared" si="191"/>
        <v>40833.633194444446</v>
      </c>
      <c r="R2490" s="12">
        <f t="shared" si="192"/>
        <v>40863.674861111111</v>
      </c>
      <c r="S2490">
        <f t="shared" si="193"/>
        <v>30</v>
      </c>
      <c r="T2490" s="10">
        <f t="shared" si="194"/>
        <v>2011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8">
        <f t="shared" si="190"/>
        <v>62.38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t="s">
        <v>8283</v>
      </c>
      <c r="Q2491" s="12">
        <f t="shared" si="191"/>
        <v>41373.690266203703</v>
      </c>
      <c r="R2491" s="12">
        <f t="shared" si="192"/>
        <v>41403.690266203703</v>
      </c>
      <c r="S2491">
        <f t="shared" si="193"/>
        <v>30</v>
      </c>
      <c r="T2491" s="10">
        <f t="shared" si="194"/>
        <v>2013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8">
        <f t="shared" si="190"/>
        <v>37.9375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t="s">
        <v>8283</v>
      </c>
      <c r="Q2492" s="12">
        <f t="shared" si="191"/>
        <v>41023.227731481478</v>
      </c>
      <c r="R2492" s="12">
        <f t="shared" si="192"/>
        <v>41083.227731481478</v>
      </c>
      <c r="S2492">
        <f t="shared" si="193"/>
        <v>60</v>
      </c>
      <c r="T2492" s="10">
        <f t="shared" si="194"/>
        <v>2012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8">
        <f t="shared" si="190"/>
        <v>51.6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t="s">
        <v>8283</v>
      </c>
      <c r="Q2493" s="12">
        <f t="shared" si="191"/>
        <v>40542.839282407411</v>
      </c>
      <c r="R2493" s="12">
        <f t="shared" si="192"/>
        <v>40559.07708333333</v>
      </c>
      <c r="S2493">
        <f t="shared" si="193"/>
        <v>16</v>
      </c>
      <c r="T2493" s="10">
        <f t="shared" si="194"/>
        <v>2010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8">
        <f t="shared" si="190"/>
        <v>27.777777777777779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t="s">
        <v>8283</v>
      </c>
      <c r="Q2494" s="12">
        <f t="shared" si="191"/>
        <v>41024.985972222225</v>
      </c>
      <c r="R2494" s="12">
        <f t="shared" si="192"/>
        <v>41076.415972222225</v>
      </c>
      <c r="S2494">
        <f t="shared" si="193"/>
        <v>51</v>
      </c>
      <c r="T2494" s="10">
        <f t="shared" si="194"/>
        <v>2012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8">
        <f t="shared" si="190"/>
        <v>99.382239382239376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t="s">
        <v>8283</v>
      </c>
      <c r="Q2495" s="12">
        <f t="shared" si="191"/>
        <v>41348.168287037035</v>
      </c>
      <c r="R2495" s="12">
        <f t="shared" si="192"/>
        <v>41393.168287037035</v>
      </c>
      <c r="S2495">
        <f t="shared" si="193"/>
        <v>45</v>
      </c>
      <c r="T2495" s="10">
        <f t="shared" si="194"/>
        <v>2013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8">
        <f t="shared" si="190"/>
        <v>38.848205128205123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t="s">
        <v>8283</v>
      </c>
      <c r="Q2496" s="12">
        <f t="shared" si="191"/>
        <v>41022.645185185182</v>
      </c>
      <c r="R2496" s="12">
        <f t="shared" si="192"/>
        <v>41052.645185185182</v>
      </c>
      <c r="S2496">
        <f t="shared" si="193"/>
        <v>30</v>
      </c>
      <c r="T2496" s="10">
        <f t="shared" si="194"/>
        <v>2012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8">
        <f t="shared" si="190"/>
        <v>45.548809523809524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t="s">
        <v>8283</v>
      </c>
      <c r="Q2497" s="12">
        <f t="shared" si="191"/>
        <v>41036.946469907409</v>
      </c>
      <c r="R2497" s="12">
        <f t="shared" si="192"/>
        <v>41066.946469907409</v>
      </c>
      <c r="S2497">
        <f t="shared" si="193"/>
        <v>30</v>
      </c>
      <c r="T2497" s="10">
        <f t="shared" si="194"/>
        <v>2012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8">
        <f t="shared" ref="F2498:F2561" si="195">E2498/M2498</f>
        <v>600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t="s">
        <v>8283</v>
      </c>
      <c r="Q2498" s="12">
        <f t="shared" si="191"/>
        <v>41327.996435185189</v>
      </c>
      <c r="R2498" s="12">
        <f t="shared" si="192"/>
        <v>41362.954768518517</v>
      </c>
      <c r="S2498">
        <f t="shared" si="193"/>
        <v>35</v>
      </c>
      <c r="T2498" s="10">
        <f t="shared" si="194"/>
        <v>2013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8">
        <f t="shared" si="195"/>
        <v>80.551071428571419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t="s">
        <v>8283</v>
      </c>
      <c r="Q2499" s="12">
        <f t="shared" ref="Q2499:Q2562" si="196">((($K2499/60)/60)/24)+DATE(1970,1,1)</f>
        <v>40730.878912037035</v>
      </c>
      <c r="R2499" s="12">
        <f t="shared" ref="R2499:R2562" si="197">((($J2499/60)/60)/24)+DATE(1970,1,1)</f>
        <v>40760.878912037035</v>
      </c>
      <c r="S2499">
        <f t="shared" ref="S2499:S2562" si="198">ROUND(R2499-Q2499,0)</f>
        <v>30</v>
      </c>
      <c r="T2499" s="10">
        <f t="shared" ref="T2499:T2562" si="199">YEAR(Q2499)</f>
        <v>2011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8">
        <f t="shared" si="195"/>
        <v>52.8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t="s">
        <v>8283</v>
      </c>
      <c r="Q2500" s="12">
        <f t="shared" si="196"/>
        <v>42017.967442129629</v>
      </c>
      <c r="R2500" s="12">
        <f t="shared" si="197"/>
        <v>42031.967442129629</v>
      </c>
      <c r="S2500">
        <f t="shared" si="198"/>
        <v>14</v>
      </c>
      <c r="T2500" s="10">
        <f t="shared" si="199"/>
        <v>2015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8">
        <f t="shared" si="195"/>
        <v>47.676470588235297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t="s">
        <v>8283</v>
      </c>
      <c r="Q2501" s="12">
        <f t="shared" si="196"/>
        <v>41226.648576388885</v>
      </c>
      <c r="R2501" s="12">
        <f t="shared" si="197"/>
        <v>41274.75</v>
      </c>
      <c r="S2501">
        <f t="shared" si="198"/>
        <v>48</v>
      </c>
      <c r="T2501" s="10">
        <f t="shared" si="199"/>
        <v>2012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8">
        <f t="shared" si="195"/>
        <v>23.448275862068964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t="s">
        <v>8283</v>
      </c>
      <c r="Q2502" s="12">
        <f t="shared" si="196"/>
        <v>41053.772858796299</v>
      </c>
      <c r="R2502" s="12">
        <f t="shared" si="197"/>
        <v>41083.772858796299</v>
      </c>
      <c r="S2502">
        <f t="shared" si="198"/>
        <v>30</v>
      </c>
      <c r="T2502" s="10">
        <f t="shared" si="199"/>
        <v>2012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8">
        <f t="shared" si="195"/>
        <v>40.142857142857146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8290</v>
      </c>
      <c r="P2503" t="s">
        <v>8307</v>
      </c>
      <c r="Q2503" s="12">
        <f t="shared" si="196"/>
        <v>42244.776666666665</v>
      </c>
      <c r="R2503" s="12">
        <f t="shared" si="197"/>
        <v>42274.776666666665</v>
      </c>
      <c r="S2503">
        <f t="shared" si="198"/>
        <v>30</v>
      </c>
      <c r="T2503" s="10">
        <f t="shared" si="199"/>
        <v>2015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8">
        <f t="shared" si="195"/>
        <v>17.2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8290</v>
      </c>
      <c r="P2504" t="s">
        <v>8307</v>
      </c>
      <c r="Q2504" s="12">
        <f t="shared" si="196"/>
        <v>41858.825439814813</v>
      </c>
      <c r="R2504" s="12">
        <f t="shared" si="197"/>
        <v>41903.825439814813</v>
      </c>
      <c r="S2504">
        <f t="shared" si="198"/>
        <v>45</v>
      </c>
      <c r="T2504" s="10">
        <f t="shared" si="199"/>
        <v>2014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8" t="e">
        <f t="shared" si="195"/>
        <v>#DIV/0!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8290</v>
      </c>
      <c r="P2505" t="s">
        <v>8307</v>
      </c>
      <c r="Q2505" s="12">
        <f t="shared" si="196"/>
        <v>42498.899398148147</v>
      </c>
      <c r="R2505" s="12">
        <f t="shared" si="197"/>
        <v>42528.879166666666</v>
      </c>
      <c r="S2505">
        <f t="shared" si="198"/>
        <v>30</v>
      </c>
      <c r="T2505" s="10">
        <f t="shared" si="199"/>
        <v>2016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8" t="e">
        <f t="shared" si="195"/>
        <v>#DIV/0!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8290</v>
      </c>
      <c r="P2506" t="s">
        <v>8307</v>
      </c>
      <c r="Q2506" s="12">
        <f t="shared" si="196"/>
        <v>41928.015439814815</v>
      </c>
      <c r="R2506" s="12">
        <f t="shared" si="197"/>
        <v>41958.057106481487</v>
      </c>
      <c r="S2506">
        <f t="shared" si="198"/>
        <v>30</v>
      </c>
      <c r="T2506" s="10">
        <f t="shared" si="199"/>
        <v>2014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8" t="e">
        <f t="shared" si="195"/>
        <v>#DIV/0!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8290</v>
      </c>
      <c r="P2507" t="s">
        <v>8307</v>
      </c>
      <c r="Q2507" s="12">
        <f t="shared" si="196"/>
        <v>42047.05574074074</v>
      </c>
      <c r="R2507" s="12">
        <f t="shared" si="197"/>
        <v>42077.014074074075</v>
      </c>
      <c r="S2507">
        <f t="shared" si="198"/>
        <v>30</v>
      </c>
      <c r="T2507" s="10">
        <f t="shared" si="199"/>
        <v>2015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8">
        <f t="shared" si="195"/>
        <v>15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8290</v>
      </c>
      <c r="P2508" t="s">
        <v>8307</v>
      </c>
      <c r="Q2508" s="12">
        <f t="shared" si="196"/>
        <v>42258.297094907408</v>
      </c>
      <c r="R2508" s="12">
        <f t="shared" si="197"/>
        <v>42280.875</v>
      </c>
      <c r="S2508">
        <f t="shared" si="198"/>
        <v>23</v>
      </c>
      <c r="T2508" s="10">
        <f t="shared" si="199"/>
        <v>2015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8" t="e">
        <f t="shared" si="195"/>
        <v>#DIV/0!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8290</v>
      </c>
      <c r="P2509" t="s">
        <v>8307</v>
      </c>
      <c r="Q2509" s="12">
        <f t="shared" si="196"/>
        <v>42105.072962962964</v>
      </c>
      <c r="R2509" s="12">
        <f t="shared" si="197"/>
        <v>42135.072962962964</v>
      </c>
      <c r="S2509">
        <f t="shared" si="198"/>
        <v>30</v>
      </c>
      <c r="T2509" s="10">
        <f t="shared" si="199"/>
        <v>2015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8" t="e">
        <f t="shared" si="195"/>
        <v>#DIV/0!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8290</v>
      </c>
      <c r="P2510" t="s">
        <v>8307</v>
      </c>
      <c r="Q2510" s="12">
        <f t="shared" si="196"/>
        <v>41835.951782407406</v>
      </c>
      <c r="R2510" s="12">
        <f t="shared" si="197"/>
        <v>41865.951782407406</v>
      </c>
      <c r="S2510">
        <f t="shared" si="198"/>
        <v>30</v>
      </c>
      <c r="T2510" s="10">
        <f t="shared" si="199"/>
        <v>2014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8">
        <f t="shared" si="195"/>
        <v>35.714285714285715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8290</v>
      </c>
      <c r="P2511" t="s">
        <v>8307</v>
      </c>
      <c r="Q2511" s="12">
        <f t="shared" si="196"/>
        <v>42058.809594907405</v>
      </c>
      <c r="R2511" s="12">
        <f t="shared" si="197"/>
        <v>42114.767928240741</v>
      </c>
      <c r="S2511">
        <f t="shared" si="198"/>
        <v>56</v>
      </c>
      <c r="T2511" s="10">
        <f t="shared" si="199"/>
        <v>2015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8">
        <f t="shared" si="195"/>
        <v>37.5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8290</v>
      </c>
      <c r="P2512" t="s">
        <v>8307</v>
      </c>
      <c r="Q2512" s="12">
        <f t="shared" si="196"/>
        <v>42078.997361111105</v>
      </c>
      <c r="R2512" s="12">
        <f t="shared" si="197"/>
        <v>42138.997361111105</v>
      </c>
      <c r="S2512">
        <f t="shared" si="198"/>
        <v>60</v>
      </c>
      <c r="T2512" s="10">
        <f t="shared" si="199"/>
        <v>2015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8" t="e">
        <f t="shared" si="195"/>
        <v>#DIV/0!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8290</v>
      </c>
      <c r="P2513" t="s">
        <v>8307</v>
      </c>
      <c r="Q2513" s="12">
        <f t="shared" si="196"/>
        <v>42371.446909722217</v>
      </c>
      <c r="R2513" s="12">
        <f t="shared" si="197"/>
        <v>42401.446909722217</v>
      </c>
      <c r="S2513">
        <f t="shared" si="198"/>
        <v>30</v>
      </c>
      <c r="T2513" s="10">
        <f t="shared" si="199"/>
        <v>2016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8" t="e">
        <f t="shared" si="195"/>
        <v>#DIV/0!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8290</v>
      </c>
      <c r="P2514" t="s">
        <v>8307</v>
      </c>
      <c r="Q2514" s="12">
        <f t="shared" si="196"/>
        <v>41971.876863425925</v>
      </c>
      <c r="R2514" s="12">
        <f t="shared" si="197"/>
        <v>41986.876863425925</v>
      </c>
      <c r="S2514">
        <f t="shared" si="198"/>
        <v>15</v>
      </c>
      <c r="T2514" s="10">
        <f t="shared" si="199"/>
        <v>2014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8" t="e">
        <f t="shared" si="195"/>
        <v>#DIV/0!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8290</v>
      </c>
      <c r="P2515" t="s">
        <v>8307</v>
      </c>
      <c r="Q2515" s="12">
        <f t="shared" si="196"/>
        <v>42732.00681712963</v>
      </c>
      <c r="R2515" s="12">
        <f t="shared" si="197"/>
        <v>42792.00681712963</v>
      </c>
      <c r="S2515">
        <f t="shared" si="198"/>
        <v>60</v>
      </c>
      <c r="T2515" s="10">
        <f t="shared" si="199"/>
        <v>2016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8">
        <f t="shared" si="195"/>
        <v>52.5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8290</v>
      </c>
      <c r="P2516" t="s">
        <v>8307</v>
      </c>
      <c r="Q2516" s="12">
        <f t="shared" si="196"/>
        <v>41854.389780092592</v>
      </c>
      <c r="R2516" s="12">
        <f t="shared" si="197"/>
        <v>41871.389780092592</v>
      </c>
      <c r="S2516">
        <f t="shared" si="198"/>
        <v>17</v>
      </c>
      <c r="T2516" s="10">
        <f t="shared" si="199"/>
        <v>2014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8">
        <f t="shared" si="195"/>
        <v>77.5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8290</v>
      </c>
      <c r="P2517" t="s">
        <v>8307</v>
      </c>
      <c r="Q2517" s="12">
        <f t="shared" si="196"/>
        <v>42027.839733796296</v>
      </c>
      <c r="R2517" s="12">
        <f t="shared" si="197"/>
        <v>42057.839733796296</v>
      </c>
      <c r="S2517">
        <f t="shared" si="198"/>
        <v>30</v>
      </c>
      <c r="T2517" s="10">
        <f t="shared" si="199"/>
        <v>2015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8" t="e">
        <f t="shared" si="195"/>
        <v>#DIV/0!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8290</v>
      </c>
      <c r="P2518" t="s">
        <v>8307</v>
      </c>
      <c r="Q2518" s="12">
        <f t="shared" si="196"/>
        <v>41942.653379629628</v>
      </c>
      <c r="R2518" s="12">
        <f t="shared" si="197"/>
        <v>41972.6950462963</v>
      </c>
      <c r="S2518">
        <f t="shared" si="198"/>
        <v>30</v>
      </c>
      <c r="T2518" s="10">
        <f t="shared" si="199"/>
        <v>2014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8">
        <f t="shared" si="195"/>
        <v>53.545454545454547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8290</v>
      </c>
      <c r="P2519" t="s">
        <v>8307</v>
      </c>
      <c r="Q2519" s="12">
        <f t="shared" si="196"/>
        <v>42052.802430555559</v>
      </c>
      <c r="R2519" s="12">
        <f t="shared" si="197"/>
        <v>42082.760763888888</v>
      </c>
      <c r="S2519">
        <f t="shared" si="198"/>
        <v>30</v>
      </c>
      <c r="T2519" s="10">
        <f t="shared" si="199"/>
        <v>2015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8" t="e">
        <f t="shared" si="195"/>
        <v>#DIV/0!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8290</v>
      </c>
      <c r="P2520" t="s">
        <v>8307</v>
      </c>
      <c r="Q2520" s="12">
        <f t="shared" si="196"/>
        <v>41926.680879629632</v>
      </c>
      <c r="R2520" s="12">
        <f t="shared" si="197"/>
        <v>41956.722546296296</v>
      </c>
      <c r="S2520">
        <f t="shared" si="198"/>
        <v>30</v>
      </c>
      <c r="T2520" s="10">
        <f t="shared" si="199"/>
        <v>2014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8">
        <f t="shared" si="195"/>
        <v>16.25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8290</v>
      </c>
      <c r="P2521" t="s">
        <v>8307</v>
      </c>
      <c r="Q2521" s="12">
        <f t="shared" si="196"/>
        <v>41809.155138888891</v>
      </c>
      <c r="R2521" s="12">
        <f t="shared" si="197"/>
        <v>41839.155138888891</v>
      </c>
      <c r="S2521">
        <f t="shared" si="198"/>
        <v>30</v>
      </c>
      <c r="T2521" s="10">
        <f t="shared" si="199"/>
        <v>2014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8" t="e">
        <f t="shared" si="195"/>
        <v>#DIV/0!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8290</v>
      </c>
      <c r="P2522" t="s">
        <v>8307</v>
      </c>
      <c r="Q2522" s="12">
        <f t="shared" si="196"/>
        <v>42612.600520833337</v>
      </c>
      <c r="R2522" s="12">
        <f t="shared" si="197"/>
        <v>42658.806249999994</v>
      </c>
      <c r="S2522">
        <f t="shared" si="198"/>
        <v>46</v>
      </c>
      <c r="T2522" s="10">
        <f t="shared" si="199"/>
        <v>2016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8">
        <f t="shared" si="195"/>
        <v>103.68174242424243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8279</v>
      </c>
      <c r="P2523" t="s">
        <v>8308</v>
      </c>
      <c r="Q2523" s="12">
        <f t="shared" si="196"/>
        <v>42269.967835648145</v>
      </c>
      <c r="R2523" s="12">
        <f t="shared" si="197"/>
        <v>42290.967835648145</v>
      </c>
      <c r="S2523">
        <f t="shared" si="198"/>
        <v>21</v>
      </c>
      <c r="T2523" s="10">
        <f t="shared" si="199"/>
        <v>2015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8">
        <f t="shared" si="195"/>
        <v>185.18518518518519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8279</v>
      </c>
      <c r="P2524" t="s">
        <v>8308</v>
      </c>
      <c r="Q2524" s="12">
        <f t="shared" si="196"/>
        <v>42460.573611111111</v>
      </c>
      <c r="R2524" s="12">
        <f t="shared" si="197"/>
        <v>42482.619444444441</v>
      </c>
      <c r="S2524">
        <f t="shared" si="198"/>
        <v>22</v>
      </c>
      <c r="T2524" s="10">
        <f t="shared" si="199"/>
        <v>2016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8">
        <f t="shared" si="195"/>
        <v>54.153846153846153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8279</v>
      </c>
      <c r="P2525" t="s">
        <v>8308</v>
      </c>
      <c r="Q2525" s="12">
        <f t="shared" si="196"/>
        <v>41930.975601851853</v>
      </c>
      <c r="R2525" s="12">
        <f t="shared" si="197"/>
        <v>41961.017268518524</v>
      </c>
      <c r="S2525">
        <f t="shared" si="198"/>
        <v>30</v>
      </c>
      <c r="T2525" s="10">
        <f t="shared" si="199"/>
        <v>2014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8">
        <f t="shared" si="195"/>
        <v>177.2093023255814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8279</v>
      </c>
      <c r="P2526" t="s">
        <v>8308</v>
      </c>
      <c r="Q2526" s="12">
        <f t="shared" si="196"/>
        <v>41961.807372685187</v>
      </c>
      <c r="R2526" s="12">
        <f t="shared" si="197"/>
        <v>41994.1875</v>
      </c>
      <c r="S2526">
        <f t="shared" si="198"/>
        <v>32</v>
      </c>
      <c r="T2526" s="10">
        <f t="shared" si="199"/>
        <v>2014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8">
        <f t="shared" si="195"/>
        <v>100.325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8279</v>
      </c>
      <c r="P2527" t="s">
        <v>8308</v>
      </c>
      <c r="Q2527" s="12">
        <f t="shared" si="196"/>
        <v>41058.844571759262</v>
      </c>
      <c r="R2527" s="12">
        <f t="shared" si="197"/>
        <v>41088.844571759262</v>
      </c>
      <c r="S2527">
        <f t="shared" si="198"/>
        <v>30</v>
      </c>
      <c r="T2527" s="10">
        <f t="shared" si="199"/>
        <v>2012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8">
        <f t="shared" si="195"/>
        <v>136.90909090909091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8279</v>
      </c>
      <c r="P2528" t="s">
        <v>8308</v>
      </c>
      <c r="Q2528" s="12">
        <f t="shared" si="196"/>
        <v>41953.091134259259</v>
      </c>
      <c r="R2528" s="12">
        <f t="shared" si="197"/>
        <v>41981.207638888889</v>
      </c>
      <c r="S2528">
        <f t="shared" si="198"/>
        <v>28</v>
      </c>
      <c r="T2528" s="10">
        <f t="shared" si="199"/>
        <v>2014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8">
        <f t="shared" si="195"/>
        <v>57.535211267605632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8279</v>
      </c>
      <c r="P2529" t="s">
        <v>8308</v>
      </c>
      <c r="Q2529" s="12">
        <f t="shared" si="196"/>
        <v>41546.75105324074</v>
      </c>
      <c r="R2529" s="12">
        <f t="shared" si="197"/>
        <v>41565.165972222225</v>
      </c>
      <c r="S2529">
        <f t="shared" si="198"/>
        <v>18</v>
      </c>
      <c r="T2529" s="10">
        <f t="shared" si="199"/>
        <v>2013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8">
        <f t="shared" si="195"/>
        <v>52.962839506172834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8279</v>
      </c>
      <c r="P2530" t="s">
        <v>8308</v>
      </c>
      <c r="Q2530" s="12">
        <f t="shared" si="196"/>
        <v>42217.834525462968</v>
      </c>
      <c r="R2530" s="12">
        <f t="shared" si="197"/>
        <v>42236.458333333328</v>
      </c>
      <c r="S2530">
        <f t="shared" si="198"/>
        <v>19</v>
      </c>
      <c r="T2530" s="10">
        <f t="shared" si="199"/>
        <v>2015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8">
        <f t="shared" si="195"/>
        <v>82.328947368421055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8279</v>
      </c>
      <c r="P2531" t="s">
        <v>8308</v>
      </c>
      <c r="Q2531" s="12">
        <f t="shared" si="196"/>
        <v>40948.080729166664</v>
      </c>
      <c r="R2531" s="12">
        <f t="shared" si="197"/>
        <v>40993.0390625</v>
      </c>
      <c r="S2531">
        <f t="shared" si="198"/>
        <v>45</v>
      </c>
      <c r="T2531" s="10">
        <f t="shared" si="199"/>
        <v>2012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8">
        <f t="shared" si="195"/>
        <v>135.41666666666666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8279</v>
      </c>
      <c r="P2532" t="s">
        <v>8308</v>
      </c>
      <c r="Q2532" s="12">
        <f t="shared" si="196"/>
        <v>42081.864641203705</v>
      </c>
      <c r="R2532" s="12">
        <f t="shared" si="197"/>
        <v>42114.201388888891</v>
      </c>
      <c r="S2532">
        <f t="shared" si="198"/>
        <v>32</v>
      </c>
      <c r="T2532" s="10">
        <f t="shared" si="199"/>
        <v>2015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8">
        <f t="shared" si="195"/>
        <v>74.06557377049181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8279</v>
      </c>
      <c r="P2533" t="s">
        <v>8308</v>
      </c>
      <c r="Q2533" s="12">
        <f t="shared" si="196"/>
        <v>42208.680023148147</v>
      </c>
      <c r="R2533" s="12">
        <f t="shared" si="197"/>
        <v>42231.165972222225</v>
      </c>
      <c r="S2533">
        <f t="shared" si="198"/>
        <v>22</v>
      </c>
      <c r="T2533" s="10">
        <f t="shared" si="199"/>
        <v>2015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8">
        <f t="shared" si="195"/>
        <v>84.083333333333329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8279</v>
      </c>
      <c r="P2534" t="s">
        <v>8308</v>
      </c>
      <c r="Q2534" s="12">
        <f t="shared" si="196"/>
        <v>41107.849143518521</v>
      </c>
      <c r="R2534" s="12">
        <f t="shared" si="197"/>
        <v>41137.849143518521</v>
      </c>
      <c r="S2534">
        <f t="shared" si="198"/>
        <v>30</v>
      </c>
      <c r="T2534" s="10">
        <f t="shared" si="199"/>
        <v>2012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8">
        <f t="shared" si="195"/>
        <v>61.029411764705884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8279</v>
      </c>
      <c r="P2535" t="s">
        <v>8308</v>
      </c>
      <c r="Q2535" s="12">
        <f t="shared" si="196"/>
        <v>41304.751284722224</v>
      </c>
      <c r="R2535" s="12">
        <f t="shared" si="197"/>
        <v>41334.750787037039</v>
      </c>
      <c r="S2535">
        <f t="shared" si="198"/>
        <v>30</v>
      </c>
      <c r="T2535" s="10">
        <f t="shared" si="199"/>
        <v>2013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8">
        <f t="shared" si="195"/>
        <v>150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8279</v>
      </c>
      <c r="P2536" t="s">
        <v>8308</v>
      </c>
      <c r="Q2536" s="12">
        <f t="shared" si="196"/>
        <v>40127.700370370374</v>
      </c>
      <c r="R2536" s="12">
        <f t="shared" si="197"/>
        <v>40179.25</v>
      </c>
      <c r="S2536">
        <f t="shared" si="198"/>
        <v>52</v>
      </c>
      <c r="T2536" s="10">
        <f t="shared" si="199"/>
        <v>2009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8">
        <f t="shared" si="195"/>
        <v>266.08974358974359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8279</v>
      </c>
      <c r="P2537" t="s">
        <v>8308</v>
      </c>
      <c r="Q2537" s="12">
        <f t="shared" si="196"/>
        <v>41943.791030092594</v>
      </c>
      <c r="R2537" s="12">
        <f t="shared" si="197"/>
        <v>41974.832696759258</v>
      </c>
      <c r="S2537">
        <f t="shared" si="198"/>
        <v>31</v>
      </c>
      <c r="T2537" s="10">
        <f t="shared" si="199"/>
        <v>2014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8">
        <f t="shared" si="195"/>
        <v>7.25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8279</v>
      </c>
      <c r="P2538" t="s">
        <v>8308</v>
      </c>
      <c r="Q2538" s="12">
        <f t="shared" si="196"/>
        <v>41464.106087962966</v>
      </c>
      <c r="R2538" s="12">
        <f t="shared" si="197"/>
        <v>41485.106087962966</v>
      </c>
      <c r="S2538">
        <f t="shared" si="198"/>
        <v>21</v>
      </c>
      <c r="T2538" s="10">
        <f t="shared" si="199"/>
        <v>2013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8">
        <f t="shared" si="195"/>
        <v>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8279</v>
      </c>
      <c r="P2539" t="s">
        <v>8308</v>
      </c>
      <c r="Q2539" s="12">
        <f t="shared" si="196"/>
        <v>40696.648784722223</v>
      </c>
      <c r="R2539" s="12">
        <f t="shared" si="197"/>
        <v>40756.648784722223</v>
      </c>
      <c r="S2539">
        <f t="shared" si="198"/>
        <v>60</v>
      </c>
      <c r="T2539" s="10">
        <f t="shared" si="199"/>
        <v>2011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8">
        <f t="shared" si="195"/>
        <v>109.96308108108107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8279</v>
      </c>
      <c r="P2540" t="s">
        <v>8308</v>
      </c>
      <c r="Q2540" s="12">
        <f t="shared" si="196"/>
        <v>41298.509965277779</v>
      </c>
      <c r="R2540" s="12">
        <f t="shared" si="197"/>
        <v>41329.207638888889</v>
      </c>
      <c r="S2540">
        <f t="shared" si="198"/>
        <v>31</v>
      </c>
      <c r="T2540" s="10">
        <f t="shared" si="199"/>
        <v>2013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8">
        <f t="shared" si="195"/>
        <v>169.91525423728814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8279</v>
      </c>
      <c r="P2541" t="s">
        <v>8308</v>
      </c>
      <c r="Q2541" s="12">
        <f t="shared" si="196"/>
        <v>41977.902222222227</v>
      </c>
      <c r="R2541" s="12">
        <f t="shared" si="197"/>
        <v>42037.902222222227</v>
      </c>
      <c r="S2541">
        <f t="shared" si="198"/>
        <v>60</v>
      </c>
      <c r="T2541" s="10">
        <f t="shared" si="199"/>
        <v>2014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8">
        <f t="shared" si="195"/>
        <v>95.740740740740748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8279</v>
      </c>
      <c r="P2542" t="s">
        <v>8308</v>
      </c>
      <c r="Q2542" s="12">
        <f t="shared" si="196"/>
        <v>40785.675011574072</v>
      </c>
      <c r="R2542" s="12">
        <f t="shared" si="197"/>
        <v>40845.675011574072</v>
      </c>
      <c r="S2542">
        <f t="shared" si="198"/>
        <v>60</v>
      </c>
      <c r="T2542" s="10">
        <f t="shared" si="199"/>
        <v>2011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8">
        <f t="shared" si="195"/>
        <v>59.460317460317462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8279</v>
      </c>
      <c r="P2543" t="s">
        <v>8308</v>
      </c>
      <c r="Q2543" s="12">
        <f t="shared" si="196"/>
        <v>41483.449282407404</v>
      </c>
      <c r="R2543" s="12">
        <f t="shared" si="197"/>
        <v>41543.449282407404</v>
      </c>
      <c r="S2543">
        <f t="shared" si="198"/>
        <v>60</v>
      </c>
      <c r="T2543" s="10">
        <f t="shared" si="199"/>
        <v>2013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8">
        <f t="shared" si="195"/>
        <v>55.769230769230766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8279</v>
      </c>
      <c r="P2544" t="s">
        <v>8308</v>
      </c>
      <c r="Q2544" s="12">
        <f t="shared" si="196"/>
        <v>41509.426585648151</v>
      </c>
      <c r="R2544" s="12">
        <f t="shared" si="197"/>
        <v>41548.165972222225</v>
      </c>
      <c r="S2544">
        <f t="shared" si="198"/>
        <v>39</v>
      </c>
      <c r="T2544" s="10">
        <f t="shared" si="199"/>
        <v>2013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8">
        <f t="shared" si="195"/>
        <v>30.076923076923077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8279</v>
      </c>
      <c r="P2545" t="s">
        <v>8308</v>
      </c>
      <c r="Q2545" s="12">
        <f t="shared" si="196"/>
        <v>40514.107615740737</v>
      </c>
      <c r="R2545" s="12">
        <f t="shared" si="197"/>
        <v>40545.125</v>
      </c>
      <c r="S2545">
        <f t="shared" si="198"/>
        <v>31</v>
      </c>
      <c r="T2545" s="10">
        <f t="shared" si="199"/>
        <v>2010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8">
        <f t="shared" si="195"/>
        <v>88.438596491228068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8279</v>
      </c>
      <c r="P2546" t="s">
        <v>8308</v>
      </c>
      <c r="Q2546" s="12">
        <f t="shared" si="196"/>
        <v>41068.520474537036</v>
      </c>
      <c r="R2546" s="12">
        <f t="shared" si="197"/>
        <v>41098.520474537036</v>
      </c>
      <c r="S2546">
        <f t="shared" si="198"/>
        <v>30</v>
      </c>
      <c r="T2546" s="10">
        <f t="shared" si="199"/>
        <v>2012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8">
        <f t="shared" si="195"/>
        <v>64.032786885245898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8279</v>
      </c>
      <c r="P2547" t="s">
        <v>8308</v>
      </c>
      <c r="Q2547" s="12">
        <f t="shared" si="196"/>
        <v>42027.13817129629</v>
      </c>
      <c r="R2547" s="12">
        <f t="shared" si="197"/>
        <v>42062.020833333328</v>
      </c>
      <c r="S2547">
        <f t="shared" si="198"/>
        <v>35</v>
      </c>
      <c r="T2547" s="10">
        <f t="shared" si="199"/>
        <v>2015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8">
        <f t="shared" si="195"/>
        <v>60.153846153846153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8279</v>
      </c>
      <c r="P2548" t="s">
        <v>8308</v>
      </c>
      <c r="Q2548" s="12">
        <f t="shared" si="196"/>
        <v>41524.858553240738</v>
      </c>
      <c r="R2548" s="12">
        <f t="shared" si="197"/>
        <v>41552.208333333336</v>
      </c>
      <c r="S2548">
        <f t="shared" si="198"/>
        <v>27</v>
      </c>
      <c r="T2548" s="10">
        <f t="shared" si="199"/>
        <v>2013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8">
        <f t="shared" si="195"/>
        <v>49.194029850746269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8279</v>
      </c>
      <c r="P2549" t="s">
        <v>8308</v>
      </c>
      <c r="Q2549" s="12">
        <f t="shared" si="196"/>
        <v>40973.773182870369</v>
      </c>
      <c r="R2549" s="12">
        <f t="shared" si="197"/>
        <v>41003.731516203705</v>
      </c>
      <c r="S2549">
        <f t="shared" si="198"/>
        <v>30</v>
      </c>
      <c r="T2549" s="10">
        <f t="shared" si="199"/>
        <v>2012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8">
        <f t="shared" si="195"/>
        <v>165.16216216216216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8279</v>
      </c>
      <c r="P2550" t="s">
        <v>8308</v>
      </c>
      <c r="Q2550" s="12">
        <f t="shared" si="196"/>
        <v>42618.625428240746</v>
      </c>
      <c r="R2550" s="12">
        <f t="shared" si="197"/>
        <v>42643.185416666667</v>
      </c>
      <c r="S2550">
        <f t="shared" si="198"/>
        <v>25</v>
      </c>
      <c r="T2550" s="10">
        <f t="shared" si="199"/>
        <v>2016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8">
        <f t="shared" si="195"/>
        <v>43.621621621621621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8279</v>
      </c>
      <c r="P2551" t="s">
        <v>8308</v>
      </c>
      <c r="Q2551" s="12">
        <f t="shared" si="196"/>
        <v>41390.757754629631</v>
      </c>
      <c r="R2551" s="12">
        <f t="shared" si="197"/>
        <v>41425.708333333336</v>
      </c>
      <c r="S2551">
        <f t="shared" si="198"/>
        <v>35</v>
      </c>
      <c r="T2551" s="10">
        <f t="shared" si="199"/>
        <v>2013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8">
        <f t="shared" si="195"/>
        <v>43.7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8279</v>
      </c>
      <c r="P2552" t="s">
        <v>8308</v>
      </c>
      <c r="Q2552" s="12">
        <f t="shared" si="196"/>
        <v>42228.634328703702</v>
      </c>
      <c r="R2552" s="12">
        <f t="shared" si="197"/>
        <v>42285.165972222225</v>
      </c>
      <c r="S2552">
        <f t="shared" si="198"/>
        <v>57</v>
      </c>
      <c r="T2552" s="10">
        <f t="shared" si="199"/>
        <v>2015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8">
        <f t="shared" si="195"/>
        <v>67.419642857142861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8279</v>
      </c>
      <c r="P2553" t="s">
        <v>8308</v>
      </c>
      <c r="Q2553" s="12">
        <f t="shared" si="196"/>
        <v>40961.252141203702</v>
      </c>
      <c r="R2553" s="12">
        <f t="shared" si="197"/>
        <v>40989.866666666669</v>
      </c>
      <c r="S2553">
        <f t="shared" si="198"/>
        <v>29</v>
      </c>
      <c r="T2553" s="10">
        <f t="shared" si="199"/>
        <v>2012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8">
        <f t="shared" si="195"/>
        <v>177.5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8279</v>
      </c>
      <c r="P2554" t="s">
        <v>8308</v>
      </c>
      <c r="Q2554" s="12">
        <f t="shared" si="196"/>
        <v>42769.809965277775</v>
      </c>
      <c r="R2554" s="12">
        <f t="shared" si="197"/>
        <v>42799.809965277775</v>
      </c>
      <c r="S2554">
        <f t="shared" si="198"/>
        <v>30</v>
      </c>
      <c r="T2554" s="10">
        <f t="shared" si="199"/>
        <v>2017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8">
        <f t="shared" si="195"/>
        <v>38.883333333333333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8279</v>
      </c>
      <c r="P2555" t="s">
        <v>8308</v>
      </c>
      <c r="Q2555" s="12">
        <f t="shared" si="196"/>
        <v>41113.199155092596</v>
      </c>
      <c r="R2555" s="12">
        <f t="shared" si="197"/>
        <v>41173.199155092596</v>
      </c>
      <c r="S2555">
        <f t="shared" si="198"/>
        <v>60</v>
      </c>
      <c r="T2555" s="10">
        <f t="shared" si="199"/>
        <v>2012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8">
        <f t="shared" si="195"/>
        <v>54.985074626865675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8279</v>
      </c>
      <c r="P2556" t="s">
        <v>8308</v>
      </c>
      <c r="Q2556" s="12">
        <f t="shared" si="196"/>
        <v>42125.078275462962</v>
      </c>
      <c r="R2556" s="12">
        <f t="shared" si="197"/>
        <v>42156.165972222225</v>
      </c>
      <c r="S2556">
        <f t="shared" si="198"/>
        <v>31</v>
      </c>
      <c r="T2556" s="10">
        <f t="shared" si="199"/>
        <v>2015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8">
        <f t="shared" si="195"/>
        <v>61.342857142857142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8279</v>
      </c>
      <c r="P2557" t="s">
        <v>8308</v>
      </c>
      <c r="Q2557" s="12">
        <f t="shared" si="196"/>
        <v>41026.655011574076</v>
      </c>
      <c r="R2557" s="12">
        <f t="shared" si="197"/>
        <v>41057.655011574076</v>
      </c>
      <c r="S2557">
        <f t="shared" si="198"/>
        <v>31</v>
      </c>
      <c r="T2557" s="10">
        <f t="shared" si="199"/>
        <v>2012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8">
        <f t="shared" si="195"/>
        <v>23.117647058823529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8279</v>
      </c>
      <c r="P2558" t="s">
        <v>8308</v>
      </c>
      <c r="Q2558" s="12">
        <f t="shared" si="196"/>
        <v>41222.991400462961</v>
      </c>
      <c r="R2558" s="12">
        <f t="shared" si="197"/>
        <v>41267.991400462961</v>
      </c>
      <c r="S2558">
        <f t="shared" si="198"/>
        <v>45</v>
      </c>
      <c r="T2558" s="10">
        <f t="shared" si="199"/>
        <v>2012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8">
        <f t="shared" si="195"/>
        <v>29.611111111111111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8279</v>
      </c>
      <c r="P2559" t="s">
        <v>8308</v>
      </c>
      <c r="Q2559" s="12">
        <f t="shared" si="196"/>
        <v>41744.745208333334</v>
      </c>
      <c r="R2559" s="12">
        <f t="shared" si="197"/>
        <v>41774.745208333334</v>
      </c>
      <c r="S2559">
        <f t="shared" si="198"/>
        <v>30</v>
      </c>
      <c r="T2559" s="10">
        <f t="shared" si="199"/>
        <v>2014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8">
        <f t="shared" si="195"/>
        <v>75.611111111111114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8279</v>
      </c>
      <c r="P2560" t="s">
        <v>8308</v>
      </c>
      <c r="Q2560" s="12">
        <f t="shared" si="196"/>
        <v>42093.860023148154</v>
      </c>
      <c r="R2560" s="12">
        <f t="shared" si="197"/>
        <v>42125.582638888889</v>
      </c>
      <c r="S2560">
        <f t="shared" si="198"/>
        <v>32</v>
      </c>
      <c r="T2560" s="10">
        <f t="shared" si="199"/>
        <v>2015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8">
        <f t="shared" si="195"/>
        <v>35.6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8279</v>
      </c>
      <c r="P2561" t="s">
        <v>8308</v>
      </c>
      <c r="Q2561" s="12">
        <f t="shared" si="196"/>
        <v>40829.873657407406</v>
      </c>
      <c r="R2561" s="12">
        <f t="shared" si="197"/>
        <v>40862.817361111112</v>
      </c>
      <c r="S2561">
        <f t="shared" si="198"/>
        <v>33</v>
      </c>
      <c r="T2561" s="10">
        <f t="shared" si="199"/>
        <v>2011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8">
        <f t="shared" ref="F2562:F2625" si="200">E2562/M2562</f>
        <v>143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8279</v>
      </c>
      <c r="P2562" t="s">
        <v>8308</v>
      </c>
      <c r="Q2562" s="12">
        <f t="shared" si="196"/>
        <v>42039.951087962967</v>
      </c>
      <c r="R2562" s="12">
        <f t="shared" si="197"/>
        <v>42069.951087962967</v>
      </c>
      <c r="S2562">
        <f t="shared" si="198"/>
        <v>30</v>
      </c>
      <c r="T2562" s="10">
        <f t="shared" si="199"/>
        <v>2015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8" t="e">
        <f t="shared" si="200"/>
        <v>#DIV/0!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8290</v>
      </c>
      <c r="P2563" t="s">
        <v>8291</v>
      </c>
      <c r="Q2563" s="12">
        <f t="shared" ref="Q2563:Q2626" si="201">((($K2563/60)/60)/24)+DATE(1970,1,1)</f>
        <v>42260.528807870374</v>
      </c>
      <c r="R2563" s="12">
        <f t="shared" ref="R2563:R2626" si="202">((($J2563/60)/60)/24)+DATE(1970,1,1)</f>
        <v>42290.528807870374</v>
      </c>
      <c r="S2563">
        <f t="shared" ref="S2563:S2626" si="203">ROUND(R2563-Q2563,0)</f>
        <v>30</v>
      </c>
      <c r="T2563" s="10">
        <f t="shared" ref="T2563:T2626" si="204">YEAR(Q2563)</f>
        <v>2015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8">
        <f t="shared" si="200"/>
        <v>25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8290</v>
      </c>
      <c r="P2564" t="s">
        <v>8291</v>
      </c>
      <c r="Q2564" s="12">
        <f t="shared" si="201"/>
        <v>42594.524756944447</v>
      </c>
      <c r="R2564" s="12">
        <f t="shared" si="202"/>
        <v>42654.524756944447</v>
      </c>
      <c r="S2564">
        <f t="shared" si="203"/>
        <v>60</v>
      </c>
      <c r="T2564" s="10">
        <f t="shared" si="204"/>
        <v>2016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8" t="e">
        <f t="shared" si="200"/>
        <v>#DIV/0!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8290</v>
      </c>
      <c r="P2565" t="s">
        <v>8291</v>
      </c>
      <c r="Q2565" s="12">
        <f t="shared" si="201"/>
        <v>42155.139479166668</v>
      </c>
      <c r="R2565" s="12">
        <f t="shared" si="202"/>
        <v>42215.139479166668</v>
      </c>
      <c r="S2565">
        <f t="shared" si="203"/>
        <v>60</v>
      </c>
      <c r="T2565" s="10">
        <f t="shared" si="204"/>
        <v>2015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8" t="e">
        <f t="shared" si="200"/>
        <v>#DIV/0!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8290</v>
      </c>
      <c r="P2566" t="s">
        <v>8291</v>
      </c>
      <c r="Q2566" s="12">
        <f t="shared" si="201"/>
        <v>41822.040497685186</v>
      </c>
      <c r="R2566" s="12">
        <f t="shared" si="202"/>
        <v>41852.040497685186</v>
      </c>
      <c r="S2566">
        <f t="shared" si="203"/>
        <v>30</v>
      </c>
      <c r="T2566" s="10">
        <f t="shared" si="204"/>
        <v>2014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8">
        <f t="shared" si="200"/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8290</v>
      </c>
      <c r="P2567" t="s">
        <v>8291</v>
      </c>
      <c r="Q2567" s="12">
        <f t="shared" si="201"/>
        <v>42440.650335648148</v>
      </c>
      <c r="R2567" s="12">
        <f t="shared" si="202"/>
        <v>42499.868055555555</v>
      </c>
      <c r="S2567">
        <f t="shared" si="203"/>
        <v>59</v>
      </c>
      <c r="T2567" s="10">
        <f t="shared" si="204"/>
        <v>2016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8" t="e">
        <f t="shared" si="200"/>
        <v>#DIV/0!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8290</v>
      </c>
      <c r="P2568" t="s">
        <v>8291</v>
      </c>
      <c r="Q2568" s="12">
        <f t="shared" si="201"/>
        <v>41842.980879629627</v>
      </c>
      <c r="R2568" s="12">
        <f t="shared" si="202"/>
        <v>41872.980879629627</v>
      </c>
      <c r="S2568">
        <f t="shared" si="203"/>
        <v>30</v>
      </c>
      <c r="T2568" s="10">
        <f t="shared" si="204"/>
        <v>2014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8">
        <f t="shared" si="200"/>
        <v>60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8290</v>
      </c>
      <c r="P2569" t="s">
        <v>8291</v>
      </c>
      <c r="Q2569" s="12">
        <f t="shared" si="201"/>
        <v>42087.878912037035</v>
      </c>
      <c r="R2569" s="12">
        <f t="shared" si="202"/>
        <v>42117.878912037035</v>
      </c>
      <c r="S2569">
        <f t="shared" si="203"/>
        <v>30</v>
      </c>
      <c r="T2569" s="10">
        <f t="shared" si="204"/>
        <v>2015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8">
        <f t="shared" si="200"/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8290</v>
      </c>
      <c r="P2570" t="s">
        <v>8291</v>
      </c>
      <c r="Q2570" s="12">
        <f t="shared" si="201"/>
        <v>42584.666597222225</v>
      </c>
      <c r="R2570" s="12">
        <f t="shared" si="202"/>
        <v>42614.666597222225</v>
      </c>
      <c r="S2570">
        <f t="shared" si="203"/>
        <v>30</v>
      </c>
      <c r="T2570" s="10">
        <f t="shared" si="204"/>
        <v>2016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8">
        <f t="shared" si="200"/>
        <v>72.5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8290</v>
      </c>
      <c r="P2571" t="s">
        <v>8291</v>
      </c>
      <c r="Q2571" s="12">
        <f t="shared" si="201"/>
        <v>42234.105462962965</v>
      </c>
      <c r="R2571" s="12">
        <f t="shared" si="202"/>
        <v>42264.105462962965</v>
      </c>
      <c r="S2571">
        <f t="shared" si="203"/>
        <v>30</v>
      </c>
      <c r="T2571" s="10">
        <f t="shared" si="204"/>
        <v>2015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8">
        <f t="shared" si="200"/>
        <v>29.5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8290</v>
      </c>
      <c r="P2572" t="s">
        <v>8291</v>
      </c>
      <c r="Q2572" s="12">
        <f t="shared" si="201"/>
        <v>42744.903182870374</v>
      </c>
      <c r="R2572" s="12">
        <f t="shared" si="202"/>
        <v>42774.903182870374</v>
      </c>
      <c r="S2572">
        <f t="shared" si="203"/>
        <v>30</v>
      </c>
      <c r="T2572" s="10">
        <f t="shared" si="204"/>
        <v>2017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8">
        <f t="shared" si="200"/>
        <v>62.5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8290</v>
      </c>
      <c r="P2573" t="s">
        <v>8291</v>
      </c>
      <c r="Q2573" s="12">
        <f t="shared" si="201"/>
        <v>42449.341678240744</v>
      </c>
      <c r="R2573" s="12">
        <f t="shared" si="202"/>
        <v>42509.341678240744</v>
      </c>
      <c r="S2573">
        <f t="shared" si="203"/>
        <v>60</v>
      </c>
      <c r="T2573" s="10">
        <f t="shared" si="204"/>
        <v>2016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8" t="e">
        <f t="shared" si="200"/>
        <v>#DIV/0!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8290</v>
      </c>
      <c r="P2574" t="s">
        <v>8291</v>
      </c>
      <c r="Q2574" s="12">
        <f t="shared" si="201"/>
        <v>42077.119409722218</v>
      </c>
      <c r="R2574" s="12">
        <f t="shared" si="202"/>
        <v>42107.119409722218</v>
      </c>
      <c r="S2574">
        <f t="shared" si="203"/>
        <v>30</v>
      </c>
      <c r="T2574" s="10">
        <f t="shared" si="204"/>
        <v>2015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8" t="e">
        <f t="shared" si="200"/>
        <v>#DIV/0!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8290</v>
      </c>
      <c r="P2575" t="s">
        <v>8291</v>
      </c>
      <c r="Q2575" s="12">
        <f t="shared" si="201"/>
        <v>41829.592002314814</v>
      </c>
      <c r="R2575" s="12">
        <f t="shared" si="202"/>
        <v>41874.592002314814</v>
      </c>
      <c r="S2575">
        <f t="shared" si="203"/>
        <v>45</v>
      </c>
      <c r="T2575" s="10">
        <f t="shared" si="204"/>
        <v>2014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8" t="e">
        <f t="shared" si="200"/>
        <v>#DIV/0!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8290</v>
      </c>
      <c r="P2576" t="s">
        <v>8291</v>
      </c>
      <c r="Q2576" s="12">
        <f t="shared" si="201"/>
        <v>42487.825752314813</v>
      </c>
      <c r="R2576" s="12">
        <f t="shared" si="202"/>
        <v>42508.825752314813</v>
      </c>
      <c r="S2576">
        <f t="shared" si="203"/>
        <v>21</v>
      </c>
      <c r="T2576" s="10">
        <f t="shared" si="204"/>
        <v>2016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8" t="e">
        <f t="shared" si="200"/>
        <v>#DIV/0!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8290</v>
      </c>
      <c r="P2577" t="s">
        <v>8291</v>
      </c>
      <c r="Q2577" s="12">
        <f t="shared" si="201"/>
        <v>41986.108726851846</v>
      </c>
      <c r="R2577" s="12">
        <f t="shared" si="202"/>
        <v>42016.108726851846</v>
      </c>
      <c r="S2577">
        <f t="shared" si="203"/>
        <v>30</v>
      </c>
      <c r="T2577" s="10">
        <f t="shared" si="204"/>
        <v>2014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8" t="e">
        <f t="shared" si="200"/>
        <v>#DIV/0!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8290</v>
      </c>
      <c r="P2578" t="s">
        <v>8291</v>
      </c>
      <c r="Q2578" s="12">
        <f t="shared" si="201"/>
        <v>42060.00980324074</v>
      </c>
      <c r="R2578" s="12">
        <f t="shared" si="202"/>
        <v>42104.968136574069</v>
      </c>
      <c r="S2578">
        <f t="shared" si="203"/>
        <v>45</v>
      </c>
      <c r="T2578" s="10">
        <f t="shared" si="204"/>
        <v>2015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8" t="e">
        <f t="shared" si="200"/>
        <v>#DIV/0!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8290</v>
      </c>
      <c r="P2579" t="s">
        <v>8291</v>
      </c>
      <c r="Q2579" s="12">
        <f t="shared" si="201"/>
        <v>41830.820567129631</v>
      </c>
      <c r="R2579" s="12">
        <f t="shared" si="202"/>
        <v>41855.820567129631</v>
      </c>
      <c r="S2579">
        <f t="shared" si="203"/>
        <v>25</v>
      </c>
      <c r="T2579" s="10">
        <f t="shared" si="204"/>
        <v>2014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8" t="e">
        <f t="shared" si="200"/>
        <v>#DIV/0!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8290</v>
      </c>
      <c r="P2580" t="s">
        <v>8291</v>
      </c>
      <c r="Q2580" s="12">
        <f t="shared" si="201"/>
        <v>42238.022905092599</v>
      </c>
      <c r="R2580" s="12">
        <f t="shared" si="202"/>
        <v>42286.708333333328</v>
      </c>
      <c r="S2580">
        <f t="shared" si="203"/>
        <v>49</v>
      </c>
      <c r="T2580" s="10">
        <f t="shared" si="204"/>
        <v>2015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8">
        <f t="shared" si="200"/>
        <v>23.083333333333332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8290</v>
      </c>
      <c r="P2581" t="s">
        <v>8291</v>
      </c>
      <c r="Q2581" s="12">
        <f t="shared" si="201"/>
        <v>41837.829895833333</v>
      </c>
      <c r="R2581" s="12">
        <f t="shared" si="202"/>
        <v>41897.829895833333</v>
      </c>
      <c r="S2581">
        <f t="shared" si="203"/>
        <v>60</v>
      </c>
      <c r="T2581" s="10">
        <f t="shared" si="204"/>
        <v>2014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8">
        <f t="shared" si="200"/>
        <v>25.5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8290</v>
      </c>
      <c r="P2582" t="s">
        <v>8291</v>
      </c>
      <c r="Q2582" s="12">
        <f t="shared" si="201"/>
        <v>42110.326423611114</v>
      </c>
      <c r="R2582" s="12">
        <f t="shared" si="202"/>
        <v>42140.125</v>
      </c>
      <c r="S2582">
        <f t="shared" si="203"/>
        <v>30</v>
      </c>
      <c r="T2582" s="10">
        <f t="shared" si="204"/>
        <v>2015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8">
        <f t="shared" si="200"/>
        <v>48.18181818181818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8290</v>
      </c>
      <c r="P2583" t="s">
        <v>8291</v>
      </c>
      <c r="Q2583" s="12">
        <f t="shared" si="201"/>
        <v>42294.628449074073</v>
      </c>
      <c r="R2583" s="12">
        <f t="shared" si="202"/>
        <v>42324.670115740737</v>
      </c>
      <c r="S2583">
        <f t="shared" si="203"/>
        <v>30</v>
      </c>
      <c r="T2583" s="10">
        <f t="shared" si="204"/>
        <v>2015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8">
        <f t="shared" si="200"/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8290</v>
      </c>
      <c r="P2584" t="s">
        <v>8291</v>
      </c>
      <c r="Q2584" s="12">
        <f t="shared" si="201"/>
        <v>42642.988819444443</v>
      </c>
      <c r="R2584" s="12">
        <f t="shared" si="202"/>
        <v>42672.988819444443</v>
      </c>
      <c r="S2584">
        <f t="shared" si="203"/>
        <v>30</v>
      </c>
      <c r="T2584" s="10">
        <f t="shared" si="204"/>
        <v>2016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8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8290</v>
      </c>
      <c r="P2585" t="s">
        <v>8291</v>
      </c>
      <c r="Q2585" s="12">
        <f t="shared" si="201"/>
        <v>42019.76944444445</v>
      </c>
      <c r="R2585" s="12">
        <f t="shared" si="202"/>
        <v>42079.727777777778</v>
      </c>
      <c r="S2585">
        <f t="shared" si="203"/>
        <v>60</v>
      </c>
      <c r="T2585" s="10">
        <f t="shared" si="204"/>
        <v>2015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8" t="e">
        <f t="shared" si="200"/>
        <v>#DIV/0!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8290</v>
      </c>
      <c r="P2586" t="s">
        <v>8291</v>
      </c>
      <c r="Q2586" s="12">
        <f t="shared" si="201"/>
        <v>42140.173252314817</v>
      </c>
      <c r="R2586" s="12">
        <f t="shared" si="202"/>
        <v>42170.173252314817</v>
      </c>
      <c r="S2586">
        <f t="shared" si="203"/>
        <v>30</v>
      </c>
      <c r="T2586" s="10">
        <f t="shared" si="204"/>
        <v>2015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8">
        <f t="shared" si="200"/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8290</v>
      </c>
      <c r="P2587" t="s">
        <v>8291</v>
      </c>
      <c r="Q2587" s="12">
        <f t="shared" si="201"/>
        <v>41795.963333333333</v>
      </c>
      <c r="R2587" s="12">
        <f t="shared" si="202"/>
        <v>41825.963333333333</v>
      </c>
      <c r="S2587">
        <f t="shared" si="203"/>
        <v>30</v>
      </c>
      <c r="T2587" s="10">
        <f t="shared" si="204"/>
        <v>2014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8">
        <f t="shared" si="200"/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8290</v>
      </c>
      <c r="P2588" t="s">
        <v>8291</v>
      </c>
      <c r="Q2588" s="12">
        <f t="shared" si="201"/>
        <v>42333.330277777779</v>
      </c>
      <c r="R2588" s="12">
        <f t="shared" si="202"/>
        <v>42363.330277777779</v>
      </c>
      <c r="S2588">
        <f t="shared" si="203"/>
        <v>30</v>
      </c>
      <c r="T2588" s="10">
        <f t="shared" si="204"/>
        <v>2015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8">
        <f t="shared" si="200"/>
        <v>202.83333333333334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8290</v>
      </c>
      <c r="P2589" t="s">
        <v>8291</v>
      </c>
      <c r="Q2589" s="12">
        <f t="shared" si="201"/>
        <v>42338.675381944442</v>
      </c>
      <c r="R2589" s="12">
        <f t="shared" si="202"/>
        <v>42368.675381944442</v>
      </c>
      <c r="S2589">
        <f t="shared" si="203"/>
        <v>30</v>
      </c>
      <c r="T2589" s="10">
        <f t="shared" si="204"/>
        <v>2015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8">
        <f t="shared" si="200"/>
        <v>29.125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8290</v>
      </c>
      <c r="P2590" t="s">
        <v>8291</v>
      </c>
      <c r="Q2590" s="12">
        <f t="shared" si="201"/>
        <v>42042.676226851851</v>
      </c>
      <c r="R2590" s="12">
        <f t="shared" si="202"/>
        <v>42094.551388888889</v>
      </c>
      <c r="S2590">
        <f t="shared" si="203"/>
        <v>52</v>
      </c>
      <c r="T2590" s="10">
        <f t="shared" si="204"/>
        <v>2015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8">
        <f t="shared" si="200"/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8290</v>
      </c>
      <c r="P2591" t="s">
        <v>8291</v>
      </c>
      <c r="Q2591" s="12">
        <f t="shared" si="201"/>
        <v>42422.536192129628</v>
      </c>
      <c r="R2591" s="12">
        <f t="shared" si="202"/>
        <v>42452.494525462964</v>
      </c>
      <c r="S2591">
        <f t="shared" si="203"/>
        <v>30</v>
      </c>
      <c r="T2591" s="10">
        <f t="shared" si="204"/>
        <v>2016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8" t="e">
        <f t="shared" si="200"/>
        <v>#DIV/0!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8290</v>
      </c>
      <c r="P2592" t="s">
        <v>8291</v>
      </c>
      <c r="Q2592" s="12">
        <f t="shared" si="201"/>
        <v>42388.589085648149</v>
      </c>
      <c r="R2592" s="12">
        <f t="shared" si="202"/>
        <v>42395.589085648149</v>
      </c>
      <c r="S2592">
        <f t="shared" si="203"/>
        <v>7</v>
      </c>
      <c r="T2592" s="10">
        <f t="shared" si="204"/>
        <v>2016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8">
        <f t="shared" si="200"/>
        <v>13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8290</v>
      </c>
      <c r="P2593" t="s">
        <v>8291</v>
      </c>
      <c r="Q2593" s="12">
        <f t="shared" si="201"/>
        <v>42382.906527777777</v>
      </c>
      <c r="R2593" s="12">
        <f t="shared" si="202"/>
        <v>42442.864861111113</v>
      </c>
      <c r="S2593">
        <f t="shared" si="203"/>
        <v>60</v>
      </c>
      <c r="T2593" s="10">
        <f t="shared" si="204"/>
        <v>2016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8">
        <f t="shared" si="200"/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8290</v>
      </c>
      <c r="P2594" t="s">
        <v>8291</v>
      </c>
      <c r="Q2594" s="12">
        <f t="shared" si="201"/>
        <v>41887.801168981481</v>
      </c>
      <c r="R2594" s="12">
        <f t="shared" si="202"/>
        <v>41917.801168981481</v>
      </c>
      <c r="S2594">
        <f t="shared" si="203"/>
        <v>30</v>
      </c>
      <c r="T2594" s="10">
        <f t="shared" si="204"/>
        <v>2014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8" t="e">
        <f t="shared" si="200"/>
        <v>#DIV/0!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8290</v>
      </c>
      <c r="P2595" t="s">
        <v>8291</v>
      </c>
      <c r="Q2595" s="12">
        <f t="shared" si="201"/>
        <v>42089.84520833334</v>
      </c>
      <c r="R2595" s="12">
        <f t="shared" si="202"/>
        <v>42119.84520833334</v>
      </c>
      <c r="S2595">
        <f t="shared" si="203"/>
        <v>30</v>
      </c>
      <c r="T2595" s="10">
        <f t="shared" si="204"/>
        <v>2015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8">
        <f t="shared" si="200"/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8290</v>
      </c>
      <c r="P2596" t="s">
        <v>8291</v>
      </c>
      <c r="Q2596" s="12">
        <f t="shared" si="201"/>
        <v>41828.967916666668</v>
      </c>
      <c r="R2596" s="12">
        <f t="shared" si="202"/>
        <v>41858.967916666668</v>
      </c>
      <c r="S2596">
        <f t="shared" si="203"/>
        <v>30</v>
      </c>
      <c r="T2596" s="10">
        <f t="shared" si="204"/>
        <v>2014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8">
        <f t="shared" si="200"/>
        <v>96.05263157894737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8290</v>
      </c>
      <c r="P2597" t="s">
        <v>8291</v>
      </c>
      <c r="Q2597" s="12">
        <f t="shared" si="201"/>
        <v>42760.244212962964</v>
      </c>
      <c r="R2597" s="12">
        <f t="shared" si="202"/>
        <v>42790.244212962964</v>
      </c>
      <c r="S2597">
        <f t="shared" si="203"/>
        <v>30</v>
      </c>
      <c r="T2597" s="10">
        <f t="shared" si="204"/>
        <v>2017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8">
        <f t="shared" si="200"/>
        <v>305.77777777777777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8290</v>
      </c>
      <c r="P2598" t="s">
        <v>8291</v>
      </c>
      <c r="Q2598" s="12">
        <f t="shared" si="201"/>
        <v>41828.664456018516</v>
      </c>
      <c r="R2598" s="12">
        <f t="shared" si="202"/>
        <v>41858.664456018516</v>
      </c>
      <c r="S2598">
        <f t="shared" si="203"/>
        <v>30</v>
      </c>
      <c r="T2598" s="10">
        <f t="shared" si="204"/>
        <v>2014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8">
        <f t="shared" si="200"/>
        <v>12.142857142857142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8290</v>
      </c>
      <c r="P2599" t="s">
        <v>8291</v>
      </c>
      <c r="Q2599" s="12">
        <f t="shared" si="201"/>
        <v>42510.341631944444</v>
      </c>
      <c r="R2599" s="12">
        <f t="shared" si="202"/>
        <v>42540.341631944444</v>
      </c>
      <c r="S2599">
        <f t="shared" si="203"/>
        <v>30</v>
      </c>
      <c r="T2599" s="10">
        <f t="shared" si="204"/>
        <v>2016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8">
        <f t="shared" si="200"/>
        <v>83.571428571428569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8290</v>
      </c>
      <c r="P2600" t="s">
        <v>8291</v>
      </c>
      <c r="Q2600" s="12">
        <f t="shared" si="201"/>
        <v>42240.840289351851</v>
      </c>
      <c r="R2600" s="12">
        <f t="shared" si="202"/>
        <v>42270.840289351851</v>
      </c>
      <c r="S2600">
        <f t="shared" si="203"/>
        <v>30</v>
      </c>
      <c r="T2600" s="10">
        <f t="shared" si="204"/>
        <v>2015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8">
        <f t="shared" si="200"/>
        <v>18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8290</v>
      </c>
      <c r="P2601" t="s">
        <v>8291</v>
      </c>
      <c r="Q2601" s="12">
        <f t="shared" si="201"/>
        <v>41809.754016203704</v>
      </c>
      <c r="R2601" s="12">
        <f t="shared" si="202"/>
        <v>41854.754016203704</v>
      </c>
      <c r="S2601">
        <f t="shared" si="203"/>
        <v>45</v>
      </c>
      <c r="T2601" s="10">
        <f t="shared" si="204"/>
        <v>2014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8">
        <f t="shared" si="200"/>
        <v>115.53333333333333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8290</v>
      </c>
      <c r="P2602" t="s">
        <v>8291</v>
      </c>
      <c r="Q2602" s="12">
        <f t="shared" si="201"/>
        <v>42394.900462962964</v>
      </c>
      <c r="R2602" s="12">
        <f t="shared" si="202"/>
        <v>42454.858796296292</v>
      </c>
      <c r="S2602">
        <f t="shared" si="203"/>
        <v>60</v>
      </c>
      <c r="T2602" s="10">
        <f t="shared" si="204"/>
        <v>2016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8">
        <f t="shared" si="200"/>
        <v>21.900662251655628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8273</v>
      </c>
      <c r="P2603" t="s">
        <v>8309</v>
      </c>
      <c r="Q2603" s="12">
        <f t="shared" si="201"/>
        <v>41150.902187499996</v>
      </c>
      <c r="R2603" s="12">
        <f t="shared" si="202"/>
        <v>41165.165972222225</v>
      </c>
      <c r="S2603">
        <f t="shared" si="203"/>
        <v>14</v>
      </c>
      <c r="T2603" s="10">
        <f t="shared" si="204"/>
        <v>2012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8">
        <f t="shared" si="200"/>
        <v>80.022494887525568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8273</v>
      </c>
      <c r="P2604" t="s">
        <v>8309</v>
      </c>
      <c r="Q2604" s="12">
        <f t="shared" si="201"/>
        <v>41915.747314814813</v>
      </c>
      <c r="R2604" s="12">
        <f t="shared" si="202"/>
        <v>41955.888888888891</v>
      </c>
      <c r="S2604">
        <f t="shared" si="203"/>
        <v>40</v>
      </c>
      <c r="T2604" s="10">
        <f t="shared" si="204"/>
        <v>2014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8">
        <f t="shared" si="200"/>
        <v>35.520000000000003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8273</v>
      </c>
      <c r="P2605" t="s">
        <v>8309</v>
      </c>
      <c r="Q2605" s="12">
        <f t="shared" si="201"/>
        <v>41617.912662037037</v>
      </c>
      <c r="R2605" s="12">
        <f t="shared" si="202"/>
        <v>41631.912662037037</v>
      </c>
      <c r="S2605">
        <f t="shared" si="203"/>
        <v>14</v>
      </c>
      <c r="T2605" s="10">
        <f t="shared" si="204"/>
        <v>2013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8">
        <f t="shared" si="200"/>
        <v>64.933333333333323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8273</v>
      </c>
      <c r="P2606" t="s">
        <v>8309</v>
      </c>
      <c r="Q2606" s="12">
        <f t="shared" si="201"/>
        <v>40998.051192129627</v>
      </c>
      <c r="R2606" s="12">
        <f t="shared" si="202"/>
        <v>41028.051192129627</v>
      </c>
      <c r="S2606">
        <f t="shared" si="203"/>
        <v>30</v>
      </c>
      <c r="T2606" s="10">
        <f t="shared" si="204"/>
        <v>2012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8">
        <f t="shared" si="200"/>
        <v>60.965703745743475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8273</v>
      </c>
      <c r="P2607" t="s">
        <v>8309</v>
      </c>
      <c r="Q2607" s="12">
        <f t="shared" si="201"/>
        <v>42508.541550925926</v>
      </c>
      <c r="R2607" s="12">
        <f t="shared" si="202"/>
        <v>42538.541550925926</v>
      </c>
      <c r="S2607">
        <f t="shared" si="203"/>
        <v>30</v>
      </c>
      <c r="T2607" s="10">
        <f t="shared" si="204"/>
        <v>2016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8">
        <f t="shared" si="200"/>
        <v>31.444155844155844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8273</v>
      </c>
      <c r="P2608" t="s">
        <v>8309</v>
      </c>
      <c r="Q2608" s="12">
        <f t="shared" si="201"/>
        <v>41726.712754629632</v>
      </c>
      <c r="R2608" s="12">
        <f t="shared" si="202"/>
        <v>41758.712754629632</v>
      </c>
      <c r="S2608">
        <f t="shared" si="203"/>
        <v>32</v>
      </c>
      <c r="T2608" s="10">
        <f t="shared" si="204"/>
        <v>2014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8">
        <f t="shared" si="200"/>
        <v>81.949748743718587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8273</v>
      </c>
      <c r="P2609" t="s">
        <v>8309</v>
      </c>
      <c r="Q2609" s="12">
        <f t="shared" si="201"/>
        <v>42184.874675925923</v>
      </c>
      <c r="R2609" s="12">
        <f t="shared" si="202"/>
        <v>42228.083333333328</v>
      </c>
      <c r="S2609">
        <f t="shared" si="203"/>
        <v>43</v>
      </c>
      <c r="T2609" s="10">
        <f t="shared" si="204"/>
        <v>2015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8">
        <f t="shared" si="200"/>
        <v>58.92763157894737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8273</v>
      </c>
      <c r="P2610" t="s">
        <v>8309</v>
      </c>
      <c r="Q2610" s="12">
        <f t="shared" si="201"/>
        <v>42767.801712962959</v>
      </c>
      <c r="R2610" s="12">
        <f t="shared" si="202"/>
        <v>42809</v>
      </c>
      <c r="S2610">
        <f t="shared" si="203"/>
        <v>41</v>
      </c>
      <c r="T2610" s="10">
        <f t="shared" si="204"/>
        <v>2017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8">
        <f t="shared" si="200"/>
        <v>157.29347633136095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8273</v>
      </c>
      <c r="P2611" t="s">
        <v>8309</v>
      </c>
      <c r="Q2611" s="12">
        <f t="shared" si="201"/>
        <v>41075.237858796296</v>
      </c>
      <c r="R2611" s="12">
        <f t="shared" si="202"/>
        <v>41105.237858796296</v>
      </c>
      <c r="S2611">
        <f t="shared" si="203"/>
        <v>30</v>
      </c>
      <c r="T2611" s="10">
        <f t="shared" si="204"/>
        <v>2012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8">
        <f t="shared" si="200"/>
        <v>55.758509532062391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8273</v>
      </c>
      <c r="P2612" t="s">
        <v>8309</v>
      </c>
      <c r="Q2612" s="12">
        <f t="shared" si="201"/>
        <v>42564.881076388891</v>
      </c>
      <c r="R2612" s="12">
        <f t="shared" si="202"/>
        <v>42604.290972222225</v>
      </c>
      <c r="S2612">
        <f t="shared" si="203"/>
        <v>39</v>
      </c>
      <c r="T2612" s="10">
        <f t="shared" si="204"/>
        <v>2016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8">
        <f t="shared" si="200"/>
        <v>83.802893802893806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8273</v>
      </c>
      <c r="P2613" t="s">
        <v>8309</v>
      </c>
      <c r="Q2613" s="12">
        <f t="shared" si="201"/>
        <v>42704.335810185185</v>
      </c>
      <c r="R2613" s="12">
        <f t="shared" si="202"/>
        <v>42737.957638888889</v>
      </c>
      <c r="S2613">
        <f t="shared" si="203"/>
        <v>34</v>
      </c>
      <c r="T2613" s="10">
        <f t="shared" si="204"/>
        <v>2016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8">
        <f t="shared" si="200"/>
        <v>58.422210884353746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8273</v>
      </c>
      <c r="P2614" t="s">
        <v>8309</v>
      </c>
      <c r="Q2614" s="12">
        <f t="shared" si="201"/>
        <v>41982.143171296295</v>
      </c>
      <c r="R2614" s="12">
        <f t="shared" si="202"/>
        <v>42013.143171296295</v>
      </c>
      <c r="S2614">
        <f t="shared" si="203"/>
        <v>31</v>
      </c>
      <c r="T2614" s="10">
        <f t="shared" si="204"/>
        <v>2014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8">
        <f t="shared" si="200"/>
        <v>270.57142857142856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8273</v>
      </c>
      <c r="P2615" t="s">
        <v>8309</v>
      </c>
      <c r="Q2615" s="12">
        <f t="shared" si="201"/>
        <v>41143.81821759259</v>
      </c>
      <c r="R2615" s="12">
        <f t="shared" si="202"/>
        <v>41173.81821759259</v>
      </c>
      <c r="S2615">
        <f t="shared" si="203"/>
        <v>30</v>
      </c>
      <c r="T2615" s="10">
        <f t="shared" si="204"/>
        <v>2012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8">
        <f t="shared" si="200"/>
        <v>107.1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8273</v>
      </c>
      <c r="P2616" t="s">
        <v>8309</v>
      </c>
      <c r="Q2616" s="12">
        <f t="shared" si="201"/>
        <v>41730.708472222221</v>
      </c>
      <c r="R2616" s="12">
        <f t="shared" si="202"/>
        <v>41759.208333333336</v>
      </c>
      <c r="S2616">
        <f t="shared" si="203"/>
        <v>28</v>
      </c>
      <c r="T2616" s="10">
        <f t="shared" si="204"/>
        <v>2014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8">
        <f t="shared" si="200"/>
        <v>47.180555555555557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8273</v>
      </c>
      <c r="P2617" t="s">
        <v>8309</v>
      </c>
      <c r="Q2617" s="12">
        <f t="shared" si="201"/>
        <v>42453.49726851852</v>
      </c>
      <c r="R2617" s="12">
        <f t="shared" si="202"/>
        <v>42490.5</v>
      </c>
      <c r="S2617">
        <f t="shared" si="203"/>
        <v>37</v>
      </c>
      <c r="T2617" s="10">
        <f t="shared" si="204"/>
        <v>2016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8">
        <f t="shared" si="200"/>
        <v>120.30882352941177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8273</v>
      </c>
      <c r="P2618" t="s">
        <v>8309</v>
      </c>
      <c r="Q2618" s="12">
        <f t="shared" si="201"/>
        <v>42211.99454861111</v>
      </c>
      <c r="R2618" s="12">
        <f t="shared" si="202"/>
        <v>42241.99454861111</v>
      </c>
      <c r="S2618">
        <f t="shared" si="203"/>
        <v>30</v>
      </c>
      <c r="T2618" s="10">
        <f t="shared" si="204"/>
        <v>2015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8">
        <f t="shared" si="200"/>
        <v>27.59748427672956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8273</v>
      </c>
      <c r="P2619" t="s">
        <v>8309</v>
      </c>
      <c r="Q2619" s="12">
        <f t="shared" si="201"/>
        <v>41902.874432870369</v>
      </c>
      <c r="R2619" s="12">
        <f t="shared" si="202"/>
        <v>41932.874432870369</v>
      </c>
      <c r="S2619">
        <f t="shared" si="203"/>
        <v>30</v>
      </c>
      <c r="T2619" s="10">
        <f t="shared" si="204"/>
        <v>2014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8">
        <f t="shared" si="200"/>
        <v>205.2987012987013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8273</v>
      </c>
      <c r="P2620" t="s">
        <v>8309</v>
      </c>
      <c r="Q2620" s="12">
        <f t="shared" si="201"/>
        <v>42279.792372685188</v>
      </c>
      <c r="R2620" s="12">
        <f t="shared" si="202"/>
        <v>42339.834039351852</v>
      </c>
      <c r="S2620">
        <f t="shared" si="203"/>
        <v>60</v>
      </c>
      <c r="T2620" s="10">
        <f t="shared" si="204"/>
        <v>2015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8">
        <f t="shared" si="200"/>
        <v>35.547169811320757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8273</v>
      </c>
      <c r="P2621" t="s">
        <v>8309</v>
      </c>
      <c r="Q2621" s="12">
        <f t="shared" si="201"/>
        <v>42273.884305555555</v>
      </c>
      <c r="R2621" s="12">
        <f t="shared" si="202"/>
        <v>42300.458333333328</v>
      </c>
      <c r="S2621">
        <f t="shared" si="203"/>
        <v>27</v>
      </c>
      <c r="T2621" s="10">
        <f t="shared" si="204"/>
        <v>2015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8">
        <f t="shared" si="200"/>
        <v>74.639488409272587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8273</v>
      </c>
      <c r="P2622" t="s">
        <v>8309</v>
      </c>
      <c r="Q2622" s="12">
        <f t="shared" si="201"/>
        <v>42251.16715277778</v>
      </c>
      <c r="R2622" s="12">
        <f t="shared" si="202"/>
        <v>42288.041666666672</v>
      </c>
      <c r="S2622">
        <f t="shared" si="203"/>
        <v>37</v>
      </c>
      <c r="T2622" s="10">
        <f t="shared" si="204"/>
        <v>2015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8">
        <f t="shared" si="200"/>
        <v>47.058064516129029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8273</v>
      </c>
      <c r="P2623" t="s">
        <v>8309</v>
      </c>
      <c r="Q2623" s="12">
        <f t="shared" si="201"/>
        <v>42115.74754629629</v>
      </c>
      <c r="R2623" s="12">
        <f t="shared" si="202"/>
        <v>42145.74754629629</v>
      </c>
      <c r="S2623">
        <f t="shared" si="203"/>
        <v>30</v>
      </c>
      <c r="T2623" s="10">
        <f t="shared" si="204"/>
        <v>2015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8">
        <f t="shared" si="200"/>
        <v>26.591351351351353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8273</v>
      </c>
      <c r="P2624" t="s">
        <v>8309</v>
      </c>
      <c r="Q2624" s="12">
        <f t="shared" si="201"/>
        <v>42689.74324074074</v>
      </c>
      <c r="R2624" s="12">
        <f t="shared" si="202"/>
        <v>42734.74324074074</v>
      </c>
      <c r="S2624">
        <f t="shared" si="203"/>
        <v>45</v>
      </c>
      <c r="T2624" s="10">
        <f t="shared" si="204"/>
        <v>2016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8">
        <f t="shared" si="200"/>
        <v>36.774193548387096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8273</v>
      </c>
      <c r="P2625" t="s">
        <v>8309</v>
      </c>
      <c r="Q2625" s="12">
        <f t="shared" si="201"/>
        <v>42692.256550925929</v>
      </c>
      <c r="R2625" s="12">
        <f t="shared" si="202"/>
        <v>42706.256550925929</v>
      </c>
      <c r="S2625">
        <f t="shared" si="203"/>
        <v>14</v>
      </c>
      <c r="T2625" s="10">
        <f t="shared" si="204"/>
        <v>2016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8">
        <f t="shared" ref="F2626:F2689" si="205">E2626/M2626</f>
        <v>31.820544982698959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8273</v>
      </c>
      <c r="P2626" t="s">
        <v>8309</v>
      </c>
      <c r="Q2626" s="12">
        <f t="shared" si="201"/>
        <v>41144.42155092593</v>
      </c>
      <c r="R2626" s="12">
        <f t="shared" si="202"/>
        <v>41165.42155092593</v>
      </c>
      <c r="S2626">
        <f t="shared" si="203"/>
        <v>21</v>
      </c>
      <c r="T2626" s="10">
        <f t="shared" si="204"/>
        <v>2012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8">
        <f t="shared" si="205"/>
        <v>27.576923076923077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8273</v>
      </c>
      <c r="P2627" t="s">
        <v>8309</v>
      </c>
      <c r="Q2627" s="12">
        <f t="shared" ref="Q2627:Q2690" si="206">((($K2627/60)/60)/24)+DATE(1970,1,1)</f>
        <v>42658.810277777782</v>
      </c>
      <c r="R2627" s="12">
        <f t="shared" ref="R2627:R2690" si="207">((($J2627/60)/60)/24)+DATE(1970,1,1)</f>
        <v>42683.851944444439</v>
      </c>
      <c r="S2627">
        <f t="shared" ref="S2627:S2690" si="208">ROUND(R2627-Q2627,0)</f>
        <v>25</v>
      </c>
      <c r="T2627" s="10">
        <f t="shared" ref="T2627:T2690" si="209">YEAR(Q2627)</f>
        <v>2016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8">
        <f t="shared" si="205"/>
        <v>56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8273</v>
      </c>
      <c r="P2628" t="s">
        <v>8309</v>
      </c>
      <c r="Q2628" s="12">
        <f t="shared" si="206"/>
        <v>42128.628113425926</v>
      </c>
      <c r="R2628" s="12">
        <f t="shared" si="207"/>
        <v>42158.628113425926</v>
      </c>
      <c r="S2628">
        <f t="shared" si="208"/>
        <v>30</v>
      </c>
      <c r="T2628" s="10">
        <f t="shared" si="209"/>
        <v>2015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8">
        <f t="shared" si="205"/>
        <v>21.555555555555557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8273</v>
      </c>
      <c r="P2629" t="s">
        <v>8309</v>
      </c>
      <c r="Q2629" s="12">
        <f t="shared" si="206"/>
        <v>42304.829409722224</v>
      </c>
      <c r="R2629" s="12">
        <f t="shared" si="207"/>
        <v>42334.871076388896</v>
      </c>
      <c r="S2629">
        <f t="shared" si="208"/>
        <v>30</v>
      </c>
      <c r="T2629" s="10">
        <f t="shared" si="209"/>
        <v>2015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8">
        <f t="shared" si="205"/>
        <v>44.095238095238095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8273</v>
      </c>
      <c r="P2630" t="s">
        <v>8309</v>
      </c>
      <c r="Q2630" s="12">
        <f t="shared" si="206"/>
        <v>41953.966053240743</v>
      </c>
      <c r="R2630" s="12">
        <f t="shared" si="207"/>
        <v>41973.966053240743</v>
      </c>
      <c r="S2630">
        <f t="shared" si="208"/>
        <v>20</v>
      </c>
      <c r="T2630" s="10">
        <f t="shared" si="209"/>
        <v>2014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8">
        <f t="shared" si="205"/>
        <v>63.87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8273</v>
      </c>
      <c r="P2631" t="s">
        <v>8309</v>
      </c>
      <c r="Q2631" s="12">
        <f t="shared" si="206"/>
        <v>42108.538449074069</v>
      </c>
      <c r="R2631" s="12">
        <f t="shared" si="207"/>
        <v>42138.538449074069</v>
      </c>
      <c r="S2631">
        <f t="shared" si="208"/>
        <v>30</v>
      </c>
      <c r="T2631" s="10">
        <f t="shared" si="209"/>
        <v>2015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8">
        <f t="shared" si="205"/>
        <v>38.987654320987652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8273</v>
      </c>
      <c r="P2632" t="s">
        <v>8309</v>
      </c>
      <c r="Q2632" s="12">
        <f t="shared" si="206"/>
        <v>42524.105462962965</v>
      </c>
      <c r="R2632" s="12">
        <f t="shared" si="207"/>
        <v>42551.416666666672</v>
      </c>
      <c r="S2632">
        <f t="shared" si="208"/>
        <v>27</v>
      </c>
      <c r="T2632" s="10">
        <f t="shared" si="209"/>
        <v>2016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8">
        <f t="shared" si="205"/>
        <v>80.185489510489504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8273</v>
      </c>
      <c r="P2633" t="s">
        <v>8309</v>
      </c>
      <c r="Q2633" s="12">
        <f t="shared" si="206"/>
        <v>42218.169293981482</v>
      </c>
      <c r="R2633" s="12">
        <f t="shared" si="207"/>
        <v>42246.169293981482</v>
      </c>
      <c r="S2633">
        <f t="shared" si="208"/>
        <v>28</v>
      </c>
      <c r="T2633" s="10">
        <f t="shared" si="209"/>
        <v>2015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8">
        <f t="shared" si="205"/>
        <v>34.904761904761905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8273</v>
      </c>
      <c r="P2634" t="s">
        <v>8309</v>
      </c>
      <c r="Q2634" s="12">
        <f t="shared" si="206"/>
        <v>42494.061793981484</v>
      </c>
      <c r="R2634" s="12">
        <f t="shared" si="207"/>
        <v>42519.061793981484</v>
      </c>
      <c r="S2634">
        <f t="shared" si="208"/>
        <v>25</v>
      </c>
      <c r="T2634" s="10">
        <f t="shared" si="209"/>
        <v>2016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8">
        <f t="shared" si="205"/>
        <v>89.100502512562812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8273</v>
      </c>
      <c r="P2635" t="s">
        <v>8309</v>
      </c>
      <c r="Q2635" s="12">
        <f t="shared" si="206"/>
        <v>41667.823287037041</v>
      </c>
      <c r="R2635" s="12">
        <f t="shared" si="207"/>
        <v>41697.958333333336</v>
      </c>
      <c r="S2635">
        <f t="shared" si="208"/>
        <v>30</v>
      </c>
      <c r="T2635" s="10">
        <f t="shared" si="209"/>
        <v>2014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8">
        <f t="shared" si="205"/>
        <v>39.44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8273</v>
      </c>
      <c r="P2636" t="s">
        <v>8309</v>
      </c>
      <c r="Q2636" s="12">
        <f t="shared" si="206"/>
        <v>42612.656493055561</v>
      </c>
      <c r="R2636" s="12">
        <f t="shared" si="207"/>
        <v>42642.656493055561</v>
      </c>
      <c r="S2636">
        <f t="shared" si="208"/>
        <v>30</v>
      </c>
      <c r="T2636" s="10">
        <f t="shared" si="209"/>
        <v>2016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8">
        <f t="shared" si="205"/>
        <v>136.9047619047619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8273</v>
      </c>
      <c r="P2637" t="s">
        <v>8309</v>
      </c>
      <c r="Q2637" s="12">
        <f t="shared" si="206"/>
        <v>42037.950937500005</v>
      </c>
      <c r="R2637" s="12">
        <f t="shared" si="207"/>
        <v>42072.909270833334</v>
      </c>
      <c r="S2637">
        <f t="shared" si="208"/>
        <v>35</v>
      </c>
      <c r="T2637" s="10">
        <f t="shared" si="209"/>
        <v>2015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8">
        <f t="shared" si="205"/>
        <v>37.46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8273</v>
      </c>
      <c r="P2638" t="s">
        <v>8309</v>
      </c>
      <c r="Q2638" s="12">
        <f t="shared" si="206"/>
        <v>42636.614745370374</v>
      </c>
      <c r="R2638" s="12">
        <f t="shared" si="207"/>
        <v>42659.041666666672</v>
      </c>
      <c r="S2638">
        <f t="shared" si="208"/>
        <v>22</v>
      </c>
      <c r="T2638" s="10">
        <f t="shared" si="209"/>
        <v>2016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8">
        <f t="shared" si="205"/>
        <v>31.96153846153846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8273</v>
      </c>
      <c r="P2639" t="s">
        <v>8309</v>
      </c>
      <c r="Q2639" s="12">
        <f t="shared" si="206"/>
        <v>42639.549479166672</v>
      </c>
      <c r="R2639" s="12">
        <f t="shared" si="207"/>
        <v>42655.549479166672</v>
      </c>
      <c r="S2639">
        <f t="shared" si="208"/>
        <v>16</v>
      </c>
      <c r="T2639" s="10">
        <f t="shared" si="209"/>
        <v>2016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8">
        <f t="shared" si="205"/>
        <v>25.214285714285715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8273</v>
      </c>
      <c r="P2640" t="s">
        <v>8309</v>
      </c>
      <c r="Q2640" s="12">
        <f t="shared" si="206"/>
        <v>41989.913136574076</v>
      </c>
      <c r="R2640" s="12">
        <f t="shared" si="207"/>
        <v>42019.913136574076</v>
      </c>
      <c r="S2640">
        <f t="shared" si="208"/>
        <v>30</v>
      </c>
      <c r="T2640" s="10">
        <f t="shared" si="209"/>
        <v>2014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8">
        <f t="shared" si="205"/>
        <v>10.040816326530612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8273</v>
      </c>
      <c r="P2641" t="s">
        <v>8309</v>
      </c>
      <c r="Q2641" s="12">
        <f t="shared" si="206"/>
        <v>42024.86513888889</v>
      </c>
      <c r="R2641" s="12">
        <f t="shared" si="207"/>
        <v>42054.86513888889</v>
      </c>
      <c r="S2641">
        <f t="shared" si="208"/>
        <v>30</v>
      </c>
      <c r="T2641" s="10">
        <f t="shared" si="209"/>
        <v>2015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8">
        <f t="shared" si="205"/>
        <v>45.94202898550725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8273</v>
      </c>
      <c r="P2642" t="s">
        <v>8309</v>
      </c>
      <c r="Q2642" s="12">
        <f t="shared" si="206"/>
        <v>42103.160578703704</v>
      </c>
      <c r="R2642" s="12">
        <f t="shared" si="207"/>
        <v>42163.160578703704</v>
      </c>
      <c r="S2642">
        <f t="shared" si="208"/>
        <v>60</v>
      </c>
      <c r="T2642" s="10">
        <f t="shared" si="209"/>
        <v>2015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8">
        <f t="shared" si="205"/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8273</v>
      </c>
      <c r="P2643" t="s">
        <v>8309</v>
      </c>
      <c r="Q2643" s="12">
        <f t="shared" si="206"/>
        <v>41880.827118055553</v>
      </c>
      <c r="R2643" s="12">
        <f t="shared" si="207"/>
        <v>41897.839583333334</v>
      </c>
      <c r="S2643">
        <f t="shared" si="208"/>
        <v>17</v>
      </c>
      <c r="T2643" s="10">
        <f t="shared" si="209"/>
        <v>2014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8" t="e">
        <f t="shared" si="205"/>
        <v>#DIV/0!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8273</v>
      </c>
      <c r="P2644" t="s">
        <v>8309</v>
      </c>
      <c r="Q2644" s="12">
        <f t="shared" si="206"/>
        <v>42536.246620370366</v>
      </c>
      <c r="R2644" s="12">
        <f t="shared" si="207"/>
        <v>42566.289583333331</v>
      </c>
      <c r="S2644">
        <f t="shared" si="208"/>
        <v>30</v>
      </c>
      <c r="T2644" s="10">
        <f t="shared" si="209"/>
        <v>2016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8">
        <f t="shared" si="205"/>
        <v>223.58248500999335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8273</v>
      </c>
      <c r="P2645" t="s">
        <v>8309</v>
      </c>
      <c r="Q2645" s="12">
        <f t="shared" si="206"/>
        <v>42689.582349537035</v>
      </c>
      <c r="R2645" s="12">
        <f t="shared" si="207"/>
        <v>42725.332638888889</v>
      </c>
      <c r="S2645">
        <f t="shared" si="208"/>
        <v>36</v>
      </c>
      <c r="T2645" s="10">
        <f t="shared" si="209"/>
        <v>2016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8">
        <f t="shared" si="205"/>
        <v>39.480769230769234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8273</v>
      </c>
      <c r="P2646" t="s">
        <v>8309</v>
      </c>
      <c r="Q2646" s="12">
        <f t="shared" si="206"/>
        <v>42774.792071759264</v>
      </c>
      <c r="R2646" s="12">
        <f t="shared" si="207"/>
        <v>42804.792071759264</v>
      </c>
      <c r="S2646">
        <f t="shared" si="208"/>
        <v>30</v>
      </c>
      <c r="T2646" s="10">
        <f t="shared" si="209"/>
        <v>2017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8">
        <f t="shared" si="205"/>
        <v>91.304347826086953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8273</v>
      </c>
      <c r="P2647" t="s">
        <v>8309</v>
      </c>
      <c r="Q2647" s="12">
        <f t="shared" si="206"/>
        <v>41921.842627314814</v>
      </c>
      <c r="R2647" s="12">
        <f t="shared" si="207"/>
        <v>41951.884293981479</v>
      </c>
      <c r="S2647">
        <f t="shared" si="208"/>
        <v>30</v>
      </c>
      <c r="T2647" s="10">
        <f t="shared" si="209"/>
        <v>2014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8">
        <f t="shared" si="205"/>
        <v>78.666205607476627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8273</v>
      </c>
      <c r="P2648" t="s">
        <v>8309</v>
      </c>
      <c r="Q2648" s="12">
        <f t="shared" si="206"/>
        <v>42226.313298611116</v>
      </c>
      <c r="R2648" s="12">
        <f t="shared" si="207"/>
        <v>42256.313298611116</v>
      </c>
      <c r="S2648">
        <f t="shared" si="208"/>
        <v>30</v>
      </c>
      <c r="T2648" s="10">
        <f t="shared" si="209"/>
        <v>2015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8">
        <f t="shared" si="205"/>
        <v>12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8273</v>
      </c>
      <c r="P2649" t="s">
        <v>8309</v>
      </c>
      <c r="Q2649" s="12">
        <f t="shared" si="206"/>
        <v>42200.261793981481</v>
      </c>
      <c r="R2649" s="12">
        <f t="shared" si="207"/>
        <v>42230.261793981481</v>
      </c>
      <c r="S2649">
        <f t="shared" si="208"/>
        <v>30</v>
      </c>
      <c r="T2649" s="10">
        <f t="shared" si="209"/>
        <v>2015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8">
        <f t="shared" si="205"/>
        <v>17.666666666666668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8273</v>
      </c>
      <c r="P2650" t="s">
        <v>8309</v>
      </c>
      <c r="Q2650" s="12">
        <f t="shared" si="206"/>
        <v>42408.714814814812</v>
      </c>
      <c r="R2650" s="12">
        <f t="shared" si="207"/>
        <v>42438.714814814812</v>
      </c>
      <c r="S2650">
        <f t="shared" si="208"/>
        <v>30</v>
      </c>
      <c r="T2650" s="10">
        <f t="shared" si="209"/>
        <v>2016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8">
        <f t="shared" si="205"/>
        <v>41.333333333333336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8273</v>
      </c>
      <c r="P2651" t="s">
        <v>8309</v>
      </c>
      <c r="Q2651" s="12">
        <f t="shared" si="206"/>
        <v>42341.99700231482</v>
      </c>
      <c r="R2651" s="12">
        <f t="shared" si="207"/>
        <v>42401.99700231482</v>
      </c>
      <c r="S2651">
        <f t="shared" si="208"/>
        <v>60</v>
      </c>
      <c r="T2651" s="10">
        <f t="shared" si="209"/>
        <v>2015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8">
        <f t="shared" si="205"/>
        <v>71.599999999999994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8273</v>
      </c>
      <c r="P2652" t="s">
        <v>8309</v>
      </c>
      <c r="Q2652" s="12">
        <f t="shared" si="206"/>
        <v>42695.624340277776</v>
      </c>
      <c r="R2652" s="12">
        <f t="shared" si="207"/>
        <v>42725.624340277776</v>
      </c>
      <c r="S2652">
        <f t="shared" si="208"/>
        <v>30</v>
      </c>
      <c r="T2652" s="10">
        <f t="shared" si="209"/>
        <v>2016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8">
        <f t="shared" si="205"/>
        <v>307.8235294117647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8273</v>
      </c>
      <c r="P2653" t="s">
        <v>8309</v>
      </c>
      <c r="Q2653" s="12">
        <f t="shared" si="206"/>
        <v>42327.805659722217</v>
      </c>
      <c r="R2653" s="12">
        <f t="shared" si="207"/>
        <v>42355.805659722217</v>
      </c>
      <c r="S2653">
        <f t="shared" si="208"/>
        <v>28</v>
      </c>
      <c r="T2653" s="10">
        <f t="shared" si="209"/>
        <v>2015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8">
        <f t="shared" si="205"/>
        <v>80.454545454545453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8273</v>
      </c>
      <c r="P2654" t="s">
        <v>8309</v>
      </c>
      <c r="Q2654" s="12">
        <f t="shared" si="206"/>
        <v>41953.158854166672</v>
      </c>
      <c r="R2654" s="12">
        <f t="shared" si="207"/>
        <v>41983.158854166672</v>
      </c>
      <c r="S2654">
        <f t="shared" si="208"/>
        <v>30</v>
      </c>
      <c r="T2654" s="10">
        <f t="shared" si="209"/>
        <v>2014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8">
        <f t="shared" si="205"/>
        <v>83.942857142857136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8273</v>
      </c>
      <c r="P2655" t="s">
        <v>8309</v>
      </c>
      <c r="Q2655" s="12">
        <f t="shared" si="206"/>
        <v>41771.651932870373</v>
      </c>
      <c r="R2655" s="12">
        <f t="shared" si="207"/>
        <v>41803.166666666664</v>
      </c>
      <c r="S2655">
        <f t="shared" si="208"/>
        <v>32</v>
      </c>
      <c r="T2655" s="10">
        <f t="shared" si="209"/>
        <v>2014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8">
        <f t="shared" si="205"/>
        <v>8.5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8273</v>
      </c>
      <c r="P2656" t="s">
        <v>8309</v>
      </c>
      <c r="Q2656" s="12">
        <f t="shared" si="206"/>
        <v>42055.600995370376</v>
      </c>
      <c r="R2656" s="12">
        <f t="shared" si="207"/>
        <v>42115.559328703705</v>
      </c>
      <c r="S2656">
        <f t="shared" si="208"/>
        <v>60</v>
      </c>
      <c r="T2656" s="10">
        <f t="shared" si="209"/>
        <v>2015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8">
        <f t="shared" si="205"/>
        <v>73.372093023255815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8273</v>
      </c>
      <c r="P2657" t="s">
        <v>8309</v>
      </c>
      <c r="Q2657" s="12">
        <f t="shared" si="206"/>
        <v>42381.866284722222</v>
      </c>
      <c r="R2657" s="12">
        <f t="shared" si="207"/>
        <v>42409.833333333328</v>
      </c>
      <c r="S2657">
        <f t="shared" si="208"/>
        <v>28</v>
      </c>
      <c r="T2657" s="10">
        <f t="shared" si="209"/>
        <v>2016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8">
        <f t="shared" si="205"/>
        <v>112.86184210526316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8273</v>
      </c>
      <c r="P2658" t="s">
        <v>8309</v>
      </c>
      <c r="Q2658" s="12">
        <f t="shared" si="206"/>
        <v>42767.688518518517</v>
      </c>
      <c r="R2658" s="12">
        <f t="shared" si="207"/>
        <v>42806.791666666672</v>
      </c>
      <c r="S2658">
        <f t="shared" si="208"/>
        <v>39</v>
      </c>
      <c r="T2658" s="10">
        <f t="shared" si="209"/>
        <v>2017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8">
        <f t="shared" si="205"/>
        <v>95.277627118644077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8273</v>
      </c>
      <c r="P2659" t="s">
        <v>8309</v>
      </c>
      <c r="Q2659" s="12">
        <f t="shared" si="206"/>
        <v>42551.928854166668</v>
      </c>
      <c r="R2659" s="12">
        <f t="shared" si="207"/>
        <v>42585.0625</v>
      </c>
      <c r="S2659">
        <f t="shared" si="208"/>
        <v>33</v>
      </c>
      <c r="T2659" s="10">
        <f t="shared" si="209"/>
        <v>2016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8">
        <f t="shared" si="205"/>
        <v>22.75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8273</v>
      </c>
      <c r="P2660" t="s">
        <v>8309</v>
      </c>
      <c r="Q2660" s="12">
        <f t="shared" si="206"/>
        <v>42551.884189814817</v>
      </c>
      <c r="R2660" s="12">
        <f t="shared" si="207"/>
        <v>42581.884189814817</v>
      </c>
      <c r="S2660">
        <f t="shared" si="208"/>
        <v>30</v>
      </c>
      <c r="T2660" s="10">
        <f t="shared" si="209"/>
        <v>2016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8">
        <f t="shared" si="205"/>
        <v>133.30000000000001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8273</v>
      </c>
      <c r="P2661" t="s">
        <v>8309</v>
      </c>
      <c r="Q2661" s="12">
        <f t="shared" si="206"/>
        <v>42082.069560185191</v>
      </c>
      <c r="R2661" s="12">
        <f t="shared" si="207"/>
        <v>42112.069560185191</v>
      </c>
      <c r="S2661">
        <f t="shared" si="208"/>
        <v>30</v>
      </c>
      <c r="T2661" s="10">
        <f t="shared" si="209"/>
        <v>2015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8">
        <f t="shared" si="205"/>
        <v>3.8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8273</v>
      </c>
      <c r="P2662" t="s">
        <v>8309</v>
      </c>
      <c r="Q2662" s="12">
        <f t="shared" si="206"/>
        <v>42272.713171296295</v>
      </c>
      <c r="R2662" s="12">
        <f t="shared" si="207"/>
        <v>42332.754837962959</v>
      </c>
      <c r="S2662">
        <f t="shared" si="208"/>
        <v>60</v>
      </c>
      <c r="T2662" s="10">
        <f t="shared" si="209"/>
        <v>2015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8">
        <f t="shared" si="205"/>
        <v>85.75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8273</v>
      </c>
      <c r="P2663" t="s">
        <v>8310</v>
      </c>
      <c r="Q2663" s="12">
        <f t="shared" si="206"/>
        <v>41542.958449074074</v>
      </c>
      <c r="R2663" s="12">
        <f t="shared" si="207"/>
        <v>41572.958449074074</v>
      </c>
      <c r="S2663">
        <f t="shared" si="208"/>
        <v>30</v>
      </c>
      <c r="T2663" s="10">
        <f t="shared" si="209"/>
        <v>2013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8">
        <f t="shared" si="205"/>
        <v>267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8273</v>
      </c>
      <c r="P2664" t="s">
        <v>8310</v>
      </c>
      <c r="Q2664" s="12">
        <f t="shared" si="206"/>
        <v>42207.746678240743</v>
      </c>
      <c r="R2664" s="12">
        <f t="shared" si="207"/>
        <v>42237.746678240743</v>
      </c>
      <c r="S2664">
        <f t="shared" si="208"/>
        <v>30</v>
      </c>
      <c r="T2664" s="10">
        <f t="shared" si="209"/>
        <v>2015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8">
        <f t="shared" si="205"/>
        <v>373.55803571428572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8273</v>
      </c>
      <c r="P2665" t="s">
        <v>8310</v>
      </c>
      <c r="Q2665" s="12">
        <f t="shared" si="206"/>
        <v>42222.622766203705</v>
      </c>
      <c r="R2665" s="12">
        <f t="shared" si="207"/>
        <v>42251.625</v>
      </c>
      <c r="S2665">
        <f t="shared" si="208"/>
        <v>29</v>
      </c>
      <c r="T2665" s="10">
        <f t="shared" si="209"/>
        <v>2015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8">
        <f t="shared" si="205"/>
        <v>174.03846153846155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8273</v>
      </c>
      <c r="P2666" t="s">
        <v>8310</v>
      </c>
      <c r="Q2666" s="12">
        <f t="shared" si="206"/>
        <v>42313.02542824074</v>
      </c>
      <c r="R2666" s="12">
        <f t="shared" si="207"/>
        <v>42347.290972222225</v>
      </c>
      <c r="S2666">
        <f t="shared" si="208"/>
        <v>34</v>
      </c>
      <c r="T2666" s="10">
        <f t="shared" si="209"/>
        <v>2015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8">
        <f t="shared" si="205"/>
        <v>93.695652173913047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8273</v>
      </c>
      <c r="P2667" t="s">
        <v>8310</v>
      </c>
      <c r="Q2667" s="12">
        <f t="shared" si="206"/>
        <v>42083.895532407405</v>
      </c>
      <c r="R2667" s="12">
        <f t="shared" si="207"/>
        <v>42128.895532407405</v>
      </c>
      <c r="S2667">
        <f t="shared" si="208"/>
        <v>45</v>
      </c>
      <c r="T2667" s="10">
        <f t="shared" si="209"/>
        <v>2015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8">
        <f t="shared" si="205"/>
        <v>77.327718446601949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8273</v>
      </c>
      <c r="P2668" t="s">
        <v>8310</v>
      </c>
      <c r="Q2668" s="12">
        <f t="shared" si="206"/>
        <v>42235.764340277776</v>
      </c>
      <c r="R2668" s="12">
        <f t="shared" si="207"/>
        <v>42272.875</v>
      </c>
      <c r="S2668">
        <f t="shared" si="208"/>
        <v>37</v>
      </c>
      <c r="T2668" s="10">
        <f t="shared" si="209"/>
        <v>2015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8">
        <f t="shared" si="205"/>
        <v>92.222222222222229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8273</v>
      </c>
      <c r="P2669" t="s">
        <v>8310</v>
      </c>
      <c r="Q2669" s="12">
        <f t="shared" si="206"/>
        <v>42380.926111111112</v>
      </c>
      <c r="R2669" s="12">
        <f t="shared" si="207"/>
        <v>42410.926111111112</v>
      </c>
      <c r="S2669">
        <f t="shared" si="208"/>
        <v>30</v>
      </c>
      <c r="T2669" s="10">
        <f t="shared" si="209"/>
        <v>2016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8">
        <f t="shared" si="205"/>
        <v>60.964285714285715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8273</v>
      </c>
      <c r="P2670" t="s">
        <v>8310</v>
      </c>
      <c r="Q2670" s="12">
        <f t="shared" si="206"/>
        <v>42275.588715277772</v>
      </c>
      <c r="R2670" s="12">
        <f t="shared" si="207"/>
        <v>42317.60555555555</v>
      </c>
      <c r="S2670">
        <f t="shared" si="208"/>
        <v>42</v>
      </c>
      <c r="T2670" s="10">
        <f t="shared" si="209"/>
        <v>2015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8">
        <f t="shared" si="205"/>
        <v>91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8273</v>
      </c>
      <c r="P2671" t="s">
        <v>8310</v>
      </c>
      <c r="Q2671" s="12">
        <f t="shared" si="206"/>
        <v>42319.035833333335</v>
      </c>
      <c r="R2671" s="12">
        <f t="shared" si="207"/>
        <v>42379.035833333335</v>
      </c>
      <c r="S2671">
        <f t="shared" si="208"/>
        <v>60</v>
      </c>
      <c r="T2671" s="10">
        <f t="shared" si="209"/>
        <v>2015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8">
        <f t="shared" si="205"/>
        <v>41.583333333333336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8273</v>
      </c>
      <c r="P2672" t="s">
        <v>8310</v>
      </c>
      <c r="Q2672" s="12">
        <f t="shared" si="206"/>
        <v>41821.020601851851</v>
      </c>
      <c r="R2672" s="12">
        <f t="shared" si="207"/>
        <v>41849.020601851851</v>
      </c>
      <c r="S2672">
        <f t="shared" si="208"/>
        <v>28</v>
      </c>
      <c r="T2672" s="10">
        <f t="shared" si="209"/>
        <v>2014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8">
        <f t="shared" si="205"/>
        <v>33.761904761904759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8273</v>
      </c>
      <c r="P2673" t="s">
        <v>8310</v>
      </c>
      <c r="Q2673" s="12">
        <f t="shared" si="206"/>
        <v>41962.749027777783</v>
      </c>
      <c r="R2673" s="12">
        <f t="shared" si="207"/>
        <v>41992.818055555559</v>
      </c>
      <c r="S2673">
        <f t="shared" si="208"/>
        <v>30</v>
      </c>
      <c r="T2673" s="10">
        <f t="shared" si="209"/>
        <v>2014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8">
        <f t="shared" si="205"/>
        <v>70.61702127659575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8273</v>
      </c>
      <c r="P2674" t="s">
        <v>8310</v>
      </c>
      <c r="Q2674" s="12">
        <f t="shared" si="206"/>
        <v>42344.884143518517</v>
      </c>
      <c r="R2674" s="12">
        <f t="shared" si="207"/>
        <v>42366.25</v>
      </c>
      <c r="S2674">
        <f t="shared" si="208"/>
        <v>21</v>
      </c>
      <c r="T2674" s="10">
        <f t="shared" si="209"/>
        <v>2015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8">
        <f t="shared" si="205"/>
        <v>167.15151515151516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8273</v>
      </c>
      <c r="P2675" t="s">
        <v>8310</v>
      </c>
      <c r="Q2675" s="12">
        <f t="shared" si="206"/>
        <v>41912.541655092595</v>
      </c>
      <c r="R2675" s="12">
        <f t="shared" si="207"/>
        <v>41941.947916666664</v>
      </c>
      <c r="S2675">
        <f t="shared" si="208"/>
        <v>29</v>
      </c>
      <c r="T2675" s="10">
        <f t="shared" si="209"/>
        <v>2014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8">
        <f t="shared" si="205"/>
        <v>128.61988304093566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8273</v>
      </c>
      <c r="P2676" t="s">
        <v>8310</v>
      </c>
      <c r="Q2676" s="12">
        <f t="shared" si="206"/>
        <v>42529.632754629631</v>
      </c>
      <c r="R2676" s="12">
        <f t="shared" si="207"/>
        <v>42556.207638888889</v>
      </c>
      <c r="S2676">
        <f t="shared" si="208"/>
        <v>27</v>
      </c>
      <c r="T2676" s="10">
        <f t="shared" si="209"/>
        <v>2016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8">
        <f t="shared" si="205"/>
        <v>65.41379310344827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8273</v>
      </c>
      <c r="P2677" t="s">
        <v>8310</v>
      </c>
      <c r="Q2677" s="12">
        <f t="shared" si="206"/>
        <v>41923.857511574075</v>
      </c>
      <c r="R2677" s="12">
        <f t="shared" si="207"/>
        <v>41953.899178240739</v>
      </c>
      <c r="S2677">
        <f t="shared" si="208"/>
        <v>30</v>
      </c>
      <c r="T2677" s="10">
        <f t="shared" si="209"/>
        <v>2014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8">
        <f t="shared" si="205"/>
        <v>117.55555555555556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8273</v>
      </c>
      <c r="P2678" t="s">
        <v>8310</v>
      </c>
      <c r="Q2678" s="12">
        <f t="shared" si="206"/>
        <v>42482.624699074076</v>
      </c>
      <c r="R2678" s="12">
        <f t="shared" si="207"/>
        <v>42512.624699074076</v>
      </c>
      <c r="S2678">
        <f t="shared" si="208"/>
        <v>30</v>
      </c>
      <c r="T2678" s="10">
        <f t="shared" si="209"/>
        <v>2016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8">
        <f t="shared" si="205"/>
        <v>126.48148148148148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8273</v>
      </c>
      <c r="P2679" t="s">
        <v>8310</v>
      </c>
      <c r="Q2679" s="12">
        <f t="shared" si="206"/>
        <v>41793.029432870368</v>
      </c>
      <c r="R2679" s="12">
        <f t="shared" si="207"/>
        <v>41823.029432870368</v>
      </c>
      <c r="S2679">
        <f t="shared" si="208"/>
        <v>30</v>
      </c>
      <c r="T2679" s="10">
        <f t="shared" si="209"/>
        <v>2014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8">
        <f t="shared" si="205"/>
        <v>550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8273</v>
      </c>
      <c r="P2680" t="s">
        <v>8310</v>
      </c>
      <c r="Q2680" s="12">
        <f t="shared" si="206"/>
        <v>42241.798206018517</v>
      </c>
      <c r="R2680" s="12">
        <f t="shared" si="207"/>
        <v>42271.798206018517</v>
      </c>
      <c r="S2680">
        <f t="shared" si="208"/>
        <v>30</v>
      </c>
      <c r="T2680" s="10">
        <f t="shared" si="209"/>
        <v>2015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8">
        <f t="shared" si="205"/>
        <v>44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8273</v>
      </c>
      <c r="P2681" t="s">
        <v>8310</v>
      </c>
      <c r="Q2681" s="12">
        <f t="shared" si="206"/>
        <v>42033.001087962963</v>
      </c>
      <c r="R2681" s="12">
        <f t="shared" si="207"/>
        <v>42063.001087962963</v>
      </c>
      <c r="S2681">
        <f t="shared" si="208"/>
        <v>30</v>
      </c>
      <c r="T2681" s="10">
        <f t="shared" si="209"/>
        <v>2015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8">
        <f t="shared" si="205"/>
        <v>69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8273</v>
      </c>
      <c r="P2682" t="s">
        <v>8310</v>
      </c>
      <c r="Q2682" s="12">
        <f t="shared" si="206"/>
        <v>42436.211701388893</v>
      </c>
      <c r="R2682" s="12">
        <f t="shared" si="207"/>
        <v>42466.170034722221</v>
      </c>
      <c r="S2682">
        <f t="shared" si="208"/>
        <v>30</v>
      </c>
      <c r="T2682" s="10">
        <f t="shared" si="209"/>
        <v>2016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8">
        <f t="shared" si="205"/>
        <v>27.5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8290</v>
      </c>
      <c r="P2683" t="s">
        <v>8291</v>
      </c>
      <c r="Q2683" s="12">
        <f t="shared" si="206"/>
        <v>41805.895254629628</v>
      </c>
      <c r="R2683" s="12">
        <f t="shared" si="207"/>
        <v>41830.895254629628</v>
      </c>
      <c r="S2683">
        <f t="shared" si="208"/>
        <v>25</v>
      </c>
      <c r="T2683" s="10">
        <f t="shared" si="209"/>
        <v>2014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8">
        <f t="shared" si="205"/>
        <v>84.9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8290</v>
      </c>
      <c r="P2684" t="s">
        <v>8291</v>
      </c>
      <c r="Q2684" s="12">
        <f t="shared" si="206"/>
        <v>41932.871990740743</v>
      </c>
      <c r="R2684" s="12">
        <f t="shared" si="207"/>
        <v>41965.249305555553</v>
      </c>
      <c r="S2684">
        <f t="shared" si="208"/>
        <v>32</v>
      </c>
      <c r="T2684" s="10">
        <f t="shared" si="209"/>
        <v>2014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8">
        <f t="shared" si="205"/>
        <v>12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8290</v>
      </c>
      <c r="P2685" t="s">
        <v>8291</v>
      </c>
      <c r="Q2685" s="12">
        <f t="shared" si="206"/>
        <v>42034.75509259259</v>
      </c>
      <c r="R2685" s="12">
        <f t="shared" si="207"/>
        <v>42064.75509259259</v>
      </c>
      <c r="S2685">
        <f t="shared" si="208"/>
        <v>30</v>
      </c>
      <c r="T2685" s="10">
        <f t="shared" si="209"/>
        <v>2015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8">
        <f t="shared" si="205"/>
        <v>200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8290</v>
      </c>
      <c r="P2686" t="s">
        <v>8291</v>
      </c>
      <c r="Q2686" s="12">
        <f t="shared" si="206"/>
        <v>41820.914641203701</v>
      </c>
      <c r="R2686" s="12">
        <f t="shared" si="207"/>
        <v>41860.914641203701</v>
      </c>
      <c r="S2686">
        <f t="shared" si="208"/>
        <v>40</v>
      </c>
      <c r="T2686" s="10">
        <f t="shared" si="209"/>
        <v>2014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8">
        <f t="shared" si="205"/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8290</v>
      </c>
      <c r="P2687" t="s">
        <v>8291</v>
      </c>
      <c r="Q2687" s="12">
        <f t="shared" si="206"/>
        <v>42061.69594907407</v>
      </c>
      <c r="R2687" s="12">
        <f t="shared" si="207"/>
        <v>42121.654282407413</v>
      </c>
      <c r="S2687">
        <f t="shared" si="208"/>
        <v>60</v>
      </c>
      <c r="T2687" s="10">
        <f t="shared" si="209"/>
        <v>2015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8" t="e">
        <f t="shared" si="205"/>
        <v>#DIV/0!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8290</v>
      </c>
      <c r="P2688" t="s">
        <v>8291</v>
      </c>
      <c r="Q2688" s="12">
        <f t="shared" si="206"/>
        <v>41892.974803240737</v>
      </c>
      <c r="R2688" s="12">
        <f t="shared" si="207"/>
        <v>41912.974803240737</v>
      </c>
      <c r="S2688">
        <f t="shared" si="208"/>
        <v>20</v>
      </c>
      <c r="T2688" s="10">
        <f t="shared" si="209"/>
        <v>2014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8" t="e">
        <f t="shared" si="205"/>
        <v>#DIV/0!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8290</v>
      </c>
      <c r="P2689" t="s">
        <v>8291</v>
      </c>
      <c r="Q2689" s="12">
        <f t="shared" si="206"/>
        <v>42154.64025462963</v>
      </c>
      <c r="R2689" s="12">
        <f t="shared" si="207"/>
        <v>42184.64025462963</v>
      </c>
      <c r="S2689">
        <f t="shared" si="208"/>
        <v>30</v>
      </c>
      <c r="T2689" s="10">
        <f t="shared" si="209"/>
        <v>2015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8">
        <f t="shared" ref="F2690:F2753" si="210">E2690/M2690</f>
        <v>5.2857142857142856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8290</v>
      </c>
      <c r="P2690" t="s">
        <v>8291</v>
      </c>
      <c r="Q2690" s="12">
        <f t="shared" si="206"/>
        <v>42028.118865740747</v>
      </c>
      <c r="R2690" s="12">
        <f t="shared" si="207"/>
        <v>42059.125</v>
      </c>
      <c r="S2690">
        <f t="shared" si="208"/>
        <v>31</v>
      </c>
      <c r="T2690" s="10">
        <f t="shared" si="209"/>
        <v>2015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8">
        <f t="shared" si="210"/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8290</v>
      </c>
      <c r="P2691" t="s">
        <v>8291</v>
      </c>
      <c r="Q2691" s="12">
        <f t="shared" ref="Q2691:Q2754" si="211">((($K2691/60)/60)/24)+DATE(1970,1,1)</f>
        <v>42551.961689814809</v>
      </c>
      <c r="R2691" s="12">
        <f t="shared" ref="R2691:R2754" si="212">((($J2691/60)/60)/24)+DATE(1970,1,1)</f>
        <v>42581.961689814809</v>
      </c>
      <c r="S2691">
        <f t="shared" ref="S2691:S2754" si="213">ROUND(R2691-Q2691,0)</f>
        <v>30</v>
      </c>
      <c r="T2691" s="10">
        <f t="shared" ref="T2691:T2754" si="214">YEAR(Q2691)</f>
        <v>2016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8">
        <f t="shared" si="210"/>
        <v>72.762711864406782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8290</v>
      </c>
      <c r="P2692" t="s">
        <v>8291</v>
      </c>
      <c r="Q2692" s="12">
        <f t="shared" si="211"/>
        <v>42113.105046296296</v>
      </c>
      <c r="R2692" s="12">
        <f t="shared" si="212"/>
        <v>42158.105046296296</v>
      </c>
      <c r="S2692">
        <f t="shared" si="213"/>
        <v>45</v>
      </c>
      <c r="T2692" s="10">
        <f t="shared" si="214"/>
        <v>2015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8">
        <f t="shared" si="210"/>
        <v>17.5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8290</v>
      </c>
      <c r="P2693" t="s">
        <v>8291</v>
      </c>
      <c r="Q2693" s="12">
        <f t="shared" si="211"/>
        <v>42089.724039351851</v>
      </c>
      <c r="R2693" s="12">
        <f t="shared" si="212"/>
        <v>42134.724039351851</v>
      </c>
      <c r="S2693">
        <f t="shared" si="213"/>
        <v>45</v>
      </c>
      <c r="T2693" s="10">
        <f t="shared" si="214"/>
        <v>2015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8">
        <f t="shared" si="210"/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8290</v>
      </c>
      <c r="P2694" t="s">
        <v>8291</v>
      </c>
      <c r="Q2694" s="12">
        <f t="shared" si="211"/>
        <v>42058.334027777775</v>
      </c>
      <c r="R2694" s="12">
        <f t="shared" si="212"/>
        <v>42088.292361111111</v>
      </c>
      <c r="S2694">
        <f t="shared" si="213"/>
        <v>30</v>
      </c>
      <c r="T2694" s="10">
        <f t="shared" si="214"/>
        <v>2015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8">
        <f t="shared" si="210"/>
        <v>13.333333333333334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8290</v>
      </c>
      <c r="P2695" t="s">
        <v>8291</v>
      </c>
      <c r="Q2695" s="12">
        <f t="shared" si="211"/>
        <v>41834.138495370367</v>
      </c>
      <c r="R2695" s="12">
        <f t="shared" si="212"/>
        <v>41864.138495370367</v>
      </c>
      <c r="S2695">
        <f t="shared" si="213"/>
        <v>30</v>
      </c>
      <c r="T2695" s="10">
        <f t="shared" si="214"/>
        <v>2014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8">
        <f t="shared" si="210"/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8290</v>
      </c>
      <c r="P2696" t="s">
        <v>8291</v>
      </c>
      <c r="Q2696" s="12">
        <f t="shared" si="211"/>
        <v>41878.140497685185</v>
      </c>
      <c r="R2696" s="12">
        <f t="shared" si="212"/>
        <v>41908.140497685185</v>
      </c>
      <c r="S2696">
        <f t="shared" si="213"/>
        <v>30</v>
      </c>
      <c r="T2696" s="10">
        <f t="shared" si="214"/>
        <v>2014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8">
        <f t="shared" si="210"/>
        <v>23.666666666666668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8290</v>
      </c>
      <c r="P2697" t="s">
        <v>8291</v>
      </c>
      <c r="Q2697" s="12">
        <f t="shared" si="211"/>
        <v>42048.181921296295</v>
      </c>
      <c r="R2697" s="12">
        <f t="shared" si="212"/>
        <v>42108.14025462963</v>
      </c>
      <c r="S2697">
        <f t="shared" si="213"/>
        <v>60</v>
      </c>
      <c r="T2697" s="10">
        <f t="shared" si="214"/>
        <v>2015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8">
        <f t="shared" si="210"/>
        <v>89.21052631578948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8290</v>
      </c>
      <c r="P2698" t="s">
        <v>8291</v>
      </c>
      <c r="Q2698" s="12">
        <f t="shared" si="211"/>
        <v>41964.844444444447</v>
      </c>
      <c r="R2698" s="12">
        <f t="shared" si="212"/>
        <v>41998.844444444447</v>
      </c>
      <c r="S2698">
        <f t="shared" si="213"/>
        <v>34</v>
      </c>
      <c r="T2698" s="10">
        <f t="shared" si="214"/>
        <v>2014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8">
        <f t="shared" si="210"/>
        <v>116.55769230769231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8290</v>
      </c>
      <c r="P2699" t="s">
        <v>8291</v>
      </c>
      <c r="Q2699" s="12">
        <f t="shared" si="211"/>
        <v>42187.940081018518</v>
      </c>
      <c r="R2699" s="12">
        <f t="shared" si="212"/>
        <v>42218.916666666672</v>
      </c>
      <c r="S2699">
        <f t="shared" si="213"/>
        <v>31</v>
      </c>
      <c r="T2699" s="10">
        <f t="shared" si="214"/>
        <v>2015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8">
        <f t="shared" si="210"/>
        <v>13.005000000000001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8290</v>
      </c>
      <c r="P2700" t="s">
        <v>8291</v>
      </c>
      <c r="Q2700" s="12">
        <f t="shared" si="211"/>
        <v>41787.898240740738</v>
      </c>
      <c r="R2700" s="12">
        <f t="shared" si="212"/>
        <v>41817.898240740738</v>
      </c>
      <c r="S2700">
        <f t="shared" si="213"/>
        <v>30</v>
      </c>
      <c r="T2700" s="10">
        <f t="shared" si="214"/>
        <v>2014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8" t="e">
        <f t="shared" si="210"/>
        <v>#DIV/0!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8290</v>
      </c>
      <c r="P2701" t="s">
        <v>8291</v>
      </c>
      <c r="Q2701" s="12">
        <f t="shared" si="211"/>
        <v>41829.896562499998</v>
      </c>
      <c r="R2701" s="12">
        <f t="shared" si="212"/>
        <v>41859.896562499998</v>
      </c>
      <c r="S2701">
        <f t="shared" si="213"/>
        <v>30</v>
      </c>
      <c r="T2701" s="10">
        <f t="shared" si="214"/>
        <v>2014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8">
        <f t="shared" si="210"/>
        <v>17.5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8290</v>
      </c>
      <c r="P2702" t="s">
        <v>8291</v>
      </c>
      <c r="Q2702" s="12">
        <f t="shared" si="211"/>
        <v>41870.87467592593</v>
      </c>
      <c r="R2702" s="12">
        <f t="shared" si="212"/>
        <v>41900.87467592593</v>
      </c>
      <c r="S2702">
        <f t="shared" si="213"/>
        <v>30</v>
      </c>
      <c r="T2702" s="10">
        <f t="shared" si="214"/>
        <v>2014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8">
        <f t="shared" si="210"/>
        <v>34.130434782608695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8271</v>
      </c>
      <c r="P2703" t="s">
        <v>8311</v>
      </c>
      <c r="Q2703" s="12">
        <f t="shared" si="211"/>
        <v>42801.774699074071</v>
      </c>
      <c r="R2703" s="12">
        <f t="shared" si="212"/>
        <v>42832.733032407406</v>
      </c>
      <c r="S2703">
        <f t="shared" si="213"/>
        <v>31</v>
      </c>
      <c r="T2703" s="10">
        <f t="shared" si="214"/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8">
        <f t="shared" si="210"/>
        <v>132.34615384615384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8271</v>
      </c>
      <c r="P2704" t="s">
        <v>8311</v>
      </c>
      <c r="Q2704" s="12">
        <f t="shared" si="211"/>
        <v>42800.801817129628</v>
      </c>
      <c r="R2704" s="12">
        <f t="shared" si="212"/>
        <v>42830.760150462964</v>
      </c>
      <c r="S2704">
        <f t="shared" si="213"/>
        <v>30</v>
      </c>
      <c r="T2704" s="10">
        <f t="shared" si="214"/>
        <v>2017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8">
        <f t="shared" si="210"/>
        <v>922.22222222222217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8271</v>
      </c>
      <c r="P2705" t="s">
        <v>8311</v>
      </c>
      <c r="Q2705" s="12">
        <f t="shared" si="211"/>
        <v>42756.690162037034</v>
      </c>
      <c r="R2705" s="12">
        <f t="shared" si="212"/>
        <v>42816.648495370369</v>
      </c>
      <c r="S2705">
        <f t="shared" si="213"/>
        <v>60</v>
      </c>
      <c r="T2705" s="10">
        <f t="shared" si="214"/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8">
        <f t="shared" si="210"/>
        <v>163.57142857142858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8271</v>
      </c>
      <c r="P2706" t="s">
        <v>8311</v>
      </c>
      <c r="Q2706" s="12">
        <f t="shared" si="211"/>
        <v>42787.862430555557</v>
      </c>
      <c r="R2706" s="12">
        <f t="shared" si="212"/>
        <v>42830.820763888885</v>
      </c>
      <c r="S2706">
        <f t="shared" si="213"/>
        <v>43</v>
      </c>
      <c r="T2706" s="10">
        <f t="shared" si="214"/>
        <v>2017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8">
        <f t="shared" si="210"/>
        <v>217.375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8271</v>
      </c>
      <c r="P2707" t="s">
        <v>8311</v>
      </c>
      <c r="Q2707" s="12">
        <f t="shared" si="211"/>
        <v>42773.916180555556</v>
      </c>
      <c r="R2707" s="12">
        <f t="shared" si="212"/>
        <v>42818.874513888892</v>
      </c>
      <c r="S2707">
        <f t="shared" si="213"/>
        <v>45</v>
      </c>
      <c r="T2707" s="10">
        <f t="shared" si="214"/>
        <v>2017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8">
        <f t="shared" si="210"/>
        <v>149.44486692015209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8271</v>
      </c>
      <c r="P2708" t="s">
        <v>8311</v>
      </c>
      <c r="Q2708" s="12">
        <f t="shared" si="211"/>
        <v>41899.294942129629</v>
      </c>
      <c r="R2708" s="12">
        <f t="shared" si="212"/>
        <v>41928.290972222225</v>
      </c>
      <c r="S2708">
        <f t="shared" si="213"/>
        <v>29</v>
      </c>
      <c r="T2708" s="10">
        <f t="shared" si="214"/>
        <v>2014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8">
        <f t="shared" si="210"/>
        <v>71.237487309644663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8271</v>
      </c>
      <c r="P2709" t="s">
        <v>8311</v>
      </c>
      <c r="Q2709" s="12">
        <f t="shared" si="211"/>
        <v>41391.782905092594</v>
      </c>
      <c r="R2709" s="12">
        <f t="shared" si="212"/>
        <v>41421.290972222225</v>
      </c>
      <c r="S2709">
        <f t="shared" si="213"/>
        <v>30</v>
      </c>
      <c r="T2709" s="10">
        <f t="shared" si="214"/>
        <v>2013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8">
        <f t="shared" si="210"/>
        <v>44.464318398474738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8271</v>
      </c>
      <c r="P2710" t="s">
        <v>8311</v>
      </c>
      <c r="Q2710" s="12">
        <f t="shared" si="211"/>
        <v>42512.698217592595</v>
      </c>
      <c r="R2710" s="12">
        <f t="shared" si="212"/>
        <v>42572.698217592595</v>
      </c>
      <c r="S2710">
        <f t="shared" si="213"/>
        <v>60</v>
      </c>
      <c r="T2710" s="10">
        <f t="shared" si="214"/>
        <v>2016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8">
        <f t="shared" si="210"/>
        <v>164.94480519480518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8271</v>
      </c>
      <c r="P2711" t="s">
        <v>8311</v>
      </c>
      <c r="Q2711" s="12">
        <f t="shared" si="211"/>
        <v>42612.149780092594</v>
      </c>
      <c r="R2711" s="12">
        <f t="shared" si="212"/>
        <v>42647.165972222225</v>
      </c>
      <c r="S2711">
        <f t="shared" si="213"/>
        <v>35</v>
      </c>
      <c r="T2711" s="10">
        <f t="shared" si="214"/>
        <v>2016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8">
        <f t="shared" si="210"/>
        <v>84.871516544117654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8271</v>
      </c>
      <c r="P2712" t="s">
        <v>8311</v>
      </c>
      <c r="Q2712" s="12">
        <f t="shared" si="211"/>
        <v>41828.229490740741</v>
      </c>
      <c r="R2712" s="12">
        <f t="shared" si="212"/>
        <v>41860.083333333336</v>
      </c>
      <c r="S2712">
        <f t="shared" si="213"/>
        <v>32</v>
      </c>
      <c r="T2712" s="10">
        <f t="shared" si="214"/>
        <v>2014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8">
        <f t="shared" si="210"/>
        <v>53.945205479452056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8271</v>
      </c>
      <c r="P2713" t="s">
        <v>8311</v>
      </c>
      <c r="Q2713" s="12">
        <f t="shared" si="211"/>
        <v>41780.745254629634</v>
      </c>
      <c r="R2713" s="12">
        <f t="shared" si="212"/>
        <v>41810.917361111111</v>
      </c>
      <c r="S2713">
        <f t="shared" si="213"/>
        <v>30</v>
      </c>
      <c r="T2713" s="10">
        <f t="shared" si="214"/>
        <v>2014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8">
        <f t="shared" si="210"/>
        <v>50.531468531468533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8271</v>
      </c>
      <c r="P2714" t="s">
        <v>8311</v>
      </c>
      <c r="Q2714" s="12">
        <f t="shared" si="211"/>
        <v>41432.062037037038</v>
      </c>
      <c r="R2714" s="12">
        <f t="shared" si="212"/>
        <v>41468.75</v>
      </c>
      <c r="S2714">
        <f t="shared" si="213"/>
        <v>37</v>
      </c>
      <c r="T2714" s="10">
        <f t="shared" si="214"/>
        <v>2013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8">
        <f t="shared" si="210"/>
        <v>108.00140845070422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8271</v>
      </c>
      <c r="P2715" t="s">
        <v>8311</v>
      </c>
      <c r="Q2715" s="12">
        <f t="shared" si="211"/>
        <v>42322.653749999998</v>
      </c>
      <c r="R2715" s="12">
        <f t="shared" si="212"/>
        <v>42362.653749999998</v>
      </c>
      <c r="S2715">
        <f t="shared" si="213"/>
        <v>40</v>
      </c>
      <c r="T2715" s="10">
        <f t="shared" si="214"/>
        <v>2015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8">
        <f t="shared" si="210"/>
        <v>95.373770491803285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8271</v>
      </c>
      <c r="P2716" t="s">
        <v>8311</v>
      </c>
      <c r="Q2716" s="12">
        <f t="shared" si="211"/>
        <v>42629.655046296291</v>
      </c>
      <c r="R2716" s="12">
        <f t="shared" si="212"/>
        <v>42657.958333333328</v>
      </c>
      <c r="S2716">
        <f t="shared" si="213"/>
        <v>28</v>
      </c>
      <c r="T2716" s="10">
        <f t="shared" si="214"/>
        <v>2016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8">
        <f t="shared" si="210"/>
        <v>57.631016333938291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8271</v>
      </c>
      <c r="P2717" t="s">
        <v>8311</v>
      </c>
      <c r="Q2717" s="12">
        <f t="shared" si="211"/>
        <v>42387.398472222223</v>
      </c>
      <c r="R2717" s="12">
        <f t="shared" si="212"/>
        <v>42421.398472222223</v>
      </c>
      <c r="S2717">
        <f t="shared" si="213"/>
        <v>34</v>
      </c>
      <c r="T2717" s="10">
        <f t="shared" si="214"/>
        <v>2016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8">
        <f t="shared" si="210"/>
        <v>64.160481283422456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8271</v>
      </c>
      <c r="P2718" t="s">
        <v>8311</v>
      </c>
      <c r="Q2718" s="12">
        <f t="shared" si="211"/>
        <v>42255.333252314813</v>
      </c>
      <c r="R2718" s="12">
        <f t="shared" si="212"/>
        <v>42285.333252314813</v>
      </c>
      <c r="S2718">
        <f t="shared" si="213"/>
        <v>30</v>
      </c>
      <c r="T2718" s="10">
        <f t="shared" si="214"/>
        <v>2015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8">
        <f t="shared" si="210"/>
        <v>92.387692307692305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8271</v>
      </c>
      <c r="P2719" t="s">
        <v>8311</v>
      </c>
      <c r="Q2719" s="12">
        <f t="shared" si="211"/>
        <v>41934.914918981485</v>
      </c>
      <c r="R2719" s="12">
        <f t="shared" si="212"/>
        <v>41979.956585648149</v>
      </c>
      <c r="S2719">
        <f t="shared" si="213"/>
        <v>45</v>
      </c>
      <c r="T2719" s="10">
        <f t="shared" si="214"/>
        <v>2014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8">
        <f t="shared" si="210"/>
        <v>125.97972972972973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8271</v>
      </c>
      <c r="P2720" t="s">
        <v>8311</v>
      </c>
      <c r="Q2720" s="12">
        <f t="shared" si="211"/>
        <v>42465.596585648149</v>
      </c>
      <c r="R2720" s="12">
        <f t="shared" si="212"/>
        <v>42493.958333333328</v>
      </c>
      <c r="S2720">
        <f t="shared" si="213"/>
        <v>28</v>
      </c>
      <c r="T2720" s="10">
        <f t="shared" si="214"/>
        <v>2016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8">
        <f t="shared" si="210"/>
        <v>94.637681159420296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8271</v>
      </c>
      <c r="P2721" t="s">
        <v>8311</v>
      </c>
      <c r="Q2721" s="12">
        <f t="shared" si="211"/>
        <v>42418.031180555554</v>
      </c>
      <c r="R2721" s="12">
        <f t="shared" si="212"/>
        <v>42477.989513888882</v>
      </c>
      <c r="S2721">
        <f t="shared" si="213"/>
        <v>60</v>
      </c>
      <c r="T2721" s="10">
        <f t="shared" si="214"/>
        <v>2016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8">
        <f t="shared" si="210"/>
        <v>170.69942196531792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8271</v>
      </c>
      <c r="P2722" t="s">
        <v>8311</v>
      </c>
      <c r="Q2722" s="12">
        <f t="shared" si="211"/>
        <v>42655.465891203698</v>
      </c>
      <c r="R2722" s="12">
        <f t="shared" si="212"/>
        <v>42685.507557870369</v>
      </c>
      <c r="S2722">
        <f t="shared" si="213"/>
        <v>30</v>
      </c>
      <c r="T2722" s="10">
        <f t="shared" si="214"/>
        <v>2016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8">
        <f t="shared" si="210"/>
        <v>40.762081784386616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8273</v>
      </c>
      <c r="P2723" t="s">
        <v>8303</v>
      </c>
      <c r="Q2723" s="12">
        <f t="shared" si="211"/>
        <v>41493.543958333335</v>
      </c>
      <c r="R2723" s="12">
        <f t="shared" si="212"/>
        <v>41523.791666666664</v>
      </c>
      <c r="S2723">
        <f t="shared" si="213"/>
        <v>30</v>
      </c>
      <c r="T2723" s="10">
        <f t="shared" si="214"/>
        <v>2013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8">
        <f t="shared" si="210"/>
        <v>68.254054054054052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8273</v>
      </c>
      <c r="P2724" t="s">
        <v>8303</v>
      </c>
      <c r="Q2724" s="12">
        <f t="shared" si="211"/>
        <v>42704.857094907406</v>
      </c>
      <c r="R2724" s="12">
        <f t="shared" si="212"/>
        <v>42764.857094907406</v>
      </c>
      <c r="S2724">
        <f t="shared" si="213"/>
        <v>60</v>
      </c>
      <c r="T2724" s="10">
        <f t="shared" si="214"/>
        <v>2016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8">
        <f t="shared" si="210"/>
        <v>95.48863636363636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8273</v>
      </c>
      <c r="P2725" t="s">
        <v>8303</v>
      </c>
      <c r="Q2725" s="12">
        <f t="shared" si="211"/>
        <v>41944.83898148148</v>
      </c>
      <c r="R2725" s="12">
        <f t="shared" si="212"/>
        <v>42004.880648148144</v>
      </c>
      <c r="S2725">
        <f t="shared" si="213"/>
        <v>60</v>
      </c>
      <c r="T2725" s="10">
        <f t="shared" si="214"/>
        <v>2014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8">
        <f t="shared" si="210"/>
        <v>7.1902649656526005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8273</v>
      </c>
      <c r="P2726" t="s">
        <v>8303</v>
      </c>
      <c r="Q2726" s="12">
        <f t="shared" si="211"/>
        <v>42199.32707175926</v>
      </c>
      <c r="R2726" s="12">
        <f t="shared" si="212"/>
        <v>42231.32707175926</v>
      </c>
      <c r="S2726">
        <f t="shared" si="213"/>
        <v>32</v>
      </c>
      <c r="T2726" s="10">
        <f t="shared" si="214"/>
        <v>2015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8">
        <f t="shared" si="210"/>
        <v>511.65486725663715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8273</v>
      </c>
      <c r="P2727" t="s">
        <v>8303</v>
      </c>
      <c r="Q2727" s="12">
        <f t="shared" si="211"/>
        <v>42745.744618055556</v>
      </c>
      <c r="R2727" s="12">
        <f t="shared" si="212"/>
        <v>42795.744618055556</v>
      </c>
      <c r="S2727">
        <f t="shared" si="213"/>
        <v>50</v>
      </c>
      <c r="T2727" s="10">
        <f t="shared" si="214"/>
        <v>2017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8">
        <f t="shared" si="210"/>
        <v>261.74504950495049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8273</v>
      </c>
      <c r="P2728" t="s">
        <v>8303</v>
      </c>
      <c r="Q2728" s="12">
        <f t="shared" si="211"/>
        <v>42452.579988425925</v>
      </c>
      <c r="R2728" s="12">
        <f t="shared" si="212"/>
        <v>42482.579988425925</v>
      </c>
      <c r="S2728">
        <f t="shared" si="213"/>
        <v>30</v>
      </c>
      <c r="T2728" s="10">
        <f t="shared" si="214"/>
        <v>2016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8">
        <f t="shared" si="210"/>
        <v>69.760961810466767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8273</v>
      </c>
      <c r="P2729" t="s">
        <v>8303</v>
      </c>
      <c r="Q2729" s="12">
        <f t="shared" si="211"/>
        <v>42198.676655092597</v>
      </c>
      <c r="R2729" s="12">
        <f t="shared" si="212"/>
        <v>42223.676655092597</v>
      </c>
      <c r="S2729">
        <f t="shared" si="213"/>
        <v>25</v>
      </c>
      <c r="T2729" s="10">
        <f t="shared" si="214"/>
        <v>2015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8">
        <f t="shared" si="210"/>
        <v>77.229591836734699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8273</v>
      </c>
      <c r="P2730" t="s">
        <v>8303</v>
      </c>
      <c r="Q2730" s="12">
        <f t="shared" si="211"/>
        <v>42333.59993055556</v>
      </c>
      <c r="R2730" s="12">
        <f t="shared" si="212"/>
        <v>42368.59993055556</v>
      </c>
      <c r="S2730">
        <f t="shared" si="213"/>
        <v>35</v>
      </c>
      <c r="T2730" s="10">
        <f t="shared" si="214"/>
        <v>2015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8">
        <f t="shared" si="210"/>
        <v>340.56521739130437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8273</v>
      </c>
      <c r="P2731" t="s">
        <v>8303</v>
      </c>
      <c r="Q2731" s="12">
        <f t="shared" si="211"/>
        <v>42095.240706018521</v>
      </c>
      <c r="R2731" s="12">
        <f t="shared" si="212"/>
        <v>42125.240706018521</v>
      </c>
      <c r="S2731">
        <f t="shared" si="213"/>
        <v>30</v>
      </c>
      <c r="T2731" s="10">
        <f t="shared" si="214"/>
        <v>2015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8">
        <f t="shared" si="210"/>
        <v>67.417903225806455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8273</v>
      </c>
      <c r="P2732" t="s">
        <v>8303</v>
      </c>
      <c r="Q2732" s="12">
        <f t="shared" si="211"/>
        <v>41351.541377314818</v>
      </c>
      <c r="R2732" s="12">
        <f t="shared" si="212"/>
        <v>41386.541377314818</v>
      </c>
      <c r="S2732">
        <f t="shared" si="213"/>
        <v>35</v>
      </c>
      <c r="T2732" s="10">
        <f t="shared" si="214"/>
        <v>2013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8">
        <f t="shared" si="210"/>
        <v>845.70270270270271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8273</v>
      </c>
      <c r="P2733" t="s">
        <v>8303</v>
      </c>
      <c r="Q2733" s="12">
        <f t="shared" si="211"/>
        <v>41872.525717592594</v>
      </c>
      <c r="R2733" s="12">
        <f t="shared" si="212"/>
        <v>41930.166666666664</v>
      </c>
      <c r="S2733">
        <f t="shared" si="213"/>
        <v>58</v>
      </c>
      <c r="T2733" s="10">
        <f t="shared" si="214"/>
        <v>2014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8">
        <f t="shared" si="210"/>
        <v>97.191780821917803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8273</v>
      </c>
      <c r="P2734" t="s">
        <v>8303</v>
      </c>
      <c r="Q2734" s="12">
        <f t="shared" si="211"/>
        <v>41389.808194444442</v>
      </c>
      <c r="R2734" s="12">
        <f t="shared" si="212"/>
        <v>41422</v>
      </c>
      <c r="S2734">
        <f t="shared" si="213"/>
        <v>32</v>
      </c>
      <c r="T2734" s="10">
        <f t="shared" si="214"/>
        <v>2013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8">
        <f t="shared" si="210"/>
        <v>451.84033613445376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8273</v>
      </c>
      <c r="P2735" t="s">
        <v>8303</v>
      </c>
      <c r="Q2735" s="12">
        <f t="shared" si="211"/>
        <v>42044.272847222222</v>
      </c>
      <c r="R2735" s="12">
        <f t="shared" si="212"/>
        <v>42104.231180555551</v>
      </c>
      <c r="S2735">
        <f t="shared" si="213"/>
        <v>60</v>
      </c>
      <c r="T2735" s="10">
        <f t="shared" si="214"/>
        <v>2015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8">
        <f t="shared" si="210"/>
        <v>138.66871165644173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8273</v>
      </c>
      <c r="P2736" t="s">
        <v>8303</v>
      </c>
      <c r="Q2736" s="12">
        <f t="shared" si="211"/>
        <v>42626.668888888889</v>
      </c>
      <c r="R2736" s="12">
        <f t="shared" si="212"/>
        <v>42656.915972222225</v>
      </c>
      <c r="S2736">
        <f t="shared" si="213"/>
        <v>30</v>
      </c>
      <c r="T2736" s="10">
        <f t="shared" si="214"/>
        <v>2016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8">
        <f t="shared" si="210"/>
        <v>21.640147492625371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8273</v>
      </c>
      <c r="P2737" t="s">
        <v>8303</v>
      </c>
      <c r="Q2737" s="12">
        <f t="shared" si="211"/>
        <v>41316.120949074073</v>
      </c>
      <c r="R2737" s="12">
        <f t="shared" si="212"/>
        <v>41346.833333333336</v>
      </c>
      <c r="S2737">
        <f t="shared" si="213"/>
        <v>31</v>
      </c>
      <c r="T2737" s="10">
        <f t="shared" si="214"/>
        <v>2013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8">
        <f t="shared" si="210"/>
        <v>169.51724137931035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8273</v>
      </c>
      <c r="P2738" t="s">
        <v>8303</v>
      </c>
      <c r="Q2738" s="12">
        <f t="shared" si="211"/>
        <v>41722.666354166664</v>
      </c>
      <c r="R2738" s="12">
        <f t="shared" si="212"/>
        <v>41752.666354166664</v>
      </c>
      <c r="S2738">
        <f t="shared" si="213"/>
        <v>30</v>
      </c>
      <c r="T2738" s="10">
        <f t="shared" si="214"/>
        <v>2014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8">
        <f t="shared" si="210"/>
        <v>161.88210526315791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8273</v>
      </c>
      <c r="P2739" t="s">
        <v>8303</v>
      </c>
      <c r="Q2739" s="12">
        <f t="shared" si="211"/>
        <v>41611.917673611111</v>
      </c>
      <c r="R2739" s="12">
        <f t="shared" si="212"/>
        <v>41654.791666666664</v>
      </c>
      <c r="S2739">
        <f t="shared" si="213"/>
        <v>43</v>
      </c>
      <c r="T2739" s="10">
        <f t="shared" si="214"/>
        <v>2013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8">
        <f t="shared" si="210"/>
        <v>493.13333333333333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8273</v>
      </c>
      <c r="P2740" t="s">
        <v>8303</v>
      </c>
      <c r="Q2740" s="12">
        <f t="shared" si="211"/>
        <v>42620.143564814818</v>
      </c>
      <c r="R2740" s="12">
        <f t="shared" si="212"/>
        <v>42680.143564814818</v>
      </c>
      <c r="S2740">
        <f t="shared" si="213"/>
        <v>60</v>
      </c>
      <c r="T2740" s="10">
        <f t="shared" si="214"/>
        <v>2016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8">
        <f t="shared" si="210"/>
        <v>22.120418848167539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8273</v>
      </c>
      <c r="P2741" t="s">
        <v>8303</v>
      </c>
      <c r="Q2741" s="12">
        <f t="shared" si="211"/>
        <v>41719.887928240743</v>
      </c>
      <c r="R2741" s="12">
        <f t="shared" si="212"/>
        <v>41764.887928240743</v>
      </c>
      <c r="S2741">
        <f t="shared" si="213"/>
        <v>45</v>
      </c>
      <c r="T2741" s="10">
        <f t="shared" si="214"/>
        <v>2014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8">
        <f t="shared" si="210"/>
        <v>18.235294117647058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8273</v>
      </c>
      <c r="P2742" t="s">
        <v>8303</v>
      </c>
      <c r="Q2742" s="12">
        <f t="shared" si="211"/>
        <v>42045.031851851847</v>
      </c>
      <c r="R2742" s="12">
        <f t="shared" si="212"/>
        <v>42074.99018518519</v>
      </c>
      <c r="S2742">
        <f t="shared" si="213"/>
        <v>30</v>
      </c>
      <c r="T2742" s="10">
        <f t="shared" si="214"/>
        <v>2015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8">
        <f t="shared" si="210"/>
        <v>8.75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8276</v>
      </c>
      <c r="P2743" t="s">
        <v>8312</v>
      </c>
      <c r="Q2743" s="12">
        <f t="shared" si="211"/>
        <v>41911.657430555555</v>
      </c>
      <c r="R2743" s="12">
        <f t="shared" si="212"/>
        <v>41932.088194444441</v>
      </c>
      <c r="S2743">
        <f t="shared" si="213"/>
        <v>20</v>
      </c>
      <c r="T2743" s="10">
        <f t="shared" si="214"/>
        <v>2014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8">
        <f t="shared" si="210"/>
        <v>40.611111111111114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8276</v>
      </c>
      <c r="P2744" t="s">
        <v>8312</v>
      </c>
      <c r="Q2744" s="12">
        <f t="shared" si="211"/>
        <v>41030.719756944447</v>
      </c>
      <c r="R2744" s="12">
        <f t="shared" si="212"/>
        <v>41044.719756944447</v>
      </c>
      <c r="S2744">
        <f t="shared" si="213"/>
        <v>14</v>
      </c>
      <c r="T2744" s="10">
        <f t="shared" si="214"/>
        <v>2012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8" t="e">
        <f t="shared" si="210"/>
        <v>#DIV/0!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8276</v>
      </c>
      <c r="P2745" t="s">
        <v>8312</v>
      </c>
      <c r="Q2745" s="12">
        <f t="shared" si="211"/>
        <v>42632.328784722224</v>
      </c>
      <c r="R2745" s="12">
        <f t="shared" si="212"/>
        <v>42662.328784722224</v>
      </c>
      <c r="S2745">
        <f t="shared" si="213"/>
        <v>30</v>
      </c>
      <c r="T2745" s="10">
        <f t="shared" si="214"/>
        <v>2016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8">
        <f t="shared" si="210"/>
        <v>37.954545454545453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8276</v>
      </c>
      <c r="P2746" t="s">
        <v>8312</v>
      </c>
      <c r="Q2746" s="12">
        <f t="shared" si="211"/>
        <v>40938.062476851854</v>
      </c>
      <c r="R2746" s="12">
        <f t="shared" si="212"/>
        <v>40968.062476851854</v>
      </c>
      <c r="S2746">
        <f t="shared" si="213"/>
        <v>30</v>
      </c>
      <c r="T2746" s="10">
        <f t="shared" si="214"/>
        <v>2012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8">
        <f t="shared" si="210"/>
        <v>35.734693877551024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8276</v>
      </c>
      <c r="P2747" t="s">
        <v>8312</v>
      </c>
      <c r="Q2747" s="12">
        <f t="shared" si="211"/>
        <v>41044.988055555557</v>
      </c>
      <c r="R2747" s="12">
        <f t="shared" si="212"/>
        <v>41104.988055555557</v>
      </c>
      <c r="S2747">
        <f t="shared" si="213"/>
        <v>60</v>
      </c>
      <c r="T2747" s="10">
        <f t="shared" si="214"/>
        <v>2012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8">
        <f t="shared" si="210"/>
        <v>42.157894736842103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8276</v>
      </c>
      <c r="P2748" t="s">
        <v>8312</v>
      </c>
      <c r="Q2748" s="12">
        <f t="shared" si="211"/>
        <v>41850.781377314815</v>
      </c>
      <c r="R2748" s="12">
        <f t="shared" si="212"/>
        <v>41880.781377314815</v>
      </c>
      <c r="S2748">
        <f t="shared" si="213"/>
        <v>30</v>
      </c>
      <c r="T2748" s="10">
        <f t="shared" si="214"/>
        <v>2014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8">
        <f t="shared" si="210"/>
        <v>35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8276</v>
      </c>
      <c r="P2749" t="s">
        <v>8312</v>
      </c>
      <c r="Q2749" s="12">
        <f t="shared" si="211"/>
        <v>41044.64811342593</v>
      </c>
      <c r="R2749" s="12">
        <f t="shared" si="212"/>
        <v>41076.131944444445</v>
      </c>
      <c r="S2749">
        <f t="shared" si="213"/>
        <v>31</v>
      </c>
      <c r="T2749" s="10">
        <f t="shared" si="214"/>
        <v>2012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8">
        <f t="shared" si="210"/>
        <v>13.25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8276</v>
      </c>
      <c r="P2750" t="s">
        <v>8312</v>
      </c>
      <c r="Q2750" s="12">
        <f t="shared" si="211"/>
        <v>42585.7106712963</v>
      </c>
      <c r="R2750" s="12">
        <f t="shared" si="212"/>
        <v>42615.7106712963</v>
      </c>
      <c r="S2750">
        <f t="shared" si="213"/>
        <v>30</v>
      </c>
      <c r="T2750" s="10">
        <f t="shared" si="214"/>
        <v>2016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8">
        <f t="shared" si="210"/>
        <v>55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8276</v>
      </c>
      <c r="P2751" t="s">
        <v>8312</v>
      </c>
      <c r="Q2751" s="12">
        <f t="shared" si="211"/>
        <v>42068.799039351856</v>
      </c>
      <c r="R2751" s="12">
        <f t="shared" si="212"/>
        <v>42098.757372685184</v>
      </c>
      <c r="S2751">
        <f t="shared" si="213"/>
        <v>30</v>
      </c>
      <c r="T2751" s="10">
        <f t="shared" si="214"/>
        <v>2015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8" t="e">
        <f t="shared" si="210"/>
        <v>#DIV/0!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8276</v>
      </c>
      <c r="P2752" t="s">
        <v>8312</v>
      </c>
      <c r="Q2752" s="12">
        <f t="shared" si="211"/>
        <v>41078.899826388886</v>
      </c>
      <c r="R2752" s="12">
        <f t="shared" si="212"/>
        <v>41090.833333333336</v>
      </c>
      <c r="S2752">
        <f t="shared" si="213"/>
        <v>12</v>
      </c>
      <c r="T2752" s="10">
        <f t="shared" si="214"/>
        <v>2012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8" t="e">
        <f t="shared" si="210"/>
        <v>#DIV/0!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8276</v>
      </c>
      <c r="P2753" t="s">
        <v>8312</v>
      </c>
      <c r="Q2753" s="12">
        <f t="shared" si="211"/>
        <v>41747.887060185189</v>
      </c>
      <c r="R2753" s="12">
        <f t="shared" si="212"/>
        <v>41807.887060185189</v>
      </c>
      <c r="S2753">
        <f t="shared" si="213"/>
        <v>60</v>
      </c>
      <c r="T2753" s="10">
        <f t="shared" si="214"/>
        <v>2014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8">
        <f t="shared" ref="F2754:F2817" si="215">E2754/M2754</f>
        <v>39.285714285714285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8276</v>
      </c>
      <c r="P2754" t="s">
        <v>8312</v>
      </c>
      <c r="Q2754" s="12">
        <f t="shared" si="211"/>
        <v>40855.765092592592</v>
      </c>
      <c r="R2754" s="12">
        <f t="shared" si="212"/>
        <v>40895.765092592592</v>
      </c>
      <c r="S2754">
        <f t="shared" si="213"/>
        <v>40</v>
      </c>
      <c r="T2754" s="10">
        <f t="shared" si="214"/>
        <v>2011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8">
        <f t="shared" si="215"/>
        <v>47.5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8276</v>
      </c>
      <c r="P2755" t="s">
        <v>8312</v>
      </c>
      <c r="Q2755" s="12">
        <f t="shared" ref="Q2755:Q2818" si="216">((($K2755/60)/60)/24)+DATE(1970,1,1)</f>
        <v>41117.900729166664</v>
      </c>
      <c r="R2755" s="12">
        <f t="shared" ref="R2755:R2818" si="217">((($J2755/60)/60)/24)+DATE(1970,1,1)</f>
        <v>41147.900729166664</v>
      </c>
      <c r="S2755">
        <f t="shared" ref="S2755:S2818" si="218">ROUND(R2755-Q2755,0)</f>
        <v>30</v>
      </c>
      <c r="T2755" s="10">
        <f t="shared" ref="T2755:T2818" si="219">YEAR(Q2755)</f>
        <v>2012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8" t="e">
        <f t="shared" si="215"/>
        <v>#DIV/0!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8276</v>
      </c>
      <c r="P2756" t="s">
        <v>8312</v>
      </c>
      <c r="Q2756" s="12">
        <f t="shared" si="216"/>
        <v>41863.636006944449</v>
      </c>
      <c r="R2756" s="12">
        <f t="shared" si="217"/>
        <v>41893.636006944449</v>
      </c>
      <c r="S2756">
        <f t="shared" si="218"/>
        <v>30</v>
      </c>
      <c r="T2756" s="10">
        <f t="shared" si="219"/>
        <v>2014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8">
        <f t="shared" si="215"/>
        <v>17.333333333333332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8276</v>
      </c>
      <c r="P2757" t="s">
        <v>8312</v>
      </c>
      <c r="Q2757" s="12">
        <f t="shared" si="216"/>
        <v>42072.790821759263</v>
      </c>
      <c r="R2757" s="12">
        <f t="shared" si="217"/>
        <v>42102.790821759263</v>
      </c>
      <c r="S2757">
        <f t="shared" si="218"/>
        <v>30</v>
      </c>
      <c r="T2757" s="10">
        <f t="shared" si="219"/>
        <v>2015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8">
        <f t="shared" si="215"/>
        <v>31.757575757575758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8276</v>
      </c>
      <c r="P2758" t="s">
        <v>8312</v>
      </c>
      <c r="Q2758" s="12">
        <f t="shared" si="216"/>
        <v>41620.90047453704</v>
      </c>
      <c r="R2758" s="12">
        <f t="shared" si="217"/>
        <v>41650.90047453704</v>
      </c>
      <c r="S2758">
        <f t="shared" si="218"/>
        <v>30</v>
      </c>
      <c r="T2758" s="10">
        <f t="shared" si="219"/>
        <v>2013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8">
        <f t="shared" si="215"/>
        <v>5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8276</v>
      </c>
      <c r="P2759" t="s">
        <v>8312</v>
      </c>
      <c r="Q2759" s="12">
        <f t="shared" si="216"/>
        <v>42573.65662037037</v>
      </c>
      <c r="R2759" s="12">
        <f t="shared" si="217"/>
        <v>42588.65662037037</v>
      </c>
      <c r="S2759">
        <f t="shared" si="218"/>
        <v>15</v>
      </c>
      <c r="T2759" s="10">
        <f t="shared" si="219"/>
        <v>2016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8">
        <f t="shared" si="215"/>
        <v>39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8276</v>
      </c>
      <c r="P2760" t="s">
        <v>8312</v>
      </c>
      <c r="Q2760" s="12">
        <f t="shared" si="216"/>
        <v>42639.441932870366</v>
      </c>
      <c r="R2760" s="12">
        <f t="shared" si="217"/>
        <v>42653.441932870366</v>
      </c>
      <c r="S2760">
        <f t="shared" si="218"/>
        <v>14</v>
      </c>
      <c r="T2760" s="10">
        <f t="shared" si="219"/>
        <v>2016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8">
        <f t="shared" si="215"/>
        <v>52.5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8276</v>
      </c>
      <c r="P2761" t="s">
        <v>8312</v>
      </c>
      <c r="Q2761" s="12">
        <f t="shared" si="216"/>
        <v>42524.36650462963</v>
      </c>
      <c r="R2761" s="12">
        <f t="shared" si="217"/>
        <v>42567.36650462963</v>
      </c>
      <c r="S2761">
        <f t="shared" si="218"/>
        <v>43</v>
      </c>
      <c r="T2761" s="10">
        <f t="shared" si="219"/>
        <v>2016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8" t="e">
        <f t="shared" si="215"/>
        <v>#DIV/0!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8276</v>
      </c>
      <c r="P2762" t="s">
        <v>8312</v>
      </c>
      <c r="Q2762" s="12">
        <f t="shared" si="216"/>
        <v>41415.461319444446</v>
      </c>
      <c r="R2762" s="12">
        <f t="shared" si="217"/>
        <v>41445.461319444446</v>
      </c>
      <c r="S2762">
        <f t="shared" si="218"/>
        <v>30</v>
      </c>
      <c r="T2762" s="10">
        <f t="shared" si="219"/>
        <v>2013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8">
        <f t="shared" si="215"/>
        <v>9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8276</v>
      </c>
      <c r="P2763" t="s">
        <v>8312</v>
      </c>
      <c r="Q2763" s="12">
        <f t="shared" si="216"/>
        <v>41247.063576388886</v>
      </c>
      <c r="R2763" s="12">
        <f t="shared" si="217"/>
        <v>41277.063576388886</v>
      </c>
      <c r="S2763">
        <f t="shared" si="218"/>
        <v>30</v>
      </c>
      <c r="T2763" s="10">
        <f t="shared" si="219"/>
        <v>2012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8">
        <f t="shared" si="215"/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8276</v>
      </c>
      <c r="P2764" t="s">
        <v>8312</v>
      </c>
      <c r="Q2764" s="12">
        <f t="shared" si="216"/>
        <v>40927.036979166667</v>
      </c>
      <c r="R2764" s="12">
        <f t="shared" si="217"/>
        <v>40986.995312500003</v>
      </c>
      <c r="S2764">
        <f t="shared" si="218"/>
        <v>60</v>
      </c>
      <c r="T2764" s="10">
        <f t="shared" si="219"/>
        <v>2012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8">
        <f t="shared" si="215"/>
        <v>30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8276</v>
      </c>
      <c r="P2765" t="s">
        <v>8312</v>
      </c>
      <c r="Q2765" s="12">
        <f t="shared" si="216"/>
        <v>41373.579675925925</v>
      </c>
      <c r="R2765" s="12">
        <f t="shared" si="217"/>
        <v>41418.579675925925</v>
      </c>
      <c r="S2765">
        <f t="shared" si="218"/>
        <v>45</v>
      </c>
      <c r="T2765" s="10">
        <f t="shared" si="219"/>
        <v>2013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8">
        <f t="shared" si="215"/>
        <v>11.25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8276</v>
      </c>
      <c r="P2766" t="s">
        <v>8312</v>
      </c>
      <c r="Q2766" s="12">
        <f t="shared" si="216"/>
        <v>41030.292025462964</v>
      </c>
      <c r="R2766" s="12">
        <f t="shared" si="217"/>
        <v>41059.791666666664</v>
      </c>
      <c r="S2766">
        <f t="shared" si="218"/>
        <v>29</v>
      </c>
      <c r="T2766" s="10">
        <f t="shared" si="219"/>
        <v>2012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8" t="e">
        <f t="shared" si="215"/>
        <v>#DIV/0!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8276</v>
      </c>
      <c r="P2767" t="s">
        <v>8312</v>
      </c>
      <c r="Q2767" s="12">
        <f t="shared" si="216"/>
        <v>41194.579027777778</v>
      </c>
      <c r="R2767" s="12">
        <f t="shared" si="217"/>
        <v>41210.579027777778</v>
      </c>
      <c r="S2767">
        <f t="shared" si="218"/>
        <v>16</v>
      </c>
      <c r="T2767" s="10">
        <f t="shared" si="219"/>
        <v>2012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8">
        <f t="shared" si="215"/>
        <v>25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8276</v>
      </c>
      <c r="P2768" t="s">
        <v>8312</v>
      </c>
      <c r="Q2768" s="12">
        <f t="shared" si="216"/>
        <v>40736.668032407404</v>
      </c>
      <c r="R2768" s="12">
        <f t="shared" si="217"/>
        <v>40766.668032407404</v>
      </c>
      <c r="S2768">
        <f t="shared" si="218"/>
        <v>30</v>
      </c>
      <c r="T2768" s="10">
        <f t="shared" si="219"/>
        <v>2011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8">
        <f t="shared" si="215"/>
        <v>11.333333333333334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8276</v>
      </c>
      <c r="P2769" t="s">
        <v>8312</v>
      </c>
      <c r="Q2769" s="12">
        <f t="shared" si="216"/>
        <v>42172.958912037036</v>
      </c>
      <c r="R2769" s="12">
        <f t="shared" si="217"/>
        <v>42232.958912037036</v>
      </c>
      <c r="S2769">
        <f t="shared" si="218"/>
        <v>60</v>
      </c>
      <c r="T2769" s="10">
        <f t="shared" si="219"/>
        <v>2015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8">
        <f t="shared" si="215"/>
        <v>29.470588235294116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8276</v>
      </c>
      <c r="P2770" t="s">
        <v>8312</v>
      </c>
      <c r="Q2770" s="12">
        <f t="shared" si="216"/>
        <v>40967.614849537036</v>
      </c>
      <c r="R2770" s="12">
        <f t="shared" si="217"/>
        <v>40997.573182870372</v>
      </c>
      <c r="S2770">
        <f t="shared" si="218"/>
        <v>30</v>
      </c>
      <c r="T2770" s="10">
        <f t="shared" si="219"/>
        <v>2012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8">
        <f t="shared" si="215"/>
        <v>1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8276</v>
      </c>
      <c r="P2771" t="s">
        <v>8312</v>
      </c>
      <c r="Q2771" s="12">
        <f t="shared" si="216"/>
        <v>41745.826273148145</v>
      </c>
      <c r="R2771" s="12">
        <f t="shared" si="217"/>
        <v>41795.826273148145</v>
      </c>
      <c r="S2771">
        <f t="shared" si="218"/>
        <v>50</v>
      </c>
      <c r="T2771" s="10">
        <f t="shared" si="219"/>
        <v>2014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8">
        <f t="shared" si="215"/>
        <v>63.098484848484851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8276</v>
      </c>
      <c r="P2772" t="s">
        <v>8312</v>
      </c>
      <c r="Q2772" s="12">
        <f t="shared" si="216"/>
        <v>41686.705208333333</v>
      </c>
      <c r="R2772" s="12">
        <f t="shared" si="217"/>
        <v>41716.663541666669</v>
      </c>
      <c r="S2772">
        <f t="shared" si="218"/>
        <v>30</v>
      </c>
      <c r="T2772" s="10">
        <f t="shared" si="219"/>
        <v>2014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8" t="e">
        <f t="shared" si="215"/>
        <v>#DIV/0!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8276</v>
      </c>
      <c r="P2773" t="s">
        <v>8312</v>
      </c>
      <c r="Q2773" s="12">
        <f t="shared" si="216"/>
        <v>41257.531712962962</v>
      </c>
      <c r="R2773" s="12">
        <f t="shared" si="217"/>
        <v>41306.708333333336</v>
      </c>
      <c r="S2773">
        <f t="shared" si="218"/>
        <v>49</v>
      </c>
      <c r="T2773" s="10">
        <f t="shared" si="219"/>
        <v>2012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8" t="e">
        <f t="shared" si="215"/>
        <v>#DIV/0!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8276</v>
      </c>
      <c r="P2774" t="s">
        <v>8312</v>
      </c>
      <c r="Q2774" s="12">
        <f t="shared" si="216"/>
        <v>41537.869143518517</v>
      </c>
      <c r="R2774" s="12">
        <f t="shared" si="217"/>
        <v>41552.869143518517</v>
      </c>
      <c r="S2774">
        <f t="shared" si="218"/>
        <v>15</v>
      </c>
      <c r="T2774" s="10">
        <f t="shared" si="219"/>
        <v>2013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8">
        <f t="shared" si="215"/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8276</v>
      </c>
      <c r="P2775" t="s">
        <v>8312</v>
      </c>
      <c r="Q2775" s="12">
        <f t="shared" si="216"/>
        <v>42474.86482638889</v>
      </c>
      <c r="R2775" s="12">
        <f t="shared" si="217"/>
        <v>42484.86482638889</v>
      </c>
      <c r="S2775">
        <f t="shared" si="218"/>
        <v>10</v>
      </c>
      <c r="T2775" s="10">
        <f t="shared" si="219"/>
        <v>2016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8">
        <f t="shared" si="215"/>
        <v>43.846153846153847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8276</v>
      </c>
      <c r="P2776" t="s">
        <v>8312</v>
      </c>
      <c r="Q2776" s="12">
        <f t="shared" si="216"/>
        <v>41311.126481481479</v>
      </c>
      <c r="R2776" s="12">
        <f t="shared" si="217"/>
        <v>41341.126481481479</v>
      </c>
      <c r="S2776">
        <f t="shared" si="218"/>
        <v>30</v>
      </c>
      <c r="T2776" s="10">
        <f t="shared" si="219"/>
        <v>2013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8">
        <f t="shared" si="215"/>
        <v>75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8276</v>
      </c>
      <c r="P2777" t="s">
        <v>8312</v>
      </c>
      <c r="Q2777" s="12">
        <f t="shared" si="216"/>
        <v>40863.013356481482</v>
      </c>
      <c r="R2777" s="12">
        <f t="shared" si="217"/>
        <v>40893.013356481482</v>
      </c>
      <c r="S2777">
        <f t="shared" si="218"/>
        <v>30</v>
      </c>
      <c r="T2777" s="10">
        <f t="shared" si="219"/>
        <v>2011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8">
        <f t="shared" si="215"/>
        <v>45.972222222222221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8276</v>
      </c>
      <c r="P2778" t="s">
        <v>8312</v>
      </c>
      <c r="Q2778" s="12">
        <f t="shared" si="216"/>
        <v>42136.297175925924</v>
      </c>
      <c r="R2778" s="12">
        <f t="shared" si="217"/>
        <v>42167.297175925924</v>
      </c>
      <c r="S2778">
        <f t="shared" si="218"/>
        <v>31</v>
      </c>
      <c r="T2778" s="10">
        <f t="shared" si="219"/>
        <v>2015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8">
        <f t="shared" si="215"/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8276</v>
      </c>
      <c r="P2779" t="s">
        <v>8312</v>
      </c>
      <c r="Q2779" s="12">
        <f t="shared" si="216"/>
        <v>42172.669027777782</v>
      </c>
      <c r="R2779" s="12">
        <f t="shared" si="217"/>
        <v>42202.669027777782</v>
      </c>
      <c r="S2779">
        <f t="shared" si="218"/>
        <v>30</v>
      </c>
      <c r="T2779" s="10">
        <f t="shared" si="219"/>
        <v>2015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8">
        <f t="shared" si="215"/>
        <v>93.666666666666671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8276</v>
      </c>
      <c r="P2780" t="s">
        <v>8312</v>
      </c>
      <c r="Q2780" s="12">
        <f t="shared" si="216"/>
        <v>41846.978078703702</v>
      </c>
      <c r="R2780" s="12">
        <f t="shared" si="217"/>
        <v>41876.978078703702</v>
      </c>
      <c r="S2780">
        <f t="shared" si="218"/>
        <v>30</v>
      </c>
      <c r="T2780" s="10">
        <f t="shared" si="219"/>
        <v>2014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8">
        <f t="shared" si="215"/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8276</v>
      </c>
      <c r="P2781" t="s">
        <v>8312</v>
      </c>
      <c r="Q2781" s="12">
        <f t="shared" si="216"/>
        <v>42300.585891203707</v>
      </c>
      <c r="R2781" s="12">
        <f t="shared" si="217"/>
        <v>42330.627557870372</v>
      </c>
      <c r="S2781">
        <f t="shared" si="218"/>
        <v>30</v>
      </c>
      <c r="T2781" s="10">
        <f t="shared" si="219"/>
        <v>2015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8" t="e">
        <f t="shared" si="215"/>
        <v>#DIV/0!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8276</v>
      </c>
      <c r="P2782" t="s">
        <v>8312</v>
      </c>
      <c r="Q2782" s="12">
        <f t="shared" si="216"/>
        <v>42774.447777777779</v>
      </c>
      <c r="R2782" s="12">
        <f t="shared" si="217"/>
        <v>42804.447777777779</v>
      </c>
      <c r="S2782">
        <f t="shared" si="218"/>
        <v>30</v>
      </c>
      <c r="T2782" s="10">
        <f t="shared" si="219"/>
        <v>2017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8">
        <f t="shared" si="215"/>
        <v>47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t="s">
        <v>8272</v>
      </c>
      <c r="Q2783" s="12">
        <f t="shared" si="216"/>
        <v>42018.94159722222</v>
      </c>
      <c r="R2783" s="12">
        <f t="shared" si="217"/>
        <v>42047.291666666672</v>
      </c>
      <c r="S2783">
        <f t="shared" si="218"/>
        <v>28</v>
      </c>
      <c r="T2783" s="10">
        <f t="shared" si="219"/>
        <v>2015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8">
        <f t="shared" si="215"/>
        <v>66.666666666666671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t="s">
        <v>8272</v>
      </c>
      <c r="Q2784" s="12">
        <f t="shared" si="216"/>
        <v>42026.924976851849</v>
      </c>
      <c r="R2784" s="12">
        <f t="shared" si="217"/>
        <v>42052.207638888889</v>
      </c>
      <c r="S2784">
        <f t="shared" si="218"/>
        <v>25</v>
      </c>
      <c r="T2784" s="10">
        <f t="shared" si="219"/>
        <v>2015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8">
        <f t="shared" si="215"/>
        <v>18.770491803278688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t="s">
        <v>8272</v>
      </c>
      <c r="Q2785" s="12">
        <f t="shared" si="216"/>
        <v>42103.535254629634</v>
      </c>
      <c r="R2785" s="12">
        <f t="shared" si="217"/>
        <v>42117.535254629634</v>
      </c>
      <c r="S2785">
        <f t="shared" si="218"/>
        <v>14</v>
      </c>
      <c r="T2785" s="10">
        <f t="shared" si="219"/>
        <v>2015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8">
        <f t="shared" si="215"/>
        <v>66.111111111111114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t="s">
        <v>8272</v>
      </c>
      <c r="Q2786" s="12">
        <f t="shared" si="216"/>
        <v>41920.787534722222</v>
      </c>
      <c r="R2786" s="12">
        <f t="shared" si="217"/>
        <v>41941.787534722222</v>
      </c>
      <c r="S2786">
        <f t="shared" si="218"/>
        <v>21</v>
      </c>
      <c r="T2786" s="10">
        <f t="shared" si="219"/>
        <v>2014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8">
        <f t="shared" si="215"/>
        <v>36.859154929577464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t="s">
        <v>8272</v>
      </c>
      <c r="Q2787" s="12">
        <f t="shared" si="216"/>
        <v>42558.189432870371</v>
      </c>
      <c r="R2787" s="12">
        <f t="shared" si="217"/>
        <v>42587.875</v>
      </c>
      <c r="S2787">
        <f t="shared" si="218"/>
        <v>30</v>
      </c>
      <c r="T2787" s="10">
        <f t="shared" si="219"/>
        <v>2016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8">
        <f t="shared" si="215"/>
        <v>39.810810810810814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t="s">
        <v>8272</v>
      </c>
      <c r="Q2788" s="12">
        <f t="shared" si="216"/>
        <v>41815.569212962961</v>
      </c>
      <c r="R2788" s="12">
        <f t="shared" si="217"/>
        <v>41829.569212962961</v>
      </c>
      <c r="S2788">
        <f t="shared" si="218"/>
        <v>14</v>
      </c>
      <c r="T2788" s="10">
        <f t="shared" si="219"/>
        <v>2014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8">
        <f t="shared" si="215"/>
        <v>31.5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t="s">
        <v>8272</v>
      </c>
      <c r="Q2789" s="12">
        <f t="shared" si="216"/>
        <v>41808.198518518519</v>
      </c>
      <c r="R2789" s="12">
        <f t="shared" si="217"/>
        <v>41838.198518518519</v>
      </c>
      <c r="S2789">
        <f t="shared" si="218"/>
        <v>30</v>
      </c>
      <c r="T2789" s="10">
        <f t="shared" si="219"/>
        <v>2014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8">
        <f t="shared" si="215"/>
        <v>102.5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t="s">
        <v>8272</v>
      </c>
      <c r="Q2790" s="12">
        <f t="shared" si="216"/>
        <v>42550.701886574068</v>
      </c>
      <c r="R2790" s="12">
        <f t="shared" si="217"/>
        <v>42580.701886574068</v>
      </c>
      <c r="S2790">
        <f t="shared" si="218"/>
        <v>30</v>
      </c>
      <c r="T2790" s="10">
        <f t="shared" si="219"/>
        <v>2016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8">
        <f t="shared" si="215"/>
        <v>126.45833333333333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t="s">
        <v>8272</v>
      </c>
      <c r="Q2791" s="12">
        <f t="shared" si="216"/>
        <v>42056.013124999998</v>
      </c>
      <c r="R2791" s="12">
        <f t="shared" si="217"/>
        <v>42075.166666666672</v>
      </c>
      <c r="S2791">
        <f t="shared" si="218"/>
        <v>19</v>
      </c>
      <c r="T2791" s="10">
        <f t="shared" si="219"/>
        <v>2015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8">
        <f t="shared" si="215"/>
        <v>47.878787878787875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t="s">
        <v>8272</v>
      </c>
      <c r="Q2792" s="12">
        <f t="shared" si="216"/>
        <v>42016.938692129625</v>
      </c>
      <c r="R2792" s="12">
        <f t="shared" si="217"/>
        <v>42046.938692129625</v>
      </c>
      <c r="S2792">
        <f t="shared" si="218"/>
        <v>30</v>
      </c>
      <c r="T2792" s="10">
        <f t="shared" si="219"/>
        <v>2015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8">
        <f t="shared" si="215"/>
        <v>73.214285714285708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t="s">
        <v>8272</v>
      </c>
      <c r="Q2793" s="12">
        <f t="shared" si="216"/>
        <v>42591.899988425925</v>
      </c>
      <c r="R2793" s="12">
        <f t="shared" si="217"/>
        <v>42622.166666666672</v>
      </c>
      <c r="S2793">
        <f t="shared" si="218"/>
        <v>30</v>
      </c>
      <c r="T2793" s="10">
        <f t="shared" si="219"/>
        <v>2016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8">
        <f t="shared" si="215"/>
        <v>89.666666666666671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t="s">
        <v>8272</v>
      </c>
      <c r="Q2794" s="12">
        <f t="shared" si="216"/>
        <v>42183.231006944443</v>
      </c>
      <c r="R2794" s="12">
        <f t="shared" si="217"/>
        <v>42228.231006944443</v>
      </c>
      <c r="S2794">
        <f t="shared" si="218"/>
        <v>45</v>
      </c>
      <c r="T2794" s="10">
        <f t="shared" si="219"/>
        <v>2015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8">
        <f t="shared" si="215"/>
        <v>151.4623287671233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t="s">
        <v>8272</v>
      </c>
      <c r="Q2795" s="12">
        <f t="shared" si="216"/>
        <v>42176.419039351851</v>
      </c>
      <c r="R2795" s="12">
        <f t="shared" si="217"/>
        <v>42206.419039351851</v>
      </c>
      <c r="S2795">
        <f t="shared" si="218"/>
        <v>30</v>
      </c>
      <c r="T2795" s="10">
        <f t="shared" si="219"/>
        <v>2015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8">
        <f t="shared" si="215"/>
        <v>25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t="s">
        <v>8272</v>
      </c>
      <c r="Q2796" s="12">
        <f t="shared" si="216"/>
        <v>42416.691655092596</v>
      </c>
      <c r="R2796" s="12">
        <f t="shared" si="217"/>
        <v>42432.791666666672</v>
      </c>
      <c r="S2796">
        <f t="shared" si="218"/>
        <v>16</v>
      </c>
      <c r="T2796" s="10">
        <f t="shared" si="219"/>
        <v>2016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8">
        <f t="shared" si="215"/>
        <v>36.5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t="s">
        <v>8272</v>
      </c>
      <c r="Q2797" s="12">
        <f t="shared" si="216"/>
        <v>41780.525937500002</v>
      </c>
      <c r="R2797" s="12">
        <f t="shared" si="217"/>
        <v>41796.958333333336</v>
      </c>
      <c r="S2797">
        <f t="shared" si="218"/>
        <v>16</v>
      </c>
      <c r="T2797" s="10">
        <f t="shared" si="219"/>
        <v>2014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8">
        <f t="shared" si="215"/>
        <v>44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t="s">
        <v>8272</v>
      </c>
      <c r="Q2798" s="12">
        <f t="shared" si="216"/>
        <v>41795.528101851851</v>
      </c>
      <c r="R2798" s="12">
        <f t="shared" si="217"/>
        <v>41825.528101851851</v>
      </c>
      <c r="S2798">
        <f t="shared" si="218"/>
        <v>30</v>
      </c>
      <c r="T2798" s="10">
        <f t="shared" si="219"/>
        <v>2014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8">
        <f t="shared" si="215"/>
        <v>87.357553191489373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t="s">
        <v>8272</v>
      </c>
      <c r="Q2799" s="12">
        <f t="shared" si="216"/>
        <v>41798.94027777778</v>
      </c>
      <c r="R2799" s="12">
        <f t="shared" si="217"/>
        <v>41828.94027777778</v>
      </c>
      <c r="S2799">
        <f t="shared" si="218"/>
        <v>30</v>
      </c>
      <c r="T2799" s="10">
        <f t="shared" si="219"/>
        <v>2014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8">
        <f t="shared" si="215"/>
        <v>36.474820143884891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t="s">
        <v>8272</v>
      </c>
      <c r="Q2800" s="12">
        <f t="shared" si="216"/>
        <v>42201.675011574072</v>
      </c>
      <c r="R2800" s="12">
        <f t="shared" si="217"/>
        <v>42216.666666666672</v>
      </c>
      <c r="S2800">
        <f t="shared" si="218"/>
        <v>15</v>
      </c>
      <c r="T2800" s="10">
        <f t="shared" si="219"/>
        <v>2015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8">
        <f t="shared" si="215"/>
        <v>44.859538461538463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t="s">
        <v>8272</v>
      </c>
      <c r="Q2801" s="12">
        <f t="shared" si="216"/>
        <v>42507.264699074076</v>
      </c>
      <c r="R2801" s="12">
        <f t="shared" si="217"/>
        <v>42538.666666666672</v>
      </c>
      <c r="S2801">
        <f t="shared" si="218"/>
        <v>31</v>
      </c>
      <c r="T2801" s="10">
        <f t="shared" si="219"/>
        <v>2016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8">
        <f t="shared" si="215"/>
        <v>42.903225806451616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t="s">
        <v>8272</v>
      </c>
      <c r="Q2802" s="12">
        <f t="shared" si="216"/>
        <v>41948.552847222221</v>
      </c>
      <c r="R2802" s="12">
        <f t="shared" si="217"/>
        <v>42008.552847222221</v>
      </c>
      <c r="S2802">
        <f t="shared" si="218"/>
        <v>60</v>
      </c>
      <c r="T2802" s="10">
        <f t="shared" si="219"/>
        <v>2014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8">
        <f t="shared" si="215"/>
        <v>51.230769230769234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t="s">
        <v>8272</v>
      </c>
      <c r="Q2803" s="12">
        <f t="shared" si="216"/>
        <v>41900.243159722224</v>
      </c>
      <c r="R2803" s="12">
        <f t="shared" si="217"/>
        <v>41922.458333333336</v>
      </c>
      <c r="S2803">
        <f t="shared" si="218"/>
        <v>22</v>
      </c>
      <c r="T2803" s="10">
        <f t="shared" si="219"/>
        <v>2014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8">
        <f t="shared" si="215"/>
        <v>33.944444444444443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t="s">
        <v>8272</v>
      </c>
      <c r="Q2804" s="12">
        <f t="shared" si="216"/>
        <v>42192.64707175926</v>
      </c>
      <c r="R2804" s="12">
        <f t="shared" si="217"/>
        <v>42222.64707175926</v>
      </c>
      <c r="S2804">
        <f t="shared" si="218"/>
        <v>30</v>
      </c>
      <c r="T2804" s="10">
        <f t="shared" si="219"/>
        <v>2015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8">
        <f t="shared" si="215"/>
        <v>90.744680851063833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t="s">
        <v>8272</v>
      </c>
      <c r="Q2805" s="12">
        <f t="shared" si="216"/>
        <v>42158.065694444449</v>
      </c>
      <c r="R2805" s="12">
        <f t="shared" si="217"/>
        <v>42201</v>
      </c>
      <c r="S2805">
        <f t="shared" si="218"/>
        <v>43</v>
      </c>
      <c r="T2805" s="10">
        <f t="shared" si="219"/>
        <v>2015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8">
        <f t="shared" si="215"/>
        <v>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t="s">
        <v>8272</v>
      </c>
      <c r="Q2806" s="12">
        <f t="shared" si="216"/>
        <v>41881.453587962962</v>
      </c>
      <c r="R2806" s="12">
        <f t="shared" si="217"/>
        <v>41911.453587962962</v>
      </c>
      <c r="S2806">
        <f t="shared" si="218"/>
        <v>30</v>
      </c>
      <c r="T2806" s="10">
        <f t="shared" si="219"/>
        <v>2014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8">
        <f t="shared" si="215"/>
        <v>24.444444444444443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t="s">
        <v>8272</v>
      </c>
      <c r="Q2807" s="12">
        <f t="shared" si="216"/>
        <v>42213.505474537036</v>
      </c>
      <c r="R2807" s="12">
        <f t="shared" si="217"/>
        <v>42238.505474537036</v>
      </c>
      <c r="S2807">
        <f t="shared" si="218"/>
        <v>25</v>
      </c>
      <c r="T2807" s="10">
        <f t="shared" si="219"/>
        <v>2015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8">
        <f t="shared" si="215"/>
        <v>44.25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t="s">
        <v>8272</v>
      </c>
      <c r="Q2808" s="12">
        <f t="shared" si="216"/>
        <v>42185.267245370371</v>
      </c>
      <c r="R2808" s="12">
        <f t="shared" si="217"/>
        <v>42221.458333333328</v>
      </c>
      <c r="S2808">
        <f t="shared" si="218"/>
        <v>36</v>
      </c>
      <c r="T2808" s="10">
        <f t="shared" si="219"/>
        <v>2015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8">
        <f t="shared" si="215"/>
        <v>67.741935483870961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t="s">
        <v>8272</v>
      </c>
      <c r="Q2809" s="12">
        <f t="shared" si="216"/>
        <v>42154.873124999998</v>
      </c>
      <c r="R2809" s="12">
        <f t="shared" si="217"/>
        <v>42184.873124999998</v>
      </c>
      <c r="S2809">
        <f t="shared" si="218"/>
        <v>30</v>
      </c>
      <c r="T2809" s="10">
        <f t="shared" si="219"/>
        <v>2015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8">
        <f t="shared" si="215"/>
        <v>65.376811594202906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t="s">
        <v>8272</v>
      </c>
      <c r="Q2810" s="12">
        <f t="shared" si="216"/>
        <v>42208.84646990741</v>
      </c>
      <c r="R2810" s="12">
        <f t="shared" si="217"/>
        <v>42238.84646990741</v>
      </c>
      <c r="S2810">
        <f t="shared" si="218"/>
        <v>30</v>
      </c>
      <c r="T2810" s="10">
        <f t="shared" si="219"/>
        <v>2015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8">
        <f t="shared" si="215"/>
        <v>121.9047619047619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t="s">
        <v>8272</v>
      </c>
      <c r="Q2811" s="12">
        <f t="shared" si="216"/>
        <v>42451.496817129635</v>
      </c>
      <c r="R2811" s="12">
        <f t="shared" si="217"/>
        <v>42459.610416666663</v>
      </c>
      <c r="S2811">
        <f t="shared" si="218"/>
        <v>8</v>
      </c>
      <c r="T2811" s="10">
        <f t="shared" si="219"/>
        <v>2016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8">
        <f t="shared" si="215"/>
        <v>47.456140350877192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t="s">
        <v>8272</v>
      </c>
      <c r="Q2812" s="12">
        <f t="shared" si="216"/>
        <v>41759.13962962963</v>
      </c>
      <c r="R2812" s="12">
        <f t="shared" si="217"/>
        <v>41791.165972222225</v>
      </c>
      <c r="S2812">
        <f t="shared" si="218"/>
        <v>32</v>
      </c>
      <c r="T2812" s="10">
        <f t="shared" si="219"/>
        <v>2014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8">
        <f t="shared" si="215"/>
        <v>92.842592592592595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t="s">
        <v>8272</v>
      </c>
      <c r="Q2813" s="12">
        <f t="shared" si="216"/>
        <v>42028.496562500004</v>
      </c>
      <c r="R2813" s="12">
        <f t="shared" si="217"/>
        <v>42058.496562500004</v>
      </c>
      <c r="S2813">
        <f t="shared" si="218"/>
        <v>30</v>
      </c>
      <c r="T2813" s="10">
        <f t="shared" si="219"/>
        <v>2015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8">
        <f t="shared" si="215"/>
        <v>68.253012048192772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t="s">
        <v>8272</v>
      </c>
      <c r="Q2814" s="12">
        <f t="shared" si="216"/>
        <v>42054.74418981481</v>
      </c>
      <c r="R2814" s="12">
        <f t="shared" si="217"/>
        <v>42100.166666666672</v>
      </c>
      <c r="S2814">
        <f t="shared" si="218"/>
        <v>45</v>
      </c>
      <c r="T2814" s="10">
        <f t="shared" si="219"/>
        <v>2015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8">
        <f t="shared" si="215"/>
        <v>37.209583333333335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t="s">
        <v>8272</v>
      </c>
      <c r="Q2815" s="12">
        <f t="shared" si="216"/>
        <v>42693.742604166662</v>
      </c>
      <c r="R2815" s="12">
        <f t="shared" si="217"/>
        <v>42718.742604166662</v>
      </c>
      <c r="S2815">
        <f t="shared" si="218"/>
        <v>25</v>
      </c>
      <c r="T2815" s="10">
        <f t="shared" si="219"/>
        <v>2016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8">
        <f t="shared" si="215"/>
        <v>25.25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t="s">
        <v>8272</v>
      </c>
      <c r="Q2816" s="12">
        <f t="shared" si="216"/>
        <v>42103.399479166663</v>
      </c>
      <c r="R2816" s="12">
        <f t="shared" si="217"/>
        <v>42133.399479166663</v>
      </c>
      <c r="S2816">
        <f t="shared" si="218"/>
        <v>30</v>
      </c>
      <c r="T2816" s="10">
        <f t="shared" si="219"/>
        <v>2015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8">
        <f t="shared" si="215"/>
        <v>43.214285714285715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t="s">
        <v>8272</v>
      </c>
      <c r="Q2817" s="12">
        <f t="shared" si="216"/>
        <v>42559.776724537034</v>
      </c>
      <c r="R2817" s="12">
        <f t="shared" si="217"/>
        <v>42589.776724537034</v>
      </c>
      <c r="S2817">
        <f t="shared" si="218"/>
        <v>30</v>
      </c>
      <c r="T2817" s="10">
        <f t="shared" si="219"/>
        <v>2016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8">
        <f t="shared" ref="F2818:F2881" si="220">E2818/M2818</f>
        <v>25.130177514792898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t="s">
        <v>8272</v>
      </c>
      <c r="Q2818" s="12">
        <f t="shared" si="216"/>
        <v>42188.467499999999</v>
      </c>
      <c r="R2818" s="12">
        <f t="shared" si="217"/>
        <v>42218.666666666672</v>
      </c>
      <c r="S2818">
        <f t="shared" si="218"/>
        <v>30</v>
      </c>
      <c r="T2818" s="10">
        <f t="shared" si="219"/>
        <v>2015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8">
        <f t="shared" si="220"/>
        <v>23.636363636363637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t="s">
        <v>8272</v>
      </c>
      <c r="Q2819" s="12">
        <f t="shared" ref="Q2819:Q2882" si="221">((($K2819/60)/60)/24)+DATE(1970,1,1)</f>
        <v>42023.634976851856</v>
      </c>
      <c r="R2819" s="12">
        <f t="shared" ref="R2819:R2882" si="222">((($J2819/60)/60)/24)+DATE(1970,1,1)</f>
        <v>42063.634976851856</v>
      </c>
      <c r="S2819">
        <f t="shared" ref="S2819:S2882" si="223">ROUND(R2819-Q2819,0)</f>
        <v>40</v>
      </c>
      <c r="T2819" s="10">
        <f t="shared" ref="T2819:T2882" si="224">YEAR(Q2819)</f>
        <v>2015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8">
        <f t="shared" si="220"/>
        <v>103.95098039215686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t="s">
        <v>8272</v>
      </c>
      <c r="Q2820" s="12">
        <f t="shared" si="221"/>
        <v>42250.598217592589</v>
      </c>
      <c r="R2820" s="12">
        <f t="shared" si="222"/>
        <v>42270.598217592589</v>
      </c>
      <c r="S2820">
        <f t="shared" si="223"/>
        <v>20</v>
      </c>
      <c r="T2820" s="10">
        <f t="shared" si="224"/>
        <v>2015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8">
        <f t="shared" si="220"/>
        <v>50.384615384615387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t="s">
        <v>8272</v>
      </c>
      <c r="Q2821" s="12">
        <f t="shared" si="221"/>
        <v>42139.525567129633</v>
      </c>
      <c r="R2821" s="12">
        <f t="shared" si="222"/>
        <v>42169.525567129633</v>
      </c>
      <c r="S2821">
        <f t="shared" si="223"/>
        <v>30</v>
      </c>
      <c r="T2821" s="10">
        <f t="shared" si="224"/>
        <v>2015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8">
        <f t="shared" si="220"/>
        <v>13.6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t="s">
        <v>8272</v>
      </c>
      <c r="Q2822" s="12">
        <f t="shared" si="221"/>
        <v>42401.610983796301</v>
      </c>
      <c r="R2822" s="12">
        <f t="shared" si="222"/>
        <v>42426</v>
      </c>
      <c r="S2822">
        <f t="shared" si="223"/>
        <v>24</v>
      </c>
      <c r="T2822" s="10">
        <f t="shared" si="224"/>
        <v>2016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8">
        <f t="shared" si="220"/>
        <v>28.571428571428573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t="s">
        <v>8272</v>
      </c>
      <c r="Q2823" s="12">
        <f t="shared" si="221"/>
        <v>41875.922858796301</v>
      </c>
      <c r="R2823" s="12">
        <f t="shared" si="222"/>
        <v>41905.922858796301</v>
      </c>
      <c r="S2823">
        <f t="shared" si="223"/>
        <v>30</v>
      </c>
      <c r="T2823" s="10">
        <f t="shared" si="224"/>
        <v>2014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8">
        <f t="shared" si="220"/>
        <v>63.829787234042556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t="s">
        <v>8272</v>
      </c>
      <c r="Q2824" s="12">
        <f t="shared" si="221"/>
        <v>42060.683935185181</v>
      </c>
      <c r="R2824" s="12">
        <f t="shared" si="222"/>
        <v>42090.642268518524</v>
      </c>
      <c r="S2824">
        <f t="shared" si="223"/>
        <v>30</v>
      </c>
      <c r="T2824" s="10">
        <f t="shared" si="224"/>
        <v>2015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8">
        <f t="shared" si="220"/>
        <v>8.8571428571428577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t="s">
        <v>8272</v>
      </c>
      <c r="Q2825" s="12">
        <f t="shared" si="221"/>
        <v>42067.011643518519</v>
      </c>
      <c r="R2825" s="12">
        <f t="shared" si="222"/>
        <v>42094.957638888889</v>
      </c>
      <c r="S2825">
        <f t="shared" si="223"/>
        <v>28</v>
      </c>
      <c r="T2825" s="10">
        <f t="shared" si="224"/>
        <v>2015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8">
        <f t="shared" si="220"/>
        <v>50.666666666666664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t="s">
        <v>8272</v>
      </c>
      <c r="Q2826" s="12">
        <f t="shared" si="221"/>
        <v>42136.270787037036</v>
      </c>
      <c r="R2826" s="12">
        <f t="shared" si="222"/>
        <v>42168.071527777778</v>
      </c>
      <c r="S2826">
        <f t="shared" si="223"/>
        <v>32</v>
      </c>
      <c r="T2826" s="10">
        <f t="shared" si="224"/>
        <v>2015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8">
        <f t="shared" si="220"/>
        <v>60.784313725490193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t="s">
        <v>8272</v>
      </c>
      <c r="Q2827" s="12">
        <f t="shared" si="221"/>
        <v>42312.792662037042</v>
      </c>
      <c r="R2827" s="12">
        <f t="shared" si="222"/>
        <v>42342.792662037042</v>
      </c>
      <c r="S2827">
        <f t="shared" si="223"/>
        <v>30</v>
      </c>
      <c r="T2827" s="10">
        <f t="shared" si="224"/>
        <v>2015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8">
        <f t="shared" si="220"/>
        <v>113.42105263157895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t="s">
        <v>8272</v>
      </c>
      <c r="Q2828" s="12">
        <f t="shared" si="221"/>
        <v>42171.034861111111</v>
      </c>
      <c r="R2828" s="12">
        <f t="shared" si="222"/>
        <v>42195.291666666672</v>
      </c>
      <c r="S2828">
        <f t="shared" si="223"/>
        <v>24</v>
      </c>
      <c r="T2828" s="10">
        <f t="shared" si="224"/>
        <v>2015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8">
        <f t="shared" si="220"/>
        <v>104.56521739130434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t="s">
        <v>8272</v>
      </c>
      <c r="Q2829" s="12">
        <f t="shared" si="221"/>
        <v>42494.683634259258</v>
      </c>
      <c r="R2829" s="12">
        <f t="shared" si="222"/>
        <v>42524.6875</v>
      </c>
      <c r="S2829">
        <f t="shared" si="223"/>
        <v>30</v>
      </c>
      <c r="T2829" s="10">
        <f t="shared" si="224"/>
        <v>2016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8">
        <f t="shared" si="220"/>
        <v>98.30927835051547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t="s">
        <v>8272</v>
      </c>
      <c r="Q2830" s="12">
        <f t="shared" si="221"/>
        <v>42254.264687499999</v>
      </c>
      <c r="R2830" s="12">
        <f t="shared" si="222"/>
        <v>42279.958333333328</v>
      </c>
      <c r="S2830">
        <f t="shared" si="223"/>
        <v>26</v>
      </c>
      <c r="T2830" s="10">
        <f t="shared" si="224"/>
        <v>2015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8">
        <f t="shared" si="220"/>
        <v>35.039473684210527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t="s">
        <v>8272</v>
      </c>
      <c r="Q2831" s="12">
        <f t="shared" si="221"/>
        <v>42495.434236111112</v>
      </c>
      <c r="R2831" s="12">
        <f t="shared" si="222"/>
        <v>42523.434236111112</v>
      </c>
      <c r="S2831">
        <f t="shared" si="223"/>
        <v>28</v>
      </c>
      <c r="T2831" s="10">
        <f t="shared" si="224"/>
        <v>2016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8">
        <f t="shared" si="220"/>
        <v>272.72727272727275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t="s">
        <v>8272</v>
      </c>
      <c r="Q2832" s="12">
        <f t="shared" si="221"/>
        <v>41758.839675925927</v>
      </c>
      <c r="R2832" s="12">
        <f t="shared" si="222"/>
        <v>41771.165972222225</v>
      </c>
      <c r="S2832">
        <f t="shared" si="223"/>
        <v>12</v>
      </c>
      <c r="T2832" s="10">
        <f t="shared" si="224"/>
        <v>2014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8">
        <f t="shared" si="220"/>
        <v>63.846153846153847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t="s">
        <v>8272</v>
      </c>
      <c r="Q2833" s="12">
        <f t="shared" si="221"/>
        <v>42171.824884259258</v>
      </c>
      <c r="R2833" s="12">
        <f t="shared" si="222"/>
        <v>42201.824884259258</v>
      </c>
      <c r="S2833">
        <f t="shared" si="223"/>
        <v>30</v>
      </c>
      <c r="T2833" s="10">
        <f t="shared" si="224"/>
        <v>2015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8">
        <f t="shared" si="220"/>
        <v>30.189368421052631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t="s">
        <v>8272</v>
      </c>
      <c r="Q2834" s="12">
        <f t="shared" si="221"/>
        <v>41938.709421296298</v>
      </c>
      <c r="R2834" s="12">
        <f t="shared" si="222"/>
        <v>41966.916666666672</v>
      </c>
      <c r="S2834">
        <f t="shared" si="223"/>
        <v>28</v>
      </c>
      <c r="T2834" s="10">
        <f t="shared" si="224"/>
        <v>2014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8">
        <f t="shared" si="220"/>
        <v>83.51428571428572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t="s">
        <v>8272</v>
      </c>
      <c r="Q2835" s="12">
        <f t="shared" si="221"/>
        <v>42268.127696759257</v>
      </c>
      <c r="R2835" s="12">
        <f t="shared" si="222"/>
        <v>42288.083333333328</v>
      </c>
      <c r="S2835">
        <f t="shared" si="223"/>
        <v>20</v>
      </c>
      <c r="T2835" s="10">
        <f t="shared" si="224"/>
        <v>2015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8">
        <f t="shared" si="220"/>
        <v>64.761904761904759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t="s">
        <v>8272</v>
      </c>
      <c r="Q2836" s="12">
        <f t="shared" si="221"/>
        <v>42019.959837962961</v>
      </c>
      <c r="R2836" s="12">
        <f t="shared" si="222"/>
        <v>42034.959837962961</v>
      </c>
      <c r="S2836">
        <f t="shared" si="223"/>
        <v>15</v>
      </c>
      <c r="T2836" s="10">
        <f t="shared" si="224"/>
        <v>2015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8">
        <f t="shared" si="220"/>
        <v>20.118172043010752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t="s">
        <v>8272</v>
      </c>
      <c r="Q2837" s="12">
        <f t="shared" si="221"/>
        <v>42313.703900462962</v>
      </c>
      <c r="R2837" s="12">
        <f t="shared" si="222"/>
        <v>42343</v>
      </c>
      <c r="S2837">
        <f t="shared" si="223"/>
        <v>29</v>
      </c>
      <c r="T2837" s="10">
        <f t="shared" si="224"/>
        <v>2015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8">
        <f t="shared" si="220"/>
        <v>44.090909090909093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t="s">
        <v>8272</v>
      </c>
      <c r="Q2838" s="12">
        <f t="shared" si="221"/>
        <v>42746.261782407411</v>
      </c>
      <c r="R2838" s="12">
        <f t="shared" si="222"/>
        <v>42784.207638888889</v>
      </c>
      <c r="S2838">
        <f t="shared" si="223"/>
        <v>38</v>
      </c>
      <c r="T2838" s="10">
        <f t="shared" si="224"/>
        <v>2017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8">
        <f t="shared" si="220"/>
        <v>40.476190476190474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t="s">
        <v>8272</v>
      </c>
      <c r="Q2839" s="12">
        <f t="shared" si="221"/>
        <v>42307.908379629633</v>
      </c>
      <c r="R2839" s="12">
        <f t="shared" si="222"/>
        <v>42347.950046296297</v>
      </c>
      <c r="S2839">
        <f t="shared" si="223"/>
        <v>40</v>
      </c>
      <c r="T2839" s="10">
        <f t="shared" si="224"/>
        <v>2015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8">
        <f t="shared" si="220"/>
        <v>44.537037037037038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t="s">
        <v>8272</v>
      </c>
      <c r="Q2840" s="12">
        <f t="shared" si="221"/>
        <v>41842.607592592591</v>
      </c>
      <c r="R2840" s="12">
        <f t="shared" si="222"/>
        <v>41864.916666666664</v>
      </c>
      <c r="S2840">
        <f t="shared" si="223"/>
        <v>22</v>
      </c>
      <c r="T2840" s="10">
        <f t="shared" si="224"/>
        <v>2014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8">
        <f t="shared" si="220"/>
        <v>125.80645161290323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t="s">
        <v>8272</v>
      </c>
      <c r="Q2841" s="12">
        <f t="shared" si="221"/>
        <v>41853.240208333329</v>
      </c>
      <c r="R2841" s="12">
        <f t="shared" si="222"/>
        <v>41876.207638888889</v>
      </c>
      <c r="S2841">
        <f t="shared" si="223"/>
        <v>23</v>
      </c>
      <c r="T2841" s="10">
        <f t="shared" si="224"/>
        <v>2014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8">
        <f t="shared" si="220"/>
        <v>19.696969696969695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t="s">
        <v>8272</v>
      </c>
      <c r="Q2842" s="12">
        <f t="shared" si="221"/>
        <v>42060.035636574074</v>
      </c>
      <c r="R2842" s="12">
        <f t="shared" si="222"/>
        <v>42081.708333333328</v>
      </c>
      <c r="S2842">
        <f t="shared" si="223"/>
        <v>22</v>
      </c>
      <c r="T2842" s="10">
        <f t="shared" si="224"/>
        <v>2015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8">
        <f t="shared" si="220"/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t="s">
        <v>8272</v>
      </c>
      <c r="Q2843" s="12">
        <f t="shared" si="221"/>
        <v>42291.739548611105</v>
      </c>
      <c r="R2843" s="12">
        <f t="shared" si="222"/>
        <v>42351.781215277777</v>
      </c>
      <c r="S2843">
        <f t="shared" si="223"/>
        <v>60</v>
      </c>
      <c r="T2843" s="10">
        <f t="shared" si="224"/>
        <v>2015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8" t="e">
        <f t="shared" si="220"/>
        <v>#DIV/0!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t="s">
        <v>8272</v>
      </c>
      <c r="Q2844" s="12">
        <f t="shared" si="221"/>
        <v>41784.952488425923</v>
      </c>
      <c r="R2844" s="12">
        <f t="shared" si="222"/>
        <v>41811.458333333336</v>
      </c>
      <c r="S2844">
        <f t="shared" si="223"/>
        <v>27</v>
      </c>
      <c r="T2844" s="10">
        <f t="shared" si="224"/>
        <v>2014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8" t="e">
        <f t="shared" si="220"/>
        <v>#DIV/0!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t="s">
        <v>8272</v>
      </c>
      <c r="Q2845" s="12">
        <f t="shared" si="221"/>
        <v>42492.737847222219</v>
      </c>
      <c r="R2845" s="12">
        <f t="shared" si="222"/>
        <v>42534.166666666672</v>
      </c>
      <c r="S2845">
        <f t="shared" si="223"/>
        <v>41</v>
      </c>
      <c r="T2845" s="10">
        <f t="shared" si="224"/>
        <v>2016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8">
        <f t="shared" si="220"/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t="s">
        <v>8272</v>
      </c>
      <c r="Q2846" s="12">
        <f t="shared" si="221"/>
        <v>42709.546064814815</v>
      </c>
      <c r="R2846" s="12">
        <f t="shared" si="222"/>
        <v>42739.546064814815</v>
      </c>
      <c r="S2846">
        <f t="shared" si="223"/>
        <v>30</v>
      </c>
      <c r="T2846" s="10">
        <f t="shared" si="224"/>
        <v>2016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8">
        <f t="shared" si="220"/>
        <v>60.666666666666664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t="s">
        <v>8272</v>
      </c>
      <c r="Q2847" s="12">
        <f t="shared" si="221"/>
        <v>42103.016585648147</v>
      </c>
      <c r="R2847" s="12">
        <f t="shared" si="222"/>
        <v>42163.016585648147</v>
      </c>
      <c r="S2847">
        <f t="shared" si="223"/>
        <v>60</v>
      </c>
      <c r="T2847" s="10">
        <f t="shared" si="224"/>
        <v>2015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8" t="e">
        <f t="shared" si="220"/>
        <v>#DIV/0!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t="s">
        <v>8272</v>
      </c>
      <c r="Q2848" s="12">
        <f t="shared" si="221"/>
        <v>42108.692060185189</v>
      </c>
      <c r="R2848" s="12">
        <f t="shared" si="222"/>
        <v>42153.692060185189</v>
      </c>
      <c r="S2848">
        <f t="shared" si="223"/>
        <v>45</v>
      </c>
      <c r="T2848" s="10">
        <f t="shared" si="224"/>
        <v>2015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8" t="e">
        <f t="shared" si="220"/>
        <v>#DIV/0!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t="s">
        <v>8272</v>
      </c>
      <c r="Q2849" s="12">
        <f t="shared" si="221"/>
        <v>42453.806307870371</v>
      </c>
      <c r="R2849" s="12">
        <f t="shared" si="222"/>
        <v>42513.806307870371</v>
      </c>
      <c r="S2849">
        <f t="shared" si="223"/>
        <v>60</v>
      </c>
      <c r="T2849" s="10">
        <f t="shared" si="224"/>
        <v>2016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8">
        <f t="shared" si="220"/>
        <v>23.333333333333332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t="s">
        <v>8272</v>
      </c>
      <c r="Q2850" s="12">
        <f t="shared" si="221"/>
        <v>42123.648831018523</v>
      </c>
      <c r="R2850" s="12">
        <f t="shared" si="222"/>
        <v>42153.648831018523</v>
      </c>
      <c r="S2850">
        <f t="shared" si="223"/>
        <v>30</v>
      </c>
      <c r="T2850" s="10">
        <f t="shared" si="224"/>
        <v>2015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8">
        <f t="shared" si="220"/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t="s">
        <v>8272</v>
      </c>
      <c r="Q2851" s="12">
        <f t="shared" si="221"/>
        <v>42453.428240740745</v>
      </c>
      <c r="R2851" s="12">
        <f t="shared" si="222"/>
        <v>42483.428240740745</v>
      </c>
      <c r="S2851">
        <f t="shared" si="223"/>
        <v>30</v>
      </c>
      <c r="T2851" s="10">
        <f t="shared" si="224"/>
        <v>2016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8">
        <f t="shared" si="220"/>
        <v>23.923076923076923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t="s">
        <v>8272</v>
      </c>
      <c r="Q2852" s="12">
        <f t="shared" si="221"/>
        <v>41858.007071759261</v>
      </c>
      <c r="R2852" s="12">
        <f t="shared" si="222"/>
        <v>41888.007071759261</v>
      </c>
      <c r="S2852">
        <f t="shared" si="223"/>
        <v>30</v>
      </c>
      <c r="T2852" s="10">
        <f t="shared" si="224"/>
        <v>2014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8" t="e">
        <f t="shared" si="220"/>
        <v>#DIV/0!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t="s">
        <v>8272</v>
      </c>
      <c r="Q2853" s="12">
        <f t="shared" si="221"/>
        <v>42390.002650462964</v>
      </c>
      <c r="R2853" s="12">
        <f t="shared" si="222"/>
        <v>42398.970138888893</v>
      </c>
      <c r="S2853">
        <f t="shared" si="223"/>
        <v>9</v>
      </c>
      <c r="T2853" s="10">
        <f t="shared" si="224"/>
        <v>2016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8">
        <f t="shared" si="220"/>
        <v>15.833333333333334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t="s">
        <v>8272</v>
      </c>
      <c r="Q2854" s="12">
        <f t="shared" si="221"/>
        <v>41781.045173611114</v>
      </c>
      <c r="R2854" s="12">
        <f t="shared" si="222"/>
        <v>41811.045173611114</v>
      </c>
      <c r="S2854">
        <f t="shared" si="223"/>
        <v>30</v>
      </c>
      <c r="T2854" s="10">
        <f t="shared" si="224"/>
        <v>2014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8" t="e">
        <f t="shared" si="220"/>
        <v>#DIV/0!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t="s">
        <v>8272</v>
      </c>
      <c r="Q2855" s="12">
        <f t="shared" si="221"/>
        <v>41836.190937499996</v>
      </c>
      <c r="R2855" s="12">
        <f t="shared" si="222"/>
        <v>41896.190937499996</v>
      </c>
      <c r="S2855">
        <f t="shared" si="223"/>
        <v>60</v>
      </c>
      <c r="T2855" s="10">
        <f t="shared" si="224"/>
        <v>2014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8">
        <f t="shared" si="220"/>
        <v>29.785714285714285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t="s">
        <v>8272</v>
      </c>
      <c r="Q2856" s="12">
        <f t="shared" si="221"/>
        <v>42111.71665509259</v>
      </c>
      <c r="R2856" s="12">
        <f t="shared" si="222"/>
        <v>42131.71665509259</v>
      </c>
      <c r="S2856">
        <f t="shared" si="223"/>
        <v>20</v>
      </c>
      <c r="T2856" s="10">
        <f t="shared" si="224"/>
        <v>2015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8">
        <f t="shared" si="220"/>
        <v>60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t="s">
        <v>8272</v>
      </c>
      <c r="Q2857" s="12">
        <f t="shared" si="221"/>
        <v>42370.007766203707</v>
      </c>
      <c r="R2857" s="12">
        <f t="shared" si="222"/>
        <v>42398.981944444444</v>
      </c>
      <c r="S2857">
        <f t="shared" si="223"/>
        <v>29</v>
      </c>
      <c r="T2857" s="10">
        <f t="shared" si="224"/>
        <v>2016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8">
        <f t="shared" si="220"/>
        <v>24.333333333333332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t="s">
        <v>8272</v>
      </c>
      <c r="Q2858" s="12">
        <f t="shared" si="221"/>
        <v>42165.037581018521</v>
      </c>
      <c r="R2858" s="12">
        <f t="shared" si="222"/>
        <v>42224.898611111115</v>
      </c>
      <c r="S2858">
        <f t="shared" si="223"/>
        <v>60</v>
      </c>
      <c r="T2858" s="10">
        <f t="shared" si="224"/>
        <v>2015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8">
        <f t="shared" si="220"/>
        <v>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t="s">
        <v>8272</v>
      </c>
      <c r="Q2859" s="12">
        <f t="shared" si="221"/>
        <v>42726.920081018514</v>
      </c>
      <c r="R2859" s="12">
        <f t="shared" si="222"/>
        <v>42786.75</v>
      </c>
      <c r="S2859">
        <f t="shared" si="223"/>
        <v>60</v>
      </c>
      <c r="T2859" s="10">
        <f t="shared" si="224"/>
        <v>2016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8" t="e">
        <f t="shared" si="220"/>
        <v>#DIV/0!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t="s">
        <v>8272</v>
      </c>
      <c r="Q2860" s="12">
        <f t="shared" si="221"/>
        <v>41954.545081018514</v>
      </c>
      <c r="R2860" s="12">
        <f t="shared" si="222"/>
        <v>41978.477777777778</v>
      </c>
      <c r="S2860">
        <f t="shared" si="223"/>
        <v>24</v>
      </c>
      <c r="T2860" s="10">
        <f t="shared" si="224"/>
        <v>2014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8">
        <f t="shared" si="220"/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t="s">
        <v>8272</v>
      </c>
      <c r="Q2861" s="12">
        <f t="shared" si="221"/>
        <v>42233.362314814818</v>
      </c>
      <c r="R2861" s="12">
        <f t="shared" si="222"/>
        <v>42293.362314814818</v>
      </c>
      <c r="S2861">
        <f t="shared" si="223"/>
        <v>60</v>
      </c>
      <c r="T2861" s="10">
        <f t="shared" si="224"/>
        <v>2015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8">
        <f t="shared" si="220"/>
        <v>29.555555555555557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t="s">
        <v>8272</v>
      </c>
      <c r="Q2862" s="12">
        <f t="shared" si="221"/>
        <v>42480.800648148142</v>
      </c>
      <c r="R2862" s="12">
        <f t="shared" si="222"/>
        <v>42540.800648148142</v>
      </c>
      <c r="S2862">
        <f t="shared" si="223"/>
        <v>60</v>
      </c>
      <c r="T2862" s="10">
        <f t="shared" si="224"/>
        <v>2016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8">
        <f t="shared" si="220"/>
        <v>26.666666666666668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t="s">
        <v>8272</v>
      </c>
      <c r="Q2863" s="12">
        <f t="shared" si="221"/>
        <v>42257.590833333335</v>
      </c>
      <c r="R2863" s="12">
        <f t="shared" si="222"/>
        <v>42271.590833333335</v>
      </c>
      <c r="S2863">
        <f t="shared" si="223"/>
        <v>14</v>
      </c>
      <c r="T2863" s="10">
        <f t="shared" si="224"/>
        <v>2015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8">
        <f t="shared" si="220"/>
        <v>18.333333333333332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t="s">
        <v>8272</v>
      </c>
      <c r="Q2864" s="12">
        <f t="shared" si="221"/>
        <v>41784.789687500001</v>
      </c>
      <c r="R2864" s="12">
        <f t="shared" si="222"/>
        <v>41814.789687500001</v>
      </c>
      <c r="S2864">
        <f t="shared" si="223"/>
        <v>30</v>
      </c>
      <c r="T2864" s="10">
        <f t="shared" si="224"/>
        <v>2014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8">
        <f t="shared" si="220"/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t="s">
        <v>8272</v>
      </c>
      <c r="Q2865" s="12">
        <f t="shared" si="221"/>
        <v>41831.675034722226</v>
      </c>
      <c r="R2865" s="12">
        <f t="shared" si="222"/>
        <v>41891.675034722226</v>
      </c>
      <c r="S2865">
        <f t="shared" si="223"/>
        <v>60</v>
      </c>
      <c r="T2865" s="10">
        <f t="shared" si="224"/>
        <v>2014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8">
        <f t="shared" si="220"/>
        <v>13.333333333333334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t="s">
        <v>8272</v>
      </c>
      <c r="Q2866" s="12">
        <f t="shared" si="221"/>
        <v>42172.613506944443</v>
      </c>
      <c r="R2866" s="12">
        <f t="shared" si="222"/>
        <v>42202.554166666669</v>
      </c>
      <c r="S2866">
        <f t="shared" si="223"/>
        <v>30</v>
      </c>
      <c r="T2866" s="10">
        <f t="shared" si="224"/>
        <v>2015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8" t="e">
        <f t="shared" si="220"/>
        <v>#DIV/0!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t="s">
        <v>8272</v>
      </c>
      <c r="Q2867" s="12">
        <f t="shared" si="221"/>
        <v>41950.114108796297</v>
      </c>
      <c r="R2867" s="12">
        <f t="shared" si="222"/>
        <v>42010.114108796297</v>
      </c>
      <c r="S2867">
        <f t="shared" si="223"/>
        <v>60</v>
      </c>
      <c r="T2867" s="10">
        <f t="shared" si="224"/>
        <v>2014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8">
        <f t="shared" si="220"/>
        <v>22.5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t="s">
        <v>8272</v>
      </c>
      <c r="Q2868" s="12">
        <f t="shared" si="221"/>
        <v>42627.955104166671</v>
      </c>
      <c r="R2868" s="12">
        <f t="shared" si="222"/>
        <v>42657.916666666672</v>
      </c>
      <c r="S2868">
        <f t="shared" si="223"/>
        <v>30</v>
      </c>
      <c r="T2868" s="10">
        <f t="shared" si="224"/>
        <v>2016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8">
        <f t="shared" si="220"/>
        <v>50.4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t="s">
        <v>8272</v>
      </c>
      <c r="Q2869" s="12">
        <f t="shared" si="221"/>
        <v>42531.195277777777</v>
      </c>
      <c r="R2869" s="12">
        <f t="shared" si="222"/>
        <v>42555.166666666672</v>
      </c>
      <c r="S2869">
        <f t="shared" si="223"/>
        <v>24</v>
      </c>
      <c r="T2869" s="10">
        <f t="shared" si="224"/>
        <v>2016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8">
        <f t="shared" si="220"/>
        <v>105.02933333333334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t="s">
        <v>8272</v>
      </c>
      <c r="Q2870" s="12">
        <f t="shared" si="221"/>
        <v>42618.827013888891</v>
      </c>
      <c r="R2870" s="12">
        <f t="shared" si="222"/>
        <v>42648.827013888891</v>
      </c>
      <c r="S2870">
        <f t="shared" si="223"/>
        <v>30</v>
      </c>
      <c r="T2870" s="10">
        <f t="shared" si="224"/>
        <v>2016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8">
        <f t="shared" si="220"/>
        <v>35.4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t="s">
        <v>8272</v>
      </c>
      <c r="Q2871" s="12">
        <f t="shared" si="221"/>
        <v>42540.593530092592</v>
      </c>
      <c r="R2871" s="12">
        <f t="shared" si="222"/>
        <v>42570.593530092592</v>
      </c>
      <c r="S2871">
        <f t="shared" si="223"/>
        <v>30</v>
      </c>
      <c r="T2871" s="10">
        <f t="shared" si="224"/>
        <v>2016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8">
        <f t="shared" si="220"/>
        <v>83.333333333333329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t="s">
        <v>8272</v>
      </c>
      <c r="Q2872" s="12">
        <f t="shared" si="221"/>
        <v>41746.189409722225</v>
      </c>
      <c r="R2872" s="12">
        <f t="shared" si="222"/>
        <v>41776.189409722225</v>
      </c>
      <c r="S2872">
        <f t="shared" si="223"/>
        <v>30</v>
      </c>
      <c r="T2872" s="10">
        <f t="shared" si="224"/>
        <v>2014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8">
        <f t="shared" si="220"/>
        <v>35.92307692307692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t="s">
        <v>8272</v>
      </c>
      <c r="Q2873" s="12">
        <f t="shared" si="221"/>
        <v>41974.738576388889</v>
      </c>
      <c r="R2873" s="12">
        <f t="shared" si="222"/>
        <v>41994.738576388889</v>
      </c>
      <c r="S2873">
        <f t="shared" si="223"/>
        <v>20</v>
      </c>
      <c r="T2873" s="10">
        <f t="shared" si="224"/>
        <v>2014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8" t="e">
        <f t="shared" si="220"/>
        <v>#DIV/0!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t="s">
        <v>8272</v>
      </c>
      <c r="Q2874" s="12">
        <f t="shared" si="221"/>
        <v>42115.11618055556</v>
      </c>
      <c r="R2874" s="12">
        <f t="shared" si="222"/>
        <v>42175.11618055556</v>
      </c>
      <c r="S2874">
        <f t="shared" si="223"/>
        <v>60</v>
      </c>
      <c r="T2874" s="10">
        <f t="shared" si="224"/>
        <v>2015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8">
        <f t="shared" si="220"/>
        <v>119.125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t="s">
        <v>8272</v>
      </c>
      <c r="Q2875" s="12">
        <f t="shared" si="221"/>
        <v>42002.817488425921</v>
      </c>
      <c r="R2875" s="12">
        <f t="shared" si="222"/>
        <v>42032.817488425921</v>
      </c>
      <c r="S2875">
        <f t="shared" si="223"/>
        <v>30</v>
      </c>
      <c r="T2875" s="10">
        <f t="shared" si="224"/>
        <v>2014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8">
        <f t="shared" si="220"/>
        <v>90.333333333333329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t="s">
        <v>8272</v>
      </c>
      <c r="Q2876" s="12">
        <f t="shared" si="221"/>
        <v>42722.84474537037</v>
      </c>
      <c r="R2876" s="12">
        <f t="shared" si="222"/>
        <v>42752.84474537037</v>
      </c>
      <c r="S2876">
        <f t="shared" si="223"/>
        <v>30</v>
      </c>
      <c r="T2876" s="10">
        <f t="shared" si="224"/>
        <v>2016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8">
        <f t="shared" si="220"/>
        <v>2.3333333333333335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t="s">
        <v>8272</v>
      </c>
      <c r="Q2877" s="12">
        <f t="shared" si="221"/>
        <v>42465.128391203703</v>
      </c>
      <c r="R2877" s="12">
        <f t="shared" si="222"/>
        <v>42495.128391203703</v>
      </c>
      <c r="S2877">
        <f t="shared" si="223"/>
        <v>30</v>
      </c>
      <c r="T2877" s="10">
        <f t="shared" si="224"/>
        <v>2016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8" t="e">
        <f t="shared" si="220"/>
        <v>#DIV/0!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t="s">
        <v>8272</v>
      </c>
      <c r="Q2878" s="12">
        <f t="shared" si="221"/>
        <v>42171.743969907402</v>
      </c>
      <c r="R2878" s="12">
        <f t="shared" si="222"/>
        <v>42201.743969907402</v>
      </c>
      <c r="S2878">
        <f t="shared" si="223"/>
        <v>30</v>
      </c>
      <c r="T2878" s="10">
        <f t="shared" si="224"/>
        <v>2015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8">
        <f t="shared" si="220"/>
        <v>108.33333333333333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t="s">
        <v>8272</v>
      </c>
      <c r="Q2879" s="12">
        <f t="shared" si="221"/>
        <v>42672.955138888887</v>
      </c>
      <c r="R2879" s="12">
        <f t="shared" si="222"/>
        <v>42704.708333333328</v>
      </c>
      <c r="S2879">
        <f t="shared" si="223"/>
        <v>32</v>
      </c>
      <c r="T2879" s="10">
        <f t="shared" si="224"/>
        <v>2016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8">
        <f t="shared" si="220"/>
        <v>15.75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t="s">
        <v>8272</v>
      </c>
      <c r="Q2880" s="12">
        <f t="shared" si="221"/>
        <v>42128.615682870368</v>
      </c>
      <c r="R2880" s="12">
        <f t="shared" si="222"/>
        <v>42188.615682870368</v>
      </c>
      <c r="S2880">
        <f t="shared" si="223"/>
        <v>60</v>
      </c>
      <c r="T2880" s="10">
        <f t="shared" si="224"/>
        <v>2015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8">
        <f t="shared" si="220"/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t="s">
        <v>8272</v>
      </c>
      <c r="Q2881" s="12">
        <f t="shared" si="221"/>
        <v>42359.725243055553</v>
      </c>
      <c r="R2881" s="12">
        <f t="shared" si="222"/>
        <v>42389.725243055553</v>
      </c>
      <c r="S2881">
        <f t="shared" si="223"/>
        <v>30</v>
      </c>
      <c r="T2881" s="10">
        <f t="shared" si="224"/>
        <v>2015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8">
        <f t="shared" ref="F2882:F2945" si="225">E2882/M2882</f>
        <v>96.551724137931032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t="s">
        <v>8272</v>
      </c>
      <c r="Q2882" s="12">
        <f t="shared" si="221"/>
        <v>42192.905694444446</v>
      </c>
      <c r="R2882" s="12">
        <f t="shared" si="222"/>
        <v>42236.711805555555</v>
      </c>
      <c r="S2882">
        <f t="shared" si="223"/>
        <v>44</v>
      </c>
      <c r="T2882" s="10">
        <f t="shared" si="224"/>
        <v>2015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8" t="e">
        <f t="shared" si="225"/>
        <v>#DIV/0!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t="s">
        <v>8272</v>
      </c>
      <c r="Q2883" s="12">
        <f t="shared" ref="Q2883:Q2946" si="226">((($K2883/60)/60)/24)+DATE(1970,1,1)</f>
        <v>41916.597638888888</v>
      </c>
      <c r="R2883" s="12">
        <f t="shared" ref="R2883:R2946" si="227">((($J2883/60)/60)/24)+DATE(1970,1,1)</f>
        <v>41976.639305555553</v>
      </c>
      <c r="S2883">
        <f t="shared" ref="S2883:S2946" si="228">ROUND(R2883-Q2883,0)</f>
        <v>60</v>
      </c>
      <c r="T2883" s="10">
        <f t="shared" ref="T2883:T2946" si="229">YEAR(Q2883)</f>
        <v>2014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8">
        <f t="shared" si="225"/>
        <v>63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t="s">
        <v>8272</v>
      </c>
      <c r="Q2884" s="12">
        <f t="shared" si="226"/>
        <v>42461.596273148149</v>
      </c>
      <c r="R2884" s="12">
        <f t="shared" si="227"/>
        <v>42491.596273148149</v>
      </c>
      <c r="S2884">
        <f t="shared" si="228"/>
        <v>30</v>
      </c>
      <c r="T2884" s="10">
        <f t="shared" si="229"/>
        <v>2016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8">
        <f t="shared" si="225"/>
        <v>381.6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t="s">
        <v>8272</v>
      </c>
      <c r="Q2885" s="12">
        <f t="shared" si="226"/>
        <v>42370.90320601852</v>
      </c>
      <c r="R2885" s="12">
        <f t="shared" si="227"/>
        <v>42406.207638888889</v>
      </c>
      <c r="S2885">
        <f t="shared" si="228"/>
        <v>35</v>
      </c>
      <c r="T2885" s="10">
        <f t="shared" si="229"/>
        <v>2016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8">
        <f t="shared" si="225"/>
        <v>46.25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t="s">
        <v>8272</v>
      </c>
      <c r="Q2886" s="12">
        <f t="shared" si="226"/>
        <v>41948.727256944447</v>
      </c>
      <c r="R2886" s="12">
        <f t="shared" si="227"/>
        <v>41978.727256944447</v>
      </c>
      <c r="S2886">
        <f t="shared" si="228"/>
        <v>30</v>
      </c>
      <c r="T2886" s="10">
        <f t="shared" si="229"/>
        <v>2014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8">
        <f t="shared" si="225"/>
        <v>26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t="s">
        <v>8272</v>
      </c>
      <c r="Q2887" s="12">
        <f t="shared" si="226"/>
        <v>42047.07640046296</v>
      </c>
      <c r="R2887" s="12">
        <f t="shared" si="227"/>
        <v>42077.034733796296</v>
      </c>
      <c r="S2887">
        <f t="shared" si="228"/>
        <v>30</v>
      </c>
      <c r="T2887" s="10">
        <f t="shared" si="229"/>
        <v>2015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8">
        <f t="shared" si="225"/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t="s">
        <v>8272</v>
      </c>
      <c r="Q2888" s="12">
        <f t="shared" si="226"/>
        <v>42261.632916666669</v>
      </c>
      <c r="R2888" s="12">
        <f t="shared" si="227"/>
        <v>42266.165972222225</v>
      </c>
      <c r="S2888">
        <f t="shared" si="228"/>
        <v>5</v>
      </c>
      <c r="T2888" s="10">
        <f t="shared" si="229"/>
        <v>2015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8">
        <f t="shared" si="225"/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t="s">
        <v>8272</v>
      </c>
      <c r="Q2889" s="12">
        <f t="shared" si="226"/>
        <v>41985.427361111113</v>
      </c>
      <c r="R2889" s="12">
        <f t="shared" si="227"/>
        <v>42015.427361111113</v>
      </c>
      <c r="S2889">
        <f t="shared" si="228"/>
        <v>30</v>
      </c>
      <c r="T2889" s="10">
        <f t="shared" si="229"/>
        <v>2014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8" t="e">
        <f t="shared" si="225"/>
        <v>#DIV/0!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t="s">
        <v>8272</v>
      </c>
      <c r="Q2890" s="12">
        <f t="shared" si="226"/>
        <v>41922.535185185188</v>
      </c>
      <c r="R2890" s="12">
        <f t="shared" si="227"/>
        <v>41930.207638888889</v>
      </c>
      <c r="S2890">
        <f t="shared" si="228"/>
        <v>8</v>
      </c>
      <c r="T2890" s="10">
        <f t="shared" si="229"/>
        <v>2014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8">
        <f t="shared" si="225"/>
        <v>81.571428571428569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t="s">
        <v>8272</v>
      </c>
      <c r="Q2891" s="12">
        <f t="shared" si="226"/>
        <v>41850.863252314812</v>
      </c>
      <c r="R2891" s="12">
        <f t="shared" si="227"/>
        <v>41880.863252314812</v>
      </c>
      <c r="S2891">
        <f t="shared" si="228"/>
        <v>30</v>
      </c>
      <c r="T2891" s="10">
        <f t="shared" si="229"/>
        <v>2014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8">
        <f t="shared" si="225"/>
        <v>7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t="s">
        <v>8272</v>
      </c>
      <c r="Q2892" s="12">
        <f t="shared" si="226"/>
        <v>41831.742962962962</v>
      </c>
      <c r="R2892" s="12">
        <f t="shared" si="227"/>
        <v>41860.125</v>
      </c>
      <c r="S2892">
        <f t="shared" si="228"/>
        <v>28</v>
      </c>
      <c r="T2892" s="10">
        <f t="shared" si="229"/>
        <v>2014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8">
        <f t="shared" si="225"/>
        <v>27.3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t="s">
        <v>8272</v>
      </c>
      <c r="Q2893" s="12">
        <f t="shared" si="226"/>
        <v>42415.883425925931</v>
      </c>
      <c r="R2893" s="12">
        <f t="shared" si="227"/>
        <v>42475.84175925926</v>
      </c>
      <c r="S2893">
        <f t="shared" si="228"/>
        <v>60</v>
      </c>
      <c r="T2893" s="10">
        <f t="shared" si="229"/>
        <v>2016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8">
        <f t="shared" si="225"/>
        <v>29.411764705882351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t="s">
        <v>8272</v>
      </c>
      <c r="Q2894" s="12">
        <f t="shared" si="226"/>
        <v>41869.714166666665</v>
      </c>
      <c r="R2894" s="12">
        <f t="shared" si="227"/>
        <v>41876.875</v>
      </c>
      <c r="S2894">
        <f t="shared" si="228"/>
        <v>7</v>
      </c>
      <c r="T2894" s="10">
        <f t="shared" si="229"/>
        <v>2014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8">
        <f t="shared" si="225"/>
        <v>12.5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t="s">
        <v>8272</v>
      </c>
      <c r="Q2895" s="12">
        <f t="shared" si="226"/>
        <v>41953.773090277777</v>
      </c>
      <c r="R2895" s="12">
        <f t="shared" si="227"/>
        <v>42013.083333333328</v>
      </c>
      <c r="S2895">
        <f t="shared" si="228"/>
        <v>59</v>
      </c>
      <c r="T2895" s="10">
        <f t="shared" si="229"/>
        <v>2014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8" t="e">
        <f t="shared" si="225"/>
        <v>#DIV/0!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t="s">
        <v>8272</v>
      </c>
      <c r="Q2896" s="12">
        <f t="shared" si="226"/>
        <v>42037.986284722225</v>
      </c>
      <c r="R2896" s="12">
        <f t="shared" si="227"/>
        <v>42097.944618055553</v>
      </c>
      <c r="S2896">
        <f t="shared" si="228"/>
        <v>60</v>
      </c>
      <c r="T2896" s="10">
        <f t="shared" si="229"/>
        <v>2015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8">
        <f t="shared" si="225"/>
        <v>5.75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t="s">
        <v>8272</v>
      </c>
      <c r="Q2897" s="12">
        <f t="shared" si="226"/>
        <v>41811.555462962962</v>
      </c>
      <c r="R2897" s="12">
        <f t="shared" si="227"/>
        <v>41812.875</v>
      </c>
      <c r="S2897">
        <f t="shared" si="228"/>
        <v>1</v>
      </c>
      <c r="T2897" s="10">
        <f t="shared" si="229"/>
        <v>2014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8">
        <f t="shared" si="225"/>
        <v>52.083333333333336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t="s">
        <v>8272</v>
      </c>
      <c r="Q2898" s="12">
        <f t="shared" si="226"/>
        <v>42701.908807870372</v>
      </c>
      <c r="R2898" s="12">
        <f t="shared" si="227"/>
        <v>42716.25</v>
      </c>
      <c r="S2898">
        <f t="shared" si="228"/>
        <v>14</v>
      </c>
      <c r="T2898" s="10">
        <f t="shared" si="229"/>
        <v>2016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8">
        <f t="shared" si="225"/>
        <v>183.33333333333334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t="s">
        <v>8272</v>
      </c>
      <c r="Q2899" s="12">
        <f t="shared" si="226"/>
        <v>42258.646504629629</v>
      </c>
      <c r="R2899" s="12">
        <f t="shared" si="227"/>
        <v>42288.645196759258</v>
      </c>
      <c r="S2899">
        <f t="shared" si="228"/>
        <v>30</v>
      </c>
      <c r="T2899" s="10">
        <f t="shared" si="229"/>
        <v>2015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8">
        <f t="shared" si="225"/>
        <v>26.333333333333332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t="s">
        <v>8272</v>
      </c>
      <c r="Q2900" s="12">
        <f t="shared" si="226"/>
        <v>42278.664965277778</v>
      </c>
      <c r="R2900" s="12">
        <f t="shared" si="227"/>
        <v>42308.664965277778</v>
      </c>
      <c r="S2900">
        <f t="shared" si="228"/>
        <v>30</v>
      </c>
      <c r="T2900" s="10">
        <f t="shared" si="229"/>
        <v>2015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8" t="e">
        <f t="shared" si="225"/>
        <v>#DIV/0!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t="s">
        <v>8272</v>
      </c>
      <c r="Q2901" s="12">
        <f t="shared" si="226"/>
        <v>42515.078217592592</v>
      </c>
      <c r="R2901" s="12">
        <f t="shared" si="227"/>
        <v>42575.078217592592</v>
      </c>
      <c r="S2901">
        <f t="shared" si="228"/>
        <v>60</v>
      </c>
      <c r="T2901" s="10">
        <f t="shared" si="229"/>
        <v>2016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8">
        <f t="shared" si="225"/>
        <v>486.42857142857144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t="s">
        <v>8272</v>
      </c>
      <c r="Q2902" s="12">
        <f t="shared" si="226"/>
        <v>41830.234166666669</v>
      </c>
      <c r="R2902" s="12">
        <f t="shared" si="227"/>
        <v>41860.234166666669</v>
      </c>
      <c r="S2902">
        <f t="shared" si="228"/>
        <v>30</v>
      </c>
      <c r="T2902" s="10">
        <f t="shared" si="229"/>
        <v>2014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8">
        <f t="shared" si="225"/>
        <v>3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t="s">
        <v>8272</v>
      </c>
      <c r="Q2903" s="12">
        <f t="shared" si="226"/>
        <v>41982.904386574075</v>
      </c>
      <c r="R2903" s="12">
        <f t="shared" si="227"/>
        <v>42042.904386574075</v>
      </c>
      <c r="S2903">
        <f t="shared" si="228"/>
        <v>60</v>
      </c>
      <c r="T2903" s="10">
        <f t="shared" si="229"/>
        <v>2014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8">
        <f t="shared" si="225"/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t="s">
        <v>8272</v>
      </c>
      <c r="Q2904" s="12">
        <f t="shared" si="226"/>
        <v>42210.439768518518</v>
      </c>
      <c r="R2904" s="12">
        <f t="shared" si="227"/>
        <v>42240.439768518518</v>
      </c>
      <c r="S2904">
        <f t="shared" si="228"/>
        <v>30</v>
      </c>
      <c r="T2904" s="10">
        <f t="shared" si="229"/>
        <v>2015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8">
        <f t="shared" si="225"/>
        <v>9.75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t="s">
        <v>8272</v>
      </c>
      <c r="Q2905" s="12">
        <f t="shared" si="226"/>
        <v>42196.166874999995</v>
      </c>
      <c r="R2905" s="12">
        <f t="shared" si="227"/>
        <v>42256.166874999995</v>
      </c>
      <c r="S2905">
        <f t="shared" si="228"/>
        <v>60</v>
      </c>
      <c r="T2905" s="10">
        <f t="shared" si="229"/>
        <v>2015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8">
        <f t="shared" si="225"/>
        <v>18.75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t="s">
        <v>8272</v>
      </c>
      <c r="Q2906" s="12">
        <f t="shared" si="226"/>
        <v>41940.967951388891</v>
      </c>
      <c r="R2906" s="12">
        <f t="shared" si="227"/>
        <v>41952.5</v>
      </c>
      <c r="S2906">
        <f t="shared" si="228"/>
        <v>12</v>
      </c>
      <c r="T2906" s="10">
        <f t="shared" si="229"/>
        <v>2014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8">
        <f t="shared" si="225"/>
        <v>36.588235294117645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t="s">
        <v>8272</v>
      </c>
      <c r="Q2907" s="12">
        <f t="shared" si="226"/>
        <v>42606.056863425925</v>
      </c>
      <c r="R2907" s="12">
        <f t="shared" si="227"/>
        <v>42620.056863425925</v>
      </c>
      <c r="S2907">
        <f t="shared" si="228"/>
        <v>14</v>
      </c>
      <c r="T2907" s="10">
        <f t="shared" si="229"/>
        <v>2016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8">
        <f t="shared" si="225"/>
        <v>80.714285714285708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t="s">
        <v>8272</v>
      </c>
      <c r="Q2908" s="12">
        <f t="shared" si="226"/>
        <v>42199.648912037039</v>
      </c>
      <c r="R2908" s="12">
        <f t="shared" si="227"/>
        <v>42217.041666666672</v>
      </c>
      <c r="S2908">
        <f t="shared" si="228"/>
        <v>17</v>
      </c>
      <c r="T2908" s="10">
        <f t="shared" si="229"/>
        <v>2015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8">
        <f t="shared" si="225"/>
        <v>1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t="s">
        <v>8272</v>
      </c>
      <c r="Q2909" s="12">
        <f t="shared" si="226"/>
        <v>42444.877743055549</v>
      </c>
      <c r="R2909" s="12">
        <f t="shared" si="227"/>
        <v>42504.877743055549</v>
      </c>
      <c r="S2909">
        <f t="shared" si="228"/>
        <v>60</v>
      </c>
      <c r="T2909" s="10">
        <f t="shared" si="229"/>
        <v>2016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8">
        <f t="shared" si="225"/>
        <v>52.8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t="s">
        <v>8272</v>
      </c>
      <c r="Q2910" s="12">
        <f t="shared" si="226"/>
        <v>42499.731701388882</v>
      </c>
      <c r="R2910" s="12">
        <f t="shared" si="227"/>
        <v>42529.731701388882</v>
      </c>
      <c r="S2910">
        <f t="shared" si="228"/>
        <v>30</v>
      </c>
      <c r="T2910" s="10">
        <f t="shared" si="229"/>
        <v>2016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8">
        <f t="shared" si="225"/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t="s">
        <v>8272</v>
      </c>
      <c r="Q2911" s="12">
        <f t="shared" si="226"/>
        <v>41929.266215277778</v>
      </c>
      <c r="R2911" s="12">
        <f t="shared" si="227"/>
        <v>41968.823611111111</v>
      </c>
      <c r="S2911">
        <f t="shared" si="228"/>
        <v>40</v>
      </c>
      <c r="T2911" s="10">
        <f t="shared" si="229"/>
        <v>2014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8">
        <f t="shared" si="225"/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t="s">
        <v>8272</v>
      </c>
      <c r="Q2912" s="12">
        <f t="shared" si="226"/>
        <v>42107.841284722221</v>
      </c>
      <c r="R2912" s="12">
        <f t="shared" si="227"/>
        <v>42167.841284722221</v>
      </c>
      <c r="S2912">
        <f t="shared" si="228"/>
        <v>60</v>
      </c>
      <c r="T2912" s="10">
        <f t="shared" si="229"/>
        <v>2015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8">
        <f t="shared" si="225"/>
        <v>46.928571428571431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t="s">
        <v>8272</v>
      </c>
      <c r="Q2913" s="12">
        <f t="shared" si="226"/>
        <v>42142.768819444449</v>
      </c>
      <c r="R2913" s="12">
        <f t="shared" si="227"/>
        <v>42182.768819444449</v>
      </c>
      <c r="S2913">
        <f t="shared" si="228"/>
        <v>40</v>
      </c>
      <c r="T2913" s="10">
        <f t="shared" si="229"/>
        <v>2015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8">
        <f t="shared" si="225"/>
        <v>78.07692307692308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t="s">
        <v>8272</v>
      </c>
      <c r="Q2914" s="12">
        <f t="shared" si="226"/>
        <v>42354.131643518514</v>
      </c>
      <c r="R2914" s="12">
        <f t="shared" si="227"/>
        <v>42384.131643518514</v>
      </c>
      <c r="S2914">
        <f t="shared" si="228"/>
        <v>30</v>
      </c>
      <c r="T2914" s="10">
        <f t="shared" si="229"/>
        <v>2015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8">
        <f t="shared" si="225"/>
        <v>1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t="s">
        <v>8272</v>
      </c>
      <c r="Q2915" s="12">
        <f t="shared" si="226"/>
        <v>41828.922905092593</v>
      </c>
      <c r="R2915" s="12">
        <f t="shared" si="227"/>
        <v>41888.922905092593</v>
      </c>
      <c r="S2915">
        <f t="shared" si="228"/>
        <v>60</v>
      </c>
      <c r="T2915" s="10">
        <f t="shared" si="229"/>
        <v>2014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8">
        <f t="shared" si="225"/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t="s">
        <v>8272</v>
      </c>
      <c r="Q2916" s="12">
        <f t="shared" si="226"/>
        <v>42017.907337962963</v>
      </c>
      <c r="R2916" s="12">
        <f t="shared" si="227"/>
        <v>42077.865671296298</v>
      </c>
      <c r="S2916">
        <f t="shared" si="228"/>
        <v>60</v>
      </c>
      <c r="T2916" s="10">
        <f t="shared" si="229"/>
        <v>2015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8">
        <f t="shared" si="225"/>
        <v>203.66666666666666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t="s">
        <v>8272</v>
      </c>
      <c r="Q2917" s="12">
        <f t="shared" si="226"/>
        <v>42415.398032407407</v>
      </c>
      <c r="R2917" s="12">
        <f t="shared" si="227"/>
        <v>42445.356365740736</v>
      </c>
      <c r="S2917">
        <f t="shared" si="228"/>
        <v>30</v>
      </c>
      <c r="T2917" s="10">
        <f t="shared" si="229"/>
        <v>2016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8">
        <f t="shared" si="225"/>
        <v>20.714285714285715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t="s">
        <v>8272</v>
      </c>
      <c r="Q2918" s="12">
        <f t="shared" si="226"/>
        <v>41755.476724537039</v>
      </c>
      <c r="R2918" s="12">
        <f t="shared" si="227"/>
        <v>41778.476724537039</v>
      </c>
      <c r="S2918">
        <f t="shared" si="228"/>
        <v>23</v>
      </c>
      <c r="T2918" s="10">
        <f t="shared" si="229"/>
        <v>2014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8">
        <f t="shared" si="225"/>
        <v>48.555555555555557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t="s">
        <v>8272</v>
      </c>
      <c r="Q2919" s="12">
        <f t="shared" si="226"/>
        <v>42245.234340277777</v>
      </c>
      <c r="R2919" s="12">
        <f t="shared" si="227"/>
        <v>42263.234340277777</v>
      </c>
      <c r="S2919">
        <f t="shared" si="228"/>
        <v>18</v>
      </c>
      <c r="T2919" s="10">
        <f t="shared" si="229"/>
        <v>2015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8">
        <f t="shared" si="225"/>
        <v>68.099999999999994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t="s">
        <v>8272</v>
      </c>
      <c r="Q2920" s="12">
        <f t="shared" si="226"/>
        <v>42278.629710648151</v>
      </c>
      <c r="R2920" s="12">
        <f t="shared" si="227"/>
        <v>42306.629710648151</v>
      </c>
      <c r="S2920">
        <f t="shared" si="228"/>
        <v>28</v>
      </c>
      <c r="T2920" s="10">
        <f t="shared" si="229"/>
        <v>2015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8">
        <f t="shared" si="225"/>
        <v>8.5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t="s">
        <v>8272</v>
      </c>
      <c r="Q2921" s="12">
        <f t="shared" si="226"/>
        <v>41826.61954861111</v>
      </c>
      <c r="R2921" s="12">
        <f t="shared" si="227"/>
        <v>41856.61954861111</v>
      </c>
      <c r="S2921">
        <f t="shared" si="228"/>
        <v>30</v>
      </c>
      <c r="T2921" s="10">
        <f t="shared" si="229"/>
        <v>2014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8">
        <f t="shared" si="225"/>
        <v>51.615384615384613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t="s">
        <v>8272</v>
      </c>
      <c r="Q2922" s="12">
        <f t="shared" si="226"/>
        <v>42058.792476851857</v>
      </c>
      <c r="R2922" s="12">
        <f t="shared" si="227"/>
        <v>42088.750810185185</v>
      </c>
      <c r="S2922">
        <f t="shared" si="228"/>
        <v>30</v>
      </c>
      <c r="T2922" s="10">
        <f t="shared" si="229"/>
        <v>2015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8">
        <f t="shared" si="225"/>
        <v>43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8271</v>
      </c>
      <c r="P2923" t="s">
        <v>8313</v>
      </c>
      <c r="Q2923" s="12">
        <f t="shared" si="226"/>
        <v>41877.886620370373</v>
      </c>
      <c r="R2923" s="12">
        <f t="shared" si="227"/>
        <v>41907.886620370373</v>
      </c>
      <c r="S2923">
        <f t="shared" si="228"/>
        <v>30</v>
      </c>
      <c r="T2923" s="10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8">
        <f t="shared" si="225"/>
        <v>83.333333333333329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8271</v>
      </c>
      <c r="P2924" t="s">
        <v>8313</v>
      </c>
      <c r="Q2924" s="12">
        <f t="shared" si="226"/>
        <v>42097.874155092592</v>
      </c>
      <c r="R2924" s="12">
        <f t="shared" si="227"/>
        <v>42142.874155092592</v>
      </c>
      <c r="S2924">
        <f t="shared" si="228"/>
        <v>45</v>
      </c>
      <c r="T2924" s="10">
        <f t="shared" si="229"/>
        <v>2015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8">
        <f t="shared" si="225"/>
        <v>30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8271</v>
      </c>
      <c r="P2925" t="s">
        <v>8313</v>
      </c>
      <c r="Q2925" s="12">
        <f t="shared" si="226"/>
        <v>42013.15253472222</v>
      </c>
      <c r="R2925" s="12">
        <f t="shared" si="227"/>
        <v>42028.125</v>
      </c>
      <c r="S2925">
        <f t="shared" si="228"/>
        <v>15</v>
      </c>
      <c r="T2925" s="10">
        <f t="shared" si="229"/>
        <v>2015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8">
        <f t="shared" si="225"/>
        <v>175.51020408163265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8271</v>
      </c>
      <c r="P2926" t="s">
        <v>8313</v>
      </c>
      <c r="Q2926" s="12">
        <f t="shared" si="226"/>
        <v>42103.556828703702</v>
      </c>
      <c r="R2926" s="12">
        <f t="shared" si="227"/>
        <v>42133.165972222225</v>
      </c>
      <c r="S2926">
        <f t="shared" si="228"/>
        <v>30</v>
      </c>
      <c r="T2926" s="10">
        <f t="shared" si="229"/>
        <v>2015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8">
        <f t="shared" si="225"/>
        <v>231.66175879396985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8271</v>
      </c>
      <c r="P2927" t="s">
        <v>8313</v>
      </c>
      <c r="Q2927" s="12">
        <f t="shared" si="226"/>
        <v>41863.584120370368</v>
      </c>
      <c r="R2927" s="12">
        <f t="shared" si="227"/>
        <v>41893.584120370368</v>
      </c>
      <c r="S2927">
        <f t="shared" si="228"/>
        <v>30</v>
      </c>
      <c r="T2927" s="10">
        <f t="shared" si="229"/>
        <v>2014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8">
        <f t="shared" si="225"/>
        <v>75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8271</v>
      </c>
      <c r="P2928" t="s">
        <v>8313</v>
      </c>
      <c r="Q2928" s="12">
        <f t="shared" si="226"/>
        <v>42044.765960648147</v>
      </c>
      <c r="R2928" s="12">
        <f t="shared" si="227"/>
        <v>42058.765960648147</v>
      </c>
      <c r="S2928">
        <f t="shared" si="228"/>
        <v>14</v>
      </c>
      <c r="T2928" s="10">
        <f t="shared" si="229"/>
        <v>2015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8">
        <f t="shared" si="225"/>
        <v>112.14285714285714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8271</v>
      </c>
      <c r="P2929" t="s">
        <v>8313</v>
      </c>
      <c r="Q2929" s="12">
        <f t="shared" si="226"/>
        <v>41806.669317129628</v>
      </c>
      <c r="R2929" s="12">
        <f t="shared" si="227"/>
        <v>41835.208333333336</v>
      </c>
      <c r="S2929">
        <f t="shared" si="228"/>
        <v>29</v>
      </c>
      <c r="T2929" s="10">
        <f t="shared" si="229"/>
        <v>2014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8">
        <f t="shared" si="225"/>
        <v>41.666666666666664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8271</v>
      </c>
      <c r="P2930" t="s">
        <v>8313</v>
      </c>
      <c r="Q2930" s="12">
        <f t="shared" si="226"/>
        <v>42403.998217592598</v>
      </c>
      <c r="R2930" s="12">
        <f t="shared" si="227"/>
        <v>42433.998217592598</v>
      </c>
      <c r="S2930">
        <f t="shared" si="228"/>
        <v>30</v>
      </c>
      <c r="T2930" s="10">
        <f t="shared" si="229"/>
        <v>2016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8">
        <f t="shared" si="225"/>
        <v>255.17343750000001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8271</v>
      </c>
      <c r="P2931" t="s">
        <v>8313</v>
      </c>
      <c r="Q2931" s="12">
        <f t="shared" si="226"/>
        <v>41754.564328703702</v>
      </c>
      <c r="R2931" s="12">
        <f t="shared" si="227"/>
        <v>41784.564328703702</v>
      </c>
      <c r="S2931">
        <f t="shared" si="228"/>
        <v>30</v>
      </c>
      <c r="T2931" s="10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8">
        <f t="shared" si="225"/>
        <v>162.7741935483871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8271</v>
      </c>
      <c r="P2932" t="s">
        <v>8313</v>
      </c>
      <c r="Q2932" s="12">
        <f t="shared" si="226"/>
        <v>42101.584074074075</v>
      </c>
      <c r="R2932" s="12">
        <f t="shared" si="227"/>
        <v>42131.584074074075</v>
      </c>
      <c r="S2932">
        <f t="shared" si="228"/>
        <v>30</v>
      </c>
      <c r="T2932" s="10">
        <f t="shared" si="229"/>
        <v>2015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8">
        <f t="shared" si="225"/>
        <v>88.333333333333329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8271</v>
      </c>
      <c r="P2933" t="s">
        <v>8313</v>
      </c>
      <c r="Q2933" s="12">
        <f t="shared" si="226"/>
        <v>41872.291238425925</v>
      </c>
      <c r="R2933" s="12">
        <f t="shared" si="227"/>
        <v>41897.255555555559</v>
      </c>
      <c r="S2933">
        <f t="shared" si="228"/>
        <v>25</v>
      </c>
      <c r="T2933" s="10">
        <f t="shared" si="229"/>
        <v>2014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8">
        <f t="shared" si="225"/>
        <v>85.736842105263165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8271</v>
      </c>
      <c r="P2934" t="s">
        <v>8313</v>
      </c>
      <c r="Q2934" s="12">
        <f t="shared" si="226"/>
        <v>42025.164780092593</v>
      </c>
      <c r="R2934" s="12">
        <f t="shared" si="227"/>
        <v>42056.458333333328</v>
      </c>
      <c r="S2934">
        <f t="shared" si="228"/>
        <v>31</v>
      </c>
      <c r="T2934" s="10">
        <f t="shared" si="229"/>
        <v>2015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8">
        <f t="shared" si="225"/>
        <v>47.574074074074076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8271</v>
      </c>
      <c r="P2935" t="s">
        <v>8313</v>
      </c>
      <c r="Q2935" s="12">
        <f t="shared" si="226"/>
        <v>42495.956631944442</v>
      </c>
      <c r="R2935" s="12">
        <f t="shared" si="227"/>
        <v>42525.956631944442</v>
      </c>
      <c r="S2935">
        <f t="shared" si="228"/>
        <v>30</v>
      </c>
      <c r="T2935" s="10">
        <f t="shared" si="229"/>
        <v>2016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8">
        <f t="shared" si="225"/>
        <v>72.972972972972968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8271</v>
      </c>
      <c r="P2936" t="s">
        <v>8313</v>
      </c>
      <c r="Q2936" s="12">
        <f t="shared" si="226"/>
        <v>41775.636157407411</v>
      </c>
      <c r="R2936" s="12">
        <f t="shared" si="227"/>
        <v>41805.636157407411</v>
      </c>
      <c r="S2936">
        <f t="shared" si="228"/>
        <v>30</v>
      </c>
      <c r="T2936" s="10">
        <f t="shared" si="229"/>
        <v>2014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8">
        <f t="shared" si="225"/>
        <v>90.538461538461533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8271</v>
      </c>
      <c r="P2937" t="s">
        <v>8313</v>
      </c>
      <c r="Q2937" s="12">
        <f t="shared" si="226"/>
        <v>42553.583425925928</v>
      </c>
      <c r="R2937" s="12">
        <f t="shared" si="227"/>
        <v>42611.708333333328</v>
      </c>
      <c r="S2937">
        <f t="shared" si="228"/>
        <v>58</v>
      </c>
      <c r="T2937" s="10">
        <f t="shared" si="229"/>
        <v>2016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8">
        <f t="shared" si="225"/>
        <v>37.647058823529413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8271</v>
      </c>
      <c r="P2938" t="s">
        <v>8313</v>
      </c>
      <c r="Q2938" s="12">
        <f t="shared" si="226"/>
        <v>41912.650729166664</v>
      </c>
      <c r="R2938" s="12">
        <f t="shared" si="227"/>
        <v>41925.207638888889</v>
      </c>
      <c r="S2938">
        <f t="shared" si="228"/>
        <v>13</v>
      </c>
      <c r="T2938" s="10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8">
        <f t="shared" si="225"/>
        <v>36.363636363636367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8271</v>
      </c>
      <c r="P2939" t="s">
        <v>8313</v>
      </c>
      <c r="Q2939" s="12">
        <f t="shared" si="226"/>
        <v>41803.457326388889</v>
      </c>
      <c r="R2939" s="12">
        <f t="shared" si="227"/>
        <v>41833.457326388889</v>
      </c>
      <c r="S2939">
        <f t="shared" si="228"/>
        <v>30</v>
      </c>
      <c r="T2939" s="10">
        <f t="shared" si="229"/>
        <v>2014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8">
        <f t="shared" si="225"/>
        <v>126.71875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8271</v>
      </c>
      <c r="P2940" t="s">
        <v>8313</v>
      </c>
      <c r="Q2940" s="12">
        <f t="shared" si="226"/>
        <v>42004.703865740739</v>
      </c>
      <c r="R2940" s="12">
        <f t="shared" si="227"/>
        <v>42034.703865740739</v>
      </c>
      <c r="S2940">
        <f t="shared" si="228"/>
        <v>30</v>
      </c>
      <c r="T2940" s="10">
        <f t="shared" si="229"/>
        <v>2014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8">
        <f t="shared" si="225"/>
        <v>329.2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8271</v>
      </c>
      <c r="P2941" t="s">
        <v>8313</v>
      </c>
      <c r="Q2941" s="12">
        <f t="shared" si="226"/>
        <v>41845.809166666666</v>
      </c>
      <c r="R2941" s="12">
        <f t="shared" si="227"/>
        <v>41879.041666666664</v>
      </c>
      <c r="S2941">
        <f t="shared" si="228"/>
        <v>33</v>
      </c>
      <c r="T2941" s="10">
        <f t="shared" si="229"/>
        <v>2014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8">
        <f t="shared" si="225"/>
        <v>81.242424242424249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8271</v>
      </c>
      <c r="P2942" t="s">
        <v>8313</v>
      </c>
      <c r="Q2942" s="12">
        <f t="shared" si="226"/>
        <v>41982.773356481484</v>
      </c>
      <c r="R2942" s="12">
        <f t="shared" si="227"/>
        <v>42022.773356481484</v>
      </c>
      <c r="S2942">
        <f t="shared" si="228"/>
        <v>40</v>
      </c>
      <c r="T2942" s="10">
        <f t="shared" si="229"/>
        <v>2014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8">
        <f t="shared" si="225"/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8271</v>
      </c>
      <c r="P2943" t="s">
        <v>8311</v>
      </c>
      <c r="Q2943" s="12">
        <f t="shared" si="226"/>
        <v>42034.960127314815</v>
      </c>
      <c r="R2943" s="12">
        <f t="shared" si="227"/>
        <v>42064.960127314815</v>
      </c>
      <c r="S2943">
        <f t="shared" si="228"/>
        <v>30</v>
      </c>
      <c r="T2943" s="10">
        <f t="shared" si="229"/>
        <v>2015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8">
        <f t="shared" si="225"/>
        <v>202.22772277227722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8271</v>
      </c>
      <c r="P2944" t="s">
        <v>8311</v>
      </c>
      <c r="Q2944" s="12">
        <f t="shared" si="226"/>
        <v>42334.803923611107</v>
      </c>
      <c r="R2944" s="12">
        <f t="shared" si="227"/>
        <v>42354.845833333333</v>
      </c>
      <c r="S2944">
        <f t="shared" si="228"/>
        <v>20</v>
      </c>
      <c r="T2944" s="10">
        <f t="shared" si="229"/>
        <v>2015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8" t="e">
        <f t="shared" si="225"/>
        <v>#DIV/0!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8271</v>
      </c>
      <c r="P2945" t="s">
        <v>8311</v>
      </c>
      <c r="Q2945" s="12">
        <f t="shared" si="226"/>
        <v>42077.129398148143</v>
      </c>
      <c r="R2945" s="12">
        <f t="shared" si="227"/>
        <v>42107.129398148143</v>
      </c>
      <c r="S2945">
        <f t="shared" si="228"/>
        <v>30</v>
      </c>
      <c r="T2945" s="10">
        <f t="shared" si="229"/>
        <v>2015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8">
        <f t="shared" ref="F2946:F3009" si="230">E2946/M2946</f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8271</v>
      </c>
      <c r="P2946" t="s">
        <v>8311</v>
      </c>
      <c r="Q2946" s="12">
        <f t="shared" si="226"/>
        <v>42132.9143287037</v>
      </c>
      <c r="R2946" s="12">
        <f t="shared" si="227"/>
        <v>42162.9143287037</v>
      </c>
      <c r="S2946">
        <f t="shared" si="228"/>
        <v>30</v>
      </c>
      <c r="T2946" s="10">
        <f t="shared" si="229"/>
        <v>2015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8" t="e">
        <f t="shared" si="230"/>
        <v>#DIV/0!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8271</v>
      </c>
      <c r="P2947" t="s">
        <v>8311</v>
      </c>
      <c r="Q2947" s="12">
        <f t="shared" ref="Q2947:Q3010" si="231">((($K2947/60)/60)/24)+DATE(1970,1,1)</f>
        <v>42118.139583333337</v>
      </c>
      <c r="R2947" s="12">
        <f t="shared" ref="R2947:R3010" si="232">((($J2947/60)/60)/24)+DATE(1970,1,1)</f>
        <v>42148.139583333337</v>
      </c>
      <c r="S2947">
        <f t="shared" ref="S2947:S3010" si="233">ROUND(R2947-Q2947,0)</f>
        <v>30</v>
      </c>
      <c r="T2947" s="10">
        <f t="shared" ref="T2947:T3010" si="234">YEAR(Q2947)</f>
        <v>2015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8">
        <f t="shared" si="230"/>
        <v>1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8271</v>
      </c>
      <c r="P2948" t="s">
        <v>8311</v>
      </c>
      <c r="Q2948" s="12">
        <f t="shared" si="231"/>
        <v>42567.531157407408</v>
      </c>
      <c r="R2948" s="12">
        <f t="shared" si="232"/>
        <v>42597.531157407408</v>
      </c>
      <c r="S2948">
        <f t="shared" si="233"/>
        <v>30</v>
      </c>
      <c r="T2948" s="10">
        <f t="shared" si="234"/>
        <v>2016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8">
        <f t="shared" si="230"/>
        <v>82.461538461538467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8271</v>
      </c>
      <c r="P2949" t="s">
        <v>8311</v>
      </c>
      <c r="Q2949" s="12">
        <f t="shared" si="231"/>
        <v>42649.562118055561</v>
      </c>
      <c r="R2949" s="12">
        <f t="shared" si="232"/>
        <v>42698.715972222228</v>
      </c>
      <c r="S2949">
        <f t="shared" si="233"/>
        <v>49</v>
      </c>
      <c r="T2949" s="10">
        <f t="shared" si="234"/>
        <v>2016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8">
        <f t="shared" si="230"/>
        <v>2.6666666666666665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8271</v>
      </c>
      <c r="P2950" t="s">
        <v>8311</v>
      </c>
      <c r="Q2950" s="12">
        <f t="shared" si="231"/>
        <v>42097.649224537032</v>
      </c>
      <c r="R2950" s="12">
        <f t="shared" si="232"/>
        <v>42157.649224537032</v>
      </c>
      <c r="S2950">
        <f t="shared" si="233"/>
        <v>60</v>
      </c>
      <c r="T2950" s="10">
        <f t="shared" si="234"/>
        <v>2015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8">
        <f t="shared" si="230"/>
        <v>12.5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8271</v>
      </c>
      <c r="P2951" t="s">
        <v>8311</v>
      </c>
      <c r="Q2951" s="12">
        <f t="shared" si="231"/>
        <v>42297.823113425926</v>
      </c>
      <c r="R2951" s="12">
        <f t="shared" si="232"/>
        <v>42327.864780092597</v>
      </c>
      <c r="S2951">
        <f t="shared" si="233"/>
        <v>30</v>
      </c>
      <c r="T2951" s="10">
        <f t="shared" si="234"/>
        <v>2015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8" t="e">
        <f t="shared" si="230"/>
        <v>#DIV/0!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8271</v>
      </c>
      <c r="P2952" t="s">
        <v>8311</v>
      </c>
      <c r="Q2952" s="12">
        <f t="shared" si="231"/>
        <v>42362.36518518519</v>
      </c>
      <c r="R2952" s="12">
        <f t="shared" si="232"/>
        <v>42392.36518518519</v>
      </c>
      <c r="S2952">
        <f t="shared" si="233"/>
        <v>30</v>
      </c>
      <c r="T2952" s="10">
        <f t="shared" si="234"/>
        <v>2015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8">
        <f t="shared" si="230"/>
        <v>18.896551724137932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8271</v>
      </c>
      <c r="P2953" t="s">
        <v>8311</v>
      </c>
      <c r="Q2953" s="12">
        <f t="shared" si="231"/>
        <v>41872.802928240737</v>
      </c>
      <c r="R2953" s="12">
        <f t="shared" si="232"/>
        <v>41917.802928240737</v>
      </c>
      <c r="S2953">
        <f t="shared" si="233"/>
        <v>45</v>
      </c>
      <c r="T2953" s="10">
        <f t="shared" si="234"/>
        <v>2014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8">
        <f t="shared" si="230"/>
        <v>200.625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8271</v>
      </c>
      <c r="P2954" t="s">
        <v>8311</v>
      </c>
      <c r="Q2954" s="12">
        <f t="shared" si="231"/>
        <v>42628.690266203703</v>
      </c>
      <c r="R2954" s="12">
        <f t="shared" si="232"/>
        <v>42660.166666666672</v>
      </c>
      <c r="S2954">
        <f t="shared" si="233"/>
        <v>31</v>
      </c>
      <c r="T2954" s="10">
        <f t="shared" si="234"/>
        <v>2016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8">
        <f t="shared" si="230"/>
        <v>201.66666666666666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8271</v>
      </c>
      <c r="P2955" t="s">
        <v>8311</v>
      </c>
      <c r="Q2955" s="12">
        <f t="shared" si="231"/>
        <v>42255.791909722218</v>
      </c>
      <c r="R2955" s="12">
        <f t="shared" si="232"/>
        <v>42285.791909722218</v>
      </c>
      <c r="S2955">
        <f t="shared" si="233"/>
        <v>30</v>
      </c>
      <c r="T2955" s="10">
        <f t="shared" si="234"/>
        <v>2015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8" t="e">
        <f t="shared" si="230"/>
        <v>#DIV/0!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8271</v>
      </c>
      <c r="P2956" t="s">
        <v>8311</v>
      </c>
      <c r="Q2956" s="12">
        <f t="shared" si="231"/>
        <v>42790.583368055552</v>
      </c>
      <c r="R2956" s="12">
        <f t="shared" si="232"/>
        <v>42810.541701388895</v>
      </c>
      <c r="S2956">
        <f t="shared" si="233"/>
        <v>20</v>
      </c>
      <c r="T2956" s="10">
        <f t="shared" si="234"/>
        <v>2017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8">
        <f t="shared" si="230"/>
        <v>65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8271</v>
      </c>
      <c r="P2957" t="s">
        <v>8311</v>
      </c>
      <c r="Q2957" s="12">
        <f t="shared" si="231"/>
        <v>42141.741307870368</v>
      </c>
      <c r="R2957" s="12">
        <f t="shared" si="232"/>
        <v>42171.741307870368</v>
      </c>
      <c r="S2957">
        <f t="shared" si="233"/>
        <v>30</v>
      </c>
      <c r="T2957" s="10">
        <f t="shared" si="234"/>
        <v>2015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8">
        <f t="shared" si="230"/>
        <v>66.099999999999994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8271</v>
      </c>
      <c r="P2958" t="s">
        <v>8311</v>
      </c>
      <c r="Q2958" s="12">
        <f t="shared" si="231"/>
        <v>42464.958912037036</v>
      </c>
      <c r="R2958" s="12">
        <f t="shared" si="232"/>
        <v>42494.958912037036</v>
      </c>
      <c r="S2958">
        <f t="shared" si="233"/>
        <v>30</v>
      </c>
      <c r="T2958" s="10">
        <f t="shared" si="234"/>
        <v>2016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8">
        <f t="shared" si="230"/>
        <v>93.333333333333329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8271</v>
      </c>
      <c r="P2959" t="s">
        <v>8311</v>
      </c>
      <c r="Q2959" s="12">
        <f t="shared" si="231"/>
        <v>42031.011249999996</v>
      </c>
      <c r="R2959" s="12">
        <f t="shared" si="232"/>
        <v>42090.969583333332</v>
      </c>
      <c r="S2959">
        <f t="shared" si="233"/>
        <v>60</v>
      </c>
      <c r="T2959" s="10">
        <f t="shared" si="234"/>
        <v>2015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8" t="e">
        <f t="shared" si="230"/>
        <v>#DIV/0!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8271</v>
      </c>
      <c r="P2960" t="s">
        <v>8311</v>
      </c>
      <c r="Q2960" s="12">
        <f t="shared" si="231"/>
        <v>42438.779131944444</v>
      </c>
      <c r="R2960" s="12">
        <f t="shared" si="232"/>
        <v>42498.73746527778</v>
      </c>
      <c r="S2960">
        <f t="shared" si="233"/>
        <v>60</v>
      </c>
      <c r="T2960" s="10">
        <f t="shared" si="234"/>
        <v>2016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8" t="e">
        <f t="shared" si="230"/>
        <v>#DIV/0!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8271</v>
      </c>
      <c r="P2961" t="s">
        <v>8311</v>
      </c>
      <c r="Q2961" s="12">
        <f t="shared" si="231"/>
        <v>42498.008391203708</v>
      </c>
      <c r="R2961" s="12">
        <f t="shared" si="232"/>
        <v>42528.008391203708</v>
      </c>
      <c r="S2961">
        <f t="shared" si="233"/>
        <v>30</v>
      </c>
      <c r="T2961" s="10">
        <f t="shared" si="234"/>
        <v>2016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8" t="e">
        <f t="shared" si="230"/>
        <v>#DIV/0!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8271</v>
      </c>
      <c r="P2962" t="s">
        <v>8311</v>
      </c>
      <c r="Q2962" s="12">
        <f t="shared" si="231"/>
        <v>41863.757210648146</v>
      </c>
      <c r="R2962" s="12">
        <f t="shared" si="232"/>
        <v>41893.757210648146</v>
      </c>
      <c r="S2962">
        <f t="shared" si="233"/>
        <v>30</v>
      </c>
      <c r="T2962" s="10">
        <f t="shared" si="234"/>
        <v>2014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8">
        <f t="shared" si="230"/>
        <v>50.75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t="s">
        <v>8272</v>
      </c>
      <c r="Q2963" s="12">
        <f t="shared" si="231"/>
        <v>42061.212488425925</v>
      </c>
      <c r="R2963" s="12">
        <f t="shared" si="232"/>
        <v>42089.166666666672</v>
      </c>
      <c r="S2963">
        <f t="shared" si="233"/>
        <v>28</v>
      </c>
      <c r="T2963" s="10">
        <f t="shared" si="234"/>
        <v>2015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8">
        <f t="shared" si="230"/>
        <v>60.9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t="s">
        <v>8272</v>
      </c>
      <c r="Q2964" s="12">
        <f t="shared" si="231"/>
        <v>42036.24428240741</v>
      </c>
      <c r="R2964" s="12">
        <f t="shared" si="232"/>
        <v>42064.290972222225</v>
      </c>
      <c r="S2964">
        <f t="shared" si="233"/>
        <v>28</v>
      </c>
      <c r="T2964" s="10">
        <f t="shared" si="234"/>
        <v>2015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8">
        <f t="shared" si="230"/>
        <v>109.03061224489795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t="s">
        <v>8272</v>
      </c>
      <c r="Q2965" s="12">
        <f t="shared" si="231"/>
        <v>42157.470185185186</v>
      </c>
      <c r="R2965" s="12">
        <f t="shared" si="232"/>
        <v>42187.470185185186</v>
      </c>
      <c r="S2965">
        <f t="shared" si="233"/>
        <v>30</v>
      </c>
      <c r="T2965" s="10">
        <f t="shared" si="234"/>
        <v>2015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8">
        <f t="shared" si="230"/>
        <v>25.692295918367346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t="s">
        <v>8272</v>
      </c>
      <c r="Q2966" s="12">
        <f t="shared" si="231"/>
        <v>41827.909942129627</v>
      </c>
      <c r="R2966" s="12">
        <f t="shared" si="232"/>
        <v>41857.897222222222</v>
      </c>
      <c r="S2966">
        <f t="shared" si="233"/>
        <v>30</v>
      </c>
      <c r="T2966" s="10">
        <f t="shared" si="234"/>
        <v>2014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8">
        <f t="shared" si="230"/>
        <v>41.92307692307692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t="s">
        <v>8272</v>
      </c>
      <c r="Q2967" s="12">
        <f t="shared" si="231"/>
        <v>42162.729548611111</v>
      </c>
      <c r="R2967" s="12">
        <f t="shared" si="232"/>
        <v>42192.729548611111</v>
      </c>
      <c r="S2967">
        <f t="shared" si="233"/>
        <v>30</v>
      </c>
      <c r="T2967" s="10">
        <f t="shared" si="234"/>
        <v>2015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8">
        <f t="shared" si="230"/>
        <v>88.7734375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t="s">
        <v>8272</v>
      </c>
      <c r="Q2968" s="12">
        <f t="shared" si="231"/>
        <v>42233.738564814819</v>
      </c>
      <c r="R2968" s="12">
        <f t="shared" si="232"/>
        <v>42263.738564814819</v>
      </c>
      <c r="S2968">
        <f t="shared" si="233"/>
        <v>30</v>
      </c>
      <c r="T2968" s="10">
        <f t="shared" si="234"/>
        <v>2015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8">
        <f t="shared" si="230"/>
        <v>80.225352112676063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t="s">
        <v>8272</v>
      </c>
      <c r="Q2969" s="12">
        <f t="shared" si="231"/>
        <v>42042.197824074072</v>
      </c>
      <c r="R2969" s="12">
        <f t="shared" si="232"/>
        <v>42072.156157407408</v>
      </c>
      <c r="S2969">
        <f t="shared" si="233"/>
        <v>30</v>
      </c>
      <c r="T2969" s="10">
        <f t="shared" si="234"/>
        <v>2015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8">
        <f t="shared" si="230"/>
        <v>78.936170212765958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t="s">
        <v>8272</v>
      </c>
      <c r="Q2970" s="12">
        <f t="shared" si="231"/>
        <v>42585.523842592593</v>
      </c>
      <c r="R2970" s="12">
        <f t="shared" si="232"/>
        <v>42599.165972222225</v>
      </c>
      <c r="S2970">
        <f t="shared" si="233"/>
        <v>14</v>
      </c>
      <c r="T2970" s="10">
        <f t="shared" si="234"/>
        <v>2016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8">
        <f t="shared" si="230"/>
        <v>95.588235294117652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t="s">
        <v>8272</v>
      </c>
      <c r="Q2971" s="12">
        <f t="shared" si="231"/>
        <v>42097.786493055552</v>
      </c>
      <c r="R2971" s="12">
        <f t="shared" si="232"/>
        <v>42127.952083333337</v>
      </c>
      <c r="S2971">
        <f t="shared" si="233"/>
        <v>30</v>
      </c>
      <c r="T2971" s="10">
        <f t="shared" si="234"/>
        <v>2015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8">
        <f t="shared" si="230"/>
        <v>69.890109890109883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t="s">
        <v>8272</v>
      </c>
      <c r="Q2972" s="12">
        <f t="shared" si="231"/>
        <v>41808.669571759259</v>
      </c>
      <c r="R2972" s="12">
        <f t="shared" si="232"/>
        <v>41838.669571759259</v>
      </c>
      <c r="S2972">
        <f t="shared" si="233"/>
        <v>30</v>
      </c>
      <c r="T2972" s="10">
        <f t="shared" si="234"/>
        <v>2014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8">
        <f t="shared" si="230"/>
        <v>74.534883720930239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t="s">
        <v>8272</v>
      </c>
      <c r="Q2973" s="12">
        <f t="shared" si="231"/>
        <v>41852.658310185187</v>
      </c>
      <c r="R2973" s="12">
        <f t="shared" si="232"/>
        <v>41882.658310185187</v>
      </c>
      <c r="S2973">
        <f t="shared" si="233"/>
        <v>30</v>
      </c>
      <c r="T2973" s="10">
        <f t="shared" si="234"/>
        <v>2014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8">
        <f t="shared" si="230"/>
        <v>123.94117647058823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t="s">
        <v>8272</v>
      </c>
      <c r="Q2974" s="12">
        <f t="shared" si="231"/>
        <v>42694.110185185185</v>
      </c>
      <c r="R2974" s="12">
        <f t="shared" si="232"/>
        <v>42709.041666666672</v>
      </c>
      <c r="S2974">
        <f t="shared" si="233"/>
        <v>15</v>
      </c>
      <c r="T2974" s="10">
        <f t="shared" si="234"/>
        <v>2016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8">
        <f t="shared" si="230"/>
        <v>264.84848484848487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t="s">
        <v>8272</v>
      </c>
      <c r="Q2975" s="12">
        <f t="shared" si="231"/>
        <v>42341.818379629629</v>
      </c>
      <c r="R2975" s="12">
        <f t="shared" si="232"/>
        <v>42370.166666666672</v>
      </c>
      <c r="S2975">
        <f t="shared" si="233"/>
        <v>28</v>
      </c>
      <c r="T2975" s="10">
        <f t="shared" si="234"/>
        <v>2015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8">
        <f t="shared" si="230"/>
        <v>58.620689655172413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t="s">
        <v>8272</v>
      </c>
      <c r="Q2976" s="12">
        <f t="shared" si="231"/>
        <v>41880.061006944445</v>
      </c>
      <c r="R2976" s="12">
        <f t="shared" si="232"/>
        <v>41908.065972222219</v>
      </c>
      <c r="S2976">
        <f t="shared" si="233"/>
        <v>28</v>
      </c>
      <c r="T2976" s="10">
        <f t="shared" si="234"/>
        <v>2014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8">
        <f t="shared" si="230"/>
        <v>70.884955752212392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t="s">
        <v>8272</v>
      </c>
      <c r="Q2977" s="12">
        <f t="shared" si="231"/>
        <v>41941.683865740742</v>
      </c>
      <c r="R2977" s="12">
        <f t="shared" si="232"/>
        <v>41970.125</v>
      </c>
      <c r="S2977">
        <f t="shared" si="233"/>
        <v>28</v>
      </c>
      <c r="T2977" s="10">
        <f t="shared" si="234"/>
        <v>2014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8">
        <f t="shared" si="230"/>
        <v>8.5714285714285712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t="s">
        <v>8272</v>
      </c>
      <c r="Q2978" s="12">
        <f t="shared" si="231"/>
        <v>42425.730671296296</v>
      </c>
      <c r="R2978" s="12">
        <f t="shared" si="232"/>
        <v>42442.5</v>
      </c>
      <c r="S2978">
        <f t="shared" si="233"/>
        <v>17</v>
      </c>
      <c r="T2978" s="10">
        <f t="shared" si="234"/>
        <v>2016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8">
        <f t="shared" si="230"/>
        <v>113.56666666666666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t="s">
        <v>8272</v>
      </c>
      <c r="Q2979" s="12">
        <f t="shared" si="231"/>
        <v>42026.88118055556</v>
      </c>
      <c r="R2979" s="12">
        <f t="shared" si="232"/>
        <v>42086.093055555553</v>
      </c>
      <c r="S2979">
        <f t="shared" si="233"/>
        <v>59</v>
      </c>
      <c r="T2979" s="10">
        <f t="shared" si="234"/>
        <v>2015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8">
        <f t="shared" si="230"/>
        <v>60.6875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t="s">
        <v>8272</v>
      </c>
      <c r="Q2980" s="12">
        <f t="shared" si="231"/>
        <v>41922.640590277777</v>
      </c>
      <c r="R2980" s="12">
        <f t="shared" si="232"/>
        <v>41932.249305555553</v>
      </c>
      <c r="S2980">
        <f t="shared" si="233"/>
        <v>10</v>
      </c>
      <c r="T2980" s="10">
        <f t="shared" si="234"/>
        <v>2014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8">
        <f t="shared" si="230"/>
        <v>110.21739130434783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t="s">
        <v>8272</v>
      </c>
      <c r="Q2981" s="12">
        <f t="shared" si="231"/>
        <v>41993.824340277773</v>
      </c>
      <c r="R2981" s="12">
        <f t="shared" si="232"/>
        <v>42010.25</v>
      </c>
      <c r="S2981">
        <f t="shared" si="233"/>
        <v>16</v>
      </c>
      <c r="T2981" s="10">
        <f t="shared" si="234"/>
        <v>2014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8">
        <f t="shared" si="230"/>
        <v>136.45833333333334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t="s">
        <v>8272</v>
      </c>
      <c r="Q2982" s="12">
        <f t="shared" si="231"/>
        <v>42219.915856481486</v>
      </c>
      <c r="R2982" s="12">
        <f t="shared" si="232"/>
        <v>42240.083333333328</v>
      </c>
      <c r="S2982">
        <f t="shared" si="233"/>
        <v>20</v>
      </c>
      <c r="T2982" s="10">
        <f t="shared" si="234"/>
        <v>2015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8">
        <f t="shared" si="230"/>
        <v>53.164948453608247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8271</v>
      </c>
      <c r="P2983" t="s">
        <v>8311</v>
      </c>
      <c r="Q2983" s="12">
        <f t="shared" si="231"/>
        <v>42225.559675925921</v>
      </c>
      <c r="R2983" s="12">
        <f t="shared" si="232"/>
        <v>42270.559675925921</v>
      </c>
      <c r="S2983">
        <f t="shared" si="233"/>
        <v>45</v>
      </c>
      <c r="T2983" s="10">
        <f t="shared" si="234"/>
        <v>2015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8">
        <f t="shared" si="230"/>
        <v>86.491525423728817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8271</v>
      </c>
      <c r="P2984" t="s">
        <v>8311</v>
      </c>
      <c r="Q2984" s="12">
        <f t="shared" si="231"/>
        <v>42381.686840277776</v>
      </c>
      <c r="R2984" s="12">
        <f t="shared" si="232"/>
        <v>42411.686840277776</v>
      </c>
      <c r="S2984">
        <f t="shared" si="233"/>
        <v>30</v>
      </c>
      <c r="T2984" s="10">
        <f t="shared" si="234"/>
        <v>2016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8">
        <f t="shared" si="230"/>
        <v>155.23827397260274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8271</v>
      </c>
      <c r="P2985" t="s">
        <v>8311</v>
      </c>
      <c r="Q2985" s="12">
        <f t="shared" si="231"/>
        <v>41894.632361111115</v>
      </c>
      <c r="R2985" s="12">
        <f t="shared" si="232"/>
        <v>41954.674027777779</v>
      </c>
      <c r="S2985">
        <f t="shared" si="233"/>
        <v>60</v>
      </c>
      <c r="T2985" s="10">
        <f t="shared" si="234"/>
        <v>2014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8">
        <f t="shared" si="230"/>
        <v>115.08256880733946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8271</v>
      </c>
      <c r="P2986" t="s">
        <v>8311</v>
      </c>
      <c r="Q2986" s="12">
        <f t="shared" si="231"/>
        <v>42576.278715277775</v>
      </c>
      <c r="R2986" s="12">
        <f t="shared" si="232"/>
        <v>42606.278715277775</v>
      </c>
      <c r="S2986">
        <f t="shared" si="233"/>
        <v>30</v>
      </c>
      <c r="T2986" s="10">
        <f t="shared" si="234"/>
        <v>2016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8">
        <f t="shared" si="230"/>
        <v>109.5945945945946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8271</v>
      </c>
      <c r="P2987" t="s">
        <v>8311</v>
      </c>
      <c r="Q2987" s="12">
        <f t="shared" si="231"/>
        <v>42654.973703703698</v>
      </c>
      <c r="R2987" s="12">
        <f t="shared" si="232"/>
        <v>42674.166666666672</v>
      </c>
      <c r="S2987">
        <f t="shared" si="233"/>
        <v>19</v>
      </c>
      <c r="T2987" s="10">
        <f t="shared" si="234"/>
        <v>2016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8">
        <f t="shared" si="230"/>
        <v>45.214285714285715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8271</v>
      </c>
      <c r="P2988" t="s">
        <v>8311</v>
      </c>
      <c r="Q2988" s="12">
        <f t="shared" si="231"/>
        <v>42431.500069444446</v>
      </c>
      <c r="R2988" s="12">
        <f t="shared" si="232"/>
        <v>42491.458402777775</v>
      </c>
      <c r="S2988">
        <f t="shared" si="233"/>
        <v>60</v>
      </c>
      <c r="T2988" s="10">
        <f t="shared" si="234"/>
        <v>2016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8">
        <f t="shared" si="230"/>
        <v>104.15169811320754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8271</v>
      </c>
      <c r="P2989" t="s">
        <v>8311</v>
      </c>
      <c r="Q2989" s="12">
        <f t="shared" si="231"/>
        <v>42627.307303240741</v>
      </c>
      <c r="R2989" s="12">
        <f t="shared" si="232"/>
        <v>42656</v>
      </c>
      <c r="S2989">
        <f t="shared" si="233"/>
        <v>29</v>
      </c>
      <c r="T2989" s="10">
        <f t="shared" si="234"/>
        <v>2016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8">
        <f t="shared" si="230"/>
        <v>35.714285714285715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8271</v>
      </c>
      <c r="P2990" t="s">
        <v>8311</v>
      </c>
      <c r="Q2990" s="12">
        <f t="shared" si="231"/>
        <v>42511.362048611118</v>
      </c>
      <c r="R2990" s="12">
        <f t="shared" si="232"/>
        <v>42541.362048611118</v>
      </c>
      <c r="S2990">
        <f t="shared" si="233"/>
        <v>30</v>
      </c>
      <c r="T2990" s="10">
        <f t="shared" si="234"/>
        <v>2016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8">
        <f t="shared" si="230"/>
        <v>96.997252747252745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8271</v>
      </c>
      <c r="P2991" t="s">
        <v>8311</v>
      </c>
      <c r="Q2991" s="12">
        <f t="shared" si="231"/>
        <v>42337.02039351852</v>
      </c>
      <c r="R2991" s="12">
        <f t="shared" si="232"/>
        <v>42359.207638888889</v>
      </c>
      <c r="S2991">
        <f t="shared" si="233"/>
        <v>22</v>
      </c>
      <c r="T2991" s="10">
        <f t="shared" si="234"/>
        <v>2015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8">
        <f t="shared" si="230"/>
        <v>370.37037037037038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8271</v>
      </c>
      <c r="P2992" t="s">
        <v>8311</v>
      </c>
      <c r="Q2992" s="12">
        <f t="shared" si="231"/>
        <v>42341.57430555555</v>
      </c>
      <c r="R2992" s="12">
        <f t="shared" si="232"/>
        <v>42376.57430555555</v>
      </c>
      <c r="S2992">
        <f t="shared" si="233"/>
        <v>35</v>
      </c>
      <c r="T2992" s="10">
        <f t="shared" si="234"/>
        <v>2015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8">
        <f t="shared" si="230"/>
        <v>94.408602150537632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8271</v>
      </c>
      <c r="P2993" t="s">
        <v>8311</v>
      </c>
      <c r="Q2993" s="12">
        <f t="shared" si="231"/>
        <v>42740.837152777778</v>
      </c>
      <c r="R2993" s="12">
        <f t="shared" si="232"/>
        <v>42762.837152777778</v>
      </c>
      <c r="S2993">
        <f t="shared" si="233"/>
        <v>22</v>
      </c>
      <c r="T2993" s="10">
        <f t="shared" si="234"/>
        <v>2017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8">
        <f t="shared" si="230"/>
        <v>48.984375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8271</v>
      </c>
      <c r="P2994" t="s">
        <v>8311</v>
      </c>
      <c r="Q2994" s="12">
        <f t="shared" si="231"/>
        <v>42622.767476851848</v>
      </c>
      <c r="R2994" s="12">
        <f t="shared" si="232"/>
        <v>42652.767476851848</v>
      </c>
      <c r="S2994">
        <f t="shared" si="233"/>
        <v>30</v>
      </c>
      <c r="T2994" s="10">
        <f t="shared" si="234"/>
        <v>2016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8">
        <f t="shared" si="230"/>
        <v>45.590909090909093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8271</v>
      </c>
      <c r="P2995" t="s">
        <v>8311</v>
      </c>
      <c r="Q2995" s="12">
        <f t="shared" si="231"/>
        <v>42390.838738425926</v>
      </c>
      <c r="R2995" s="12">
        <f t="shared" si="232"/>
        <v>42420.838738425926</v>
      </c>
      <c r="S2995">
        <f t="shared" si="233"/>
        <v>30</v>
      </c>
      <c r="T2995" s="10">
        <f t="shared" si="234"/>
        <v>2016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8">
        <f t="shared" si="230"/>
        <v>23.275254237288134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8271</v>
      </c>
      <c r="P2996" t="s">
        <v>8311</v>
      </c>
      <c r="Q2996" s="12">
        <f t="shared" si="231"/>
        <v>41885.478842592594</v>
      </c>
      <c r="R2996" s="12">
        <f t="shared" si="232"/>
        <v>41915.478842592594</v>
      </c>
      <c r="S2996">
        <f t="shared" si="233"/>
        <v>30</v>
      </c>
      <c r="T2996" s="10">
        <f t="shared" si="234"/>
        <v>2014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8">
        <f t="shared" si="230"/>
        <v>63.2289156626506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8271</v>
      </c>
      <c r="P2997" t="s">
        <v>8311</v>
      </c>
      <c r="Q2997" s="12">
        <f t="shared" si="231"/>
        <v>42724.665173611109</v>
      </c>
      <c r="R2997" s="12">
        <f t="shared" si="232"/>
        <v>42754.665173611109</v>
      </c>
      <c r="S2997">
        <f t="shared" si="233"/>
        <v>30</v>
      </c>
      <c r="T2997" s="10">
        <f t="shared" si="234"/>
        <v>2016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8">
        <f t="shared" si="230"/>
        <v>153.5204081632653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8271</v>
      </c>
      <c r="P2998" t="s">
        <v>8311</v>
      </c>
      <c r="Q2998" s="12">
        <f t="shared" si="231"/>
        <v>42090.912500000006</v>
      </c>
      <c r="R2998" s="12">
        <f t="shared" si="232"/>
        <v>42150.912500000006</v>
      </c>
      <c r="S2998">
        <f t="shared" si="233"/>
        <v>60</v>
      </c>
      <c r="T2998" s="10">
        <f t="shared" si="234"/>
        <v>2015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8">
        <f t="shared" si="230"/>
        <v>90.2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8271</v>
      </c>
      <c r="P2999" t="s">
        <v>8311</v>
      </c>
      <c r="Q2999" s="12">
        <f t="shared" si="231"/>
        <v>42775.733715277776</v>
      </c>
      <c r="R2999" s="12">
        <f t="shared" si="232"/>
        <v>42793.207638888889</v>
      </c>
      <c r="S2999">
        <f t="shared" si="233"/>
        <v>17</v>
      </c>
      <c r="T2999" s="10">
        <f t="shared" si="234"/>
        <v>2017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8">
        <f t="shared" si="230"/>
        <v>118.97113163972287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8271</v>
      </c>
      <c r="P3000" t="s">
        <v>8311</v>
      </c>
      <c r="Q3000" s="12">
        <f t="shared" si="231"/>
        <v>41778.193622685183</v>
      </c>
      <c r="R3000" s="12">
        <f t="shared" si="232"/>
        <v>41806.184027777781</v>
      </c>
      <c r="S3000">
        <f t="shared" si="233"/>
        <v>28</v>
      </c>
      <c r="T3000" s="10">
        <f t="shared" si="234"/>
        <v>2014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8">
        <f t="shared" si="230"/>
        <v>80.25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8271</v>
      </c>
      <c r="P3001" t="s">
        <v>8311</v>
      </c>
      <c r="Q3001" s="12">
        <f t="shared" si="231"/>
        <v>42780.740277777775</v>
      </c>
      <c r="R3001" s="12">
        <f t="shared" si="232"/>
        <v>42795.083333333328</v>
      </c>
      <c r="S3001">
        <f t="shared" si="233"/>
        <v>14</v>
      </c>
      <c r="T3001" s="10">
        <f t="shared" si="234"/>
        <v>2017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8">
        <f t="shared" si="230"/>
        <v>62.5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8271</v>
      </c>
      <c r="P3002" t="s">
        <v>8311</v>
      </c>
      <c r="Q3002" s="12">
        <f t="shared" si="231"/>
        <v>42752.827199074076</v>
      </c>
      <c r="R3002" s="12">
        <f t="shared" si="232"/>
        <v>42766.75</v>
      </c>
      <c r="S3002">
        <f t="shared" si="233"/>
        <v>14</v>
      </c>
      <c r="T3002" s="10">
        <f t="shared" si="234"/>
        <v>2017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8">
        <f t="shared" si="230"/>
        <v>131.37719999999999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8271</v>
      </c>
      <c r="P3003" t="s">
        <v>8311</v>
      </c>
      <c r="Q3003" s="12">
        <f t="shared" si="231"/>
        <v>42534.895625000005</v>
      </c>
      <c r="R3003" s="12">
        <f t="shared" si="232"/>
        <v>42564.895625000005</v>
      </c>
      <c r="S3003">
        <f t="shared" si="233"/>
        <v>30</v>
      </c>
      <c r="T3003" s="10">
        <f t="shared" si="234"/>
        <v>2016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8">
        <f t="shared" si="230"/>
        <v>73.032980769230775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8271</v>
      </c>
      <c r="P3004" t="s">
        <v>8311</v>
      </c>
      <c r="Q3004" s="12">
        <f t="shared" si="231"/>
        <v>41239.83625</v>
      </c>
      <c r="R3004" s="12">
        <f t="shared" si="232"/>
        <v>41269.83625</v>
      </c>
      <c r="S3004">
        <f t="shared" si="233"/>
        <v>30</v>
      </c>
      <c r="T3004" s="10">
        <f t="shared" si="234"/>
        <v>2012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8">
        <f t="shared" si="230"/>
        <v>178.52941176470588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8271</v>
      </c>
      <c r="P3005" t="s">
        <v>8311</v>
      </c>
      <c r="Q3005" s="12">
        <f t="shared" si="231"/>
        <v>42398.849259259259</v>
      </c>
      <c r="R3005" s="12">
        <f t="shared" si="232"/>
        <v>42430.249305555553</v>
      </c>
      <c r="S3005">
        <f t="shared" si="233"/>
        <v>31</v>
      </c>
      <c r="T3005" s="10">
        <f t="shared" si="234"/>
        <v>2016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8">
        <f t="shared" si="230"/>
        <v>162.90974729241879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8271</v>
      </c>
      <c r="P3006" t="s">
        <v>8311</v>
      </c>
      <c r="Q3006" s="12">
        <f t="shared" si="231"/>
        <v>41928.881064814814</v>
      </c>
      <c r="R3006" s="12">
        <f t="shared" si="232"/>
        <v>41958.922731481478</v>
      </c>
      <c r="S3006">
        <f t="shared" si="233"/>
        <v>30</v>
      </c>
      <c r="T3006" s="10">
        <f t="shared" si="234"/>
        <v>2014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8">
        <f t="shared" si="230"/>
        <v>108.24237288135593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8271</v>
      </c>
      <c r="P3007" t="s">
        <v>8311</v>
      </c>
      <c r="Q3007" s="12">
        <f t="shared" si="231"/>
        <v>41888.674826388888</v>
      </c>
      <c r="R3007" s="12">
        <f t="shared" si="232"/>
        <v>41918.674826388888</v>
      </c>
      <c r="S3007">
        <f t="shared" si="233"/>
        <v>30</v>
      </c>
      <c r="T3007" s="10">
        <f t="shared" si="234"/>
        <v>2014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8">
        <f t="shared" si="230"/>
        <v>88.865979381443296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8271</v>
      </c>
      <c r="P3008" t="s">
        <v>8311</v>
      </c>
      <c r="Q3008" s="12">
        <f t="shared" si="231"/>
        <v>41957.756840277783</v>
      </c>
      <c r="R3008" s="12">
        <f t="shared" si="232"/>
        <v>41987.756840277783</v>
      </c>
      <c r="S3008">
        <f t="shared" si="233"/>
        <v>30</v>
      </c>
      <c r="T3008" s="10">
        <f t="shared" si="234"/>
        <v>2014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8">
        <f t="shared" si="230"/>
        <v>54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8271</v>
      </c>
      <c r="P3009" t="s">
        <v>8311</v>
      </c>
      <c r="Q3009" s="12">
        <f t="shared" si="231"/>
        <v>42098.216238425928</v>
      </c>
      <c r="R3009" s="12">
        <f t="shared" si="232"/>
        <v>42119.216238425928</v>
      </c>
      <c r="S3009">
        <f t="shared" si="233"/>
        <v>21</v>
      </c>
      <c r="T3009" s="10">
        <f t="shared" si="234"/>
        <v>2015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8">
        <f t="shared" ref="F3010:F3073" si="235">E3010/M3010</f>
        <v>116.73076923076923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8271</v>
      </c>
      <c r="P3010" t="s">
        <v>8311</v>
      </c>
      <c r="Q3010" s="12">
        <f t="shared" si="231"/>
        <v>42360.212025462963</v>
      </c>
      <c r="R3010" s="12">
        <f t="shared" si="232"/>
        <v>42390.212025462963</v>
      </c>
      <c r="S3010">
        <f t="shared" si="233"/>
        <v>30</v>
      </c>
      <c r="T3010" s="10">
        <f t="shared" si="234"/>
        <v>2015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8">
        <f t="shared" si="235"/>
        <v>233.8984375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8271</v>
      </c>
      <c r="P3011" t="s">
        <v>8311</v>
      </c>
      <c r="Q3011" s="12">
        <f t="shared" ref="Q3011:Q3074" si="236">((($K3011/60)/60)/24)+DATE(1970,1,1)</f>
        <v>41939.569907407407</v>
      </c>
      <c r="R3011" s="12">
        <f t="shared" ref="R3011:R3074" si="237">((($J3011/60)/60)/24)+DATE(1970,1,1)</f>
        <v>41969.611574074079</v>
      </c>
      <c r="S3011">
        <f t="shared" ref="S3011:S3074" si="238">ROUND(R3011-Q3011,0)</f>
        <v>30</v>
      </c>
      <c r="T3011" s="10">
        <f t="shared" ref="T3011:T3074" si="239">YEAR(Q3011)</f>
        <v>2014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8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8271</v>
      </c>
      <c r="P3012" t="s">
        <v>8311</v>
      </c>
      <c r="Q3012" s="12">
        <f t="shared" si="236"/>
        <v>41996.832395833335</v>
      </c>
      <c r="R3012" s="12">
        <f t="shared" si="237"/>
        <v>42056.832395833335</v>
      </c>
      <c r="S3012">
        <f t="shared" si="238"/>
        <v>60</v>
      </c>
      <c r="T3012" s="10">
        <f t="shared" si="239"/>
        <v>2014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8">
        <f t="shared" si="235"/>
        <v>14.84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8271</v>
      </c>
      <c r="P3013" t="s">
        <v>8311</v>
      </c>
      <c r="Q3013" s="12">
        <f t="shared" si="236"/>
        <v>42334.468935185185</v>
      </c>
      <c r="R3013" s="12">
        <f t="shared" si="237"/>
        <v>42361.957638888889</v>
      </c>
      <c r="S3013">
        <f t="shared" si="238"/>
        <v>27</v>
      </c>
      <c r="T3013" s="10">
        <f t="shared" si="239"/>
        <v>2015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8">
        <f t="shared" si="235"/>
        <v>85.181818181818187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8271</v>
      </c>
      <c r="P3014" t="s">
        <v>8311</v>
      </c>
      <c r="Q3014" s="12">
        <f t="shared" si="236"/>
        <v>42024.702893518523</v>
      </c>
      <c r="R3014" s="12">
        <f t="shared" si="237"/>
        <v>42045.702893518523</v>
      </c>
      <c r="S3014">
        <f t="shared" si="238"/>
        <v>21</v>
      </c>
      <c r="T3014" s="10">
        <f t="shared" si="239"/>
        <v>2015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8">
        <f t="shared" si="235"/>
        <v>146.69158878504672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8271</v>
      </c>
      <c r="P3015" t="s">
        <v>8311</v>
      </c>
      <c r="Q3015" s="12">
        <f t="shared" si="236"/>
        <v>42146.836215277777</v>
      </c>
      <c r="R3015" s="12">
        <f t="shared" si="237"/>
        <v>42176.836215277777</v>
      </c>
      <c r="S3015">
        <f t="shared" si="238"/>
        <v>30</v>
      </c>
      <c r="T3015" s="10">
        <f t="shared" si="239"/>
        <v>2015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8">
        <f t="shared" si="235"/>
        <v>50.764811490125673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8271</v>
      </c>
      <c r="P3016" t="s">
        <v>8311</v>
      </c>
      <c r="Q3016" s="12">
        <f t="shared" si="236"/>
        <v>41920.123611111114</v>
      </c>
      <c r="R3016" s="12">
        <f t="shared" si="237"/>
        <v>41948.208333333336</v>
      </c>
      <c r="S3016">
        <f t="shared" si="238"/>
        <v>28</v>
      </c>
      <c r="T3016" s="10">
        <f t="shared" si="239"/>
        <v>2014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8">
        <f t="shared" si="235"/>
        <v>87.7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8271</v>
      </c>
      <c r="P3017" t="s">
        <v>8311</v>
      </c>
      <c r="Q3017" s="12">
        <f t="shared" si="236"/>
        <v>41785.72729166667</v>
      </c>
      <c r="R3017" s="12">
        <f t="shared" si="237"/>
        <v>41801.166666666664</v>
      </c>
      <c r="S3017">
        <f t="shared" si="238"/>
        <v>15</v>
      </c>
      <c r="T3017" s="10">
        <f t="shared" si="239"/>
        <v>2014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8">
        <f t="shared" si="235"/>
        <v>242.27777777777777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8271</v>
      </c>
      <c r="P3018" t="s">
        <v>8311</v>
      </c>
      <c r="Q3018" s="12">
        <f t="shared" si="236"/>
        <v>41778.548055555555</v>
      </c>
      <c r="R3018" s="12">
        <f t="shared" si="237"/>
        <v>41838.548055555555</v>
      </c>
      <c r="S3018">
        <f t="shared" si="238"/>
        <v>60</v>
      </c>
      <c r="T3018" s="10">
        <f t="shared" si="239"/>
        <v>2014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8">
        <f t="shared" si="235"/>
        <v>146.44654088050314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8271</v>
      </c>
      <c r="P3019" t="s">
        <v>8311</v>
      </c>
      <c r="Q3019" s="12">
        <f t="shared" si="236"/>
        <v>41841.850034722222</v>
      </c>
      <c r="R3019" s="12">
        <f t="shared" si="237"/>
        <v>41871.850034722222</v>
      </c>
      <c r="S3019">
        <f t="shared" si="238"/>
        <v>30</v>
      </c>
      <c r="T3019" s="10">
        <f t="shared" si="239"/>
        <v>2014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8">
        <f t="shared" si="235"/>
        <v>103.17073170731707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8271</v>
      </c>
      <c r="P3020" t="s">
        <v>8311</v>
      </c>
      <c r="Q3020" s="12">
        <f t="shared" si="236"/>
        <v>42163.29833333334</v>
      </c>
      <c r="R3020" s="12">
        <f t="shared" si="237"/>
        <v>42205.916666666672</v>
      </c>
      <c r="S3020">
        <f t="shared" si="238"/>
        <v>43</v>
      </c>
      <c r="T3020" s="10">
        <f t="shared" si="239"/>
        <v>2015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8">
        <f t="shared" si="235"/>
        <v>80.464601769911511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8271</v>
      </c>
      <c r="P3021" t="s">
        <v>8311</v>
      </c>
      <c r="Q3021" s="12">
        <f t="shared" si="236"/>
        <v>41758.833564814813</v>
      </c>
      <c r="R3021" s="12">
        <f t="shared" si="237"/>
        <v>41786.125</v>
      </c>
      <c r="S3021">
        <f t="shared" si="238"/>
        <v>27</v>
      </c>
      <c r="T3021" s="10">
        <f t="shared" si="239"/>
        <v>2014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8">
        <f t="shared" si="235"/>
        <v>234.66666666666666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8271</v>
      </c>
      <c r="P3022" t="s">
        <v>8311</v>
      </c>
      <c r="Q3022" s="12">
        <f t="shared" si="236"/>
        <v>42170.846446759257</v>
      </c>
      <c r="R3022" s="12">
        <f t="shared" si="237"/>
        <v>42230.846446759257</v>
      </c>
      <c r="S3022">
        <f t="shared" si="238"/>
        <v>60</v>
      </c>
      <c r="T3022" s="10">
        <f t="shared" si="239"/>
        <v>2015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8">
        <f t="shared" si="235"/>
        <v>50.689320388349515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8271</v>
      </c>
      <c r="P3023" t="s">
        <v>8311</v>
      </c>
      <c r="Q3023" s="12">
        <f t="shared" si="236"/>
        <v>42660.618854166663</v>
      </c>
      <c r="R3023" s="12">
        <f t="shared" si="237"/>
        <v>42696.249305555553</v>
      </c>
      <c r="S3023">
        <f t="shared" si="238"/>
        <v>36</v>
      </c>
      <c r="T3023" s="10">
        <f t="shared" si="239"/>
        <v>2016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8">
        <f t="shared" si="235"/>
        <v>162.70967741935485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8271</v>
      </c>
      <c r="P3024" t="s">
        <v>8311</v>
      </c>
      <c r="Q3024" s="12">
        <f t="shared" si="236"/>
        <v>42564.95380787037</v>
      </c>
      <c r="R3024" s="12">
        <f t="shared" si="237"/>
        <v>42609.95380787037</v>
      </c>
      <c r="S3024">
        <f t="shared" si="238"/>
        <v>45</v>
      </c>
      <c r="T3024" s="10">
        <f t="shared" si="239"/>
        <v>2016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8">
        <f t="shared" si="235"/>
        <v>120.16666666666667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8271</v>
      </c>
      <c r="P3025" t="s">
        <v>8311</v>
      </c>
      <c r="Q3025" s="12">
        <f t="shared" si="236"/>
        <v>42121.675763888896</v>
      </c>
      <c r="R3025" s="12">
        <f t="shared" si="237"/>
        <v>42166.675763888896</v>
      </c>
      <c r="S3025">
        <f t="shared" si="238"/>
        <v>45</v>
      </c>
      <c r="T3025" s="10">
        <f t="shared" si="239"/>
        <v>2015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8">
        <f t="shared" si="235"/>
        <v>67.697802197802204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8271</v>
      </c>
      <c r="P3026" t="s">
        <v>8311</v>
      </c>
      <c r="Q3026" s="12">
        <f t="shared" si="236"/>
        <v>41158.993923611109</v>
      </c>
      <c r="R3026" s="12">
        <f t="shared" si="237"/>
        <v>41188.993923611109</v>
      </c>
      <c r="S3026">
        <f t="shared" si="238"/>
        <v>30</v>
      </c>
      <c r="T3026" s="10">
        <f t="shared" si="239"/>
        <v>2012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8">
        <f t="shared" si="235"/>
        <v>52.103448275862071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8271</v>
      </c>
      <c r="P3027" t="s">
        <v>8311</v>
      </c>
      <c r="Q3027" s="12">
        <f t="shared" si="236"/>
        <v>41761.509409722225</v>
      </c>
      <c r="R3027" s="12">
        <f t="shared" si="237"/>
        <v>41789.666666666664</v>
      </c>
      <c r="S3027">
        <f t="shared" si="238"/>
        <v>28</v>
      </c>
      <c r="T3027" s="10">
        <f t="shared" si="239"/>
        <v>2014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8">
        <f t="shared" si="235"/>
        <v>51.6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8271</v>
      </c>
      <c r="P3028" t="s">
        <v>8311</v>
      </c>
      <c r="Q3028" s="12">
        <f t="shared" si="236"/>
        <v>42783.459398148145</v>
      </c>
      <c r="R3028" s="12">
        <f t="shared" si="237"/>
        <v>42797.459398148145</v>
      </c>
      <c r="S3028">
        <f t="shared" si="238"/>
        <v>14</v>
      </c>
      <c r="T3028" s="10">
        <f t="shared" si="239"/>
        <v>2017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8">
        <f t="shared" si="235"/>
        <v>164.3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8271</v>
      </c>
      <c r="P3029" t="s">
        <v>8311</v>
      </c>
      <c r="Q3029" s="12">
        <f t="shared" si="236"/>
        <v>42053.704293981486</v>
      </c>
      <c r="R3029" s="12">
        <f t="shared" si="237"/>
        <v>42083.662627314814</v>
      </c>
      <c r="S3029">
        <f t="shared" si="238"/>
        <v>30</v>
      </c>
      <c r="T3029" s="10">
        <f t="shared" si="239"/>
        <v>2015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8">
        <f t="shared" si="235"/>
        <v>84.858585858585855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8271</v>
      </c>
      <c r="P3030" t="s">
        <v>8311</v>
      </c>
      <c r="Q3030" s="12">
        <f t="shared" si="236"/>
        <v>42567.264178240745</v>
      </c>
      <c r="R3030" s="12">
        <f t="shared" si="237"/>
        <v>42597.264178240745</v>
      </c>
      <c r="S3030">
        <f t="shared" si="238"/>
        <v>30</v>
      </c>
      <c r="T3030" s="10">
        <f t="shared" si="239"/>
        <v>2016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8">
        <f t="shared" si="235"/>
        <v>94.548850574712645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8271</v>
      </c>
      <c r="P3031" t="s">
        <v>8311</v>
      </c>
      <c r="Q3031" s="12">
        <f t="shared" si="236"/>
        <v>41932.708877314813</v>
      </c>
      <c r="R3031" s="12">
        <f t="shared" si="237"/>
        <v>41961.190972222219</v>
      </c>
      <c r="S3031">
        <f t="shared" si="238"/>
        <v>28</v>
      </c>
      <c r="T3031" s="10">
        <f t="shared" si="239"/>
        <v>2014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8">
        <f t="shared" si="235"/>
        <v>45.536585365853661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8271</v>
      </c>
      <c r="P3032" t="s">
        <v>8311</v>
      </c>
      <c r="Q3032" s="12">
        <f t="shared" si="236"/>
        <v>42233.747349537036</v>
      </c>
      <c r="R3032" s="12">
        <f t="shared" si="237"/>
        <v>42263.747349537036</v>
      </c>
      <c r="S3032">
        <f t="shared" si="238"/>
        <v>30</v>
      </c>
      <c r="T3032" s="10">
        <f t="shared" si="239"/>
        <v>2015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8">
        <f t="shared" si="235"/>
        <v>51.724137931034484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8271</v>
      </c>
      <c r="P3033" t="s">
        <v>8311</v>
      </c>
      <c r="Q3033" s="12">
        <f t="shared" si="236"/>
        <v>42597.882488425923</v>
      </c>
      <c r="R3033" s="12">
        <f t="shared" si="237"/>
        <v>42657.882488425923</v>
      </c>
      <c r="S3033">
        <f t="shared" si="238"/>
        <v>60</v>
      </c>
      <c r="T3033" s="10">
        <f t="shared" si="239"/>
        <v>2016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8">
        <f t="shared" si="235"/>
        <v>50.88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8271</v>
      </c>
      <c r="P3034" t="s">
        <v>8311</v>
      </c>
      <c r="Q3034" s="12">
        <f t="shared" si="236"/>
        <v>42228.044664351852</v>
      </c>
      <c r="R3034" s="12">
        <f t="shared" si="237"/>
        <v>42258.044664351852</v>
      </c>
      <c r="S3034">
        <f t="shared" si="238"/>
        <v>30</v>
      </c>
      <c r="T3034" s="10">
        <f t="shared" si="239"/>
        <v>2015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8">
        <f t="shared" si="235"/>
        <v>191.13043478260869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8271</v>
      </c>
      <c r="P3035" t="s">
        <v>8311</v>
      </c>
      <c r="Q3035" s="12">
        <f t="shared" si="236"/>
        <v>42570.110243055555</v>
      </c>
      <c r="R3035" s="12">
        <f t="shared" si="237"/>
        <v>42600.110243055555</v>
      </c>
      <c r="S3035">
        <f t="shared" si="238"/>
        <v>30</v>
      </c>
      <c r="T3035" s="10">
        <f t="shared" si="239"/>
        <v>2016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8">
        <f t="shared" si="235"/>
        <v>89.314285714285717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8271</v>
      </c>
      <c r="P3036" t="s">
        <v>8311</v>
      </c>
      <c r="Q3036" s="12">
        <f t="shared" si="236"/>
        <v>42644.535358796296</v>
      </c>
      <c r="R3036" s="12">
        <f t="shared" si="237"/>
        <v>42675.165972222225</v>
      </c>
      <c r="S3036">
        <f t="shared" si="238"/>
        <v>31</v>
      </c>
      <c r="T3036" s="10">
        <f t="shared" si="239"/>
        <v>2016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8">
        <f t="shared" si="235"/>
        <v>88.588631921824103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8271</v>
      </c>
      <c r="P3037" t="s">
        <v>8311</v>
      </c>
      <c r="Q3037" s="12">
        <f t="shared" si="236"/>
        <v>41368.560289351852</v>
      </c>
      <c r="R3037" s="12">
        <f t="shared" si="237"/>
        <v>41398.560289351852</v>
      </c>
      <c r="S3037">
        <f t="shared" si="238"/>
        <v>30</v>
      </c>
      <c r="T3037" s="10">
        <f t="shared" si="239"/>
        <v>2013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8">
        <f t="shared" si="235"/>
        <v>96.300911854103347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8271</v>
      </c>
      <c r="P3038" t="s">
        <v>8311</v>
      </c>
      <c r="Q3038" s="12">
        <f t="shared" si="236"/>
        <v>41466.785231481481</v>
      </c>
      <c r="R3038" s="12">
        <f t="shared" si="237"/>
        <v>41502.499305555553</v>
      </c>
      <c r="S3038">
        <f t="shared" si="238"/>
        <v>36</v>
      </c>
      <c r="T3038" s="10">
        <f t="shared" si="239"/>
        <v>2013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8">
        <f t="shared" si="235"/>
        <v>33.3125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8271</v>
      </c>
      <c r="P3039" t="s">
        <v>8311</v>
      </c>
      <c r="Q3039" s="12">
        <f t="shared" si="236"/>
        <v>40378.893206018518</v>
      </c>
      <c r="R3039" s="12">
        <f t="shared" si="237"/>
        <v>40453.207638888889</v>
      </c>
      <c r="S3039">
        <f t="shared" si="238"/>
        <v>74</v>
      </c>
      <c r="T3039" s="10">
        <f t="shared" si="239"/>
        <v>2010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8">
        <f t="shared" si="235"/>
        <v>37.222222222222221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8271</v>
      </c>
      <c r="P3040" t="s">
        <v>8311</v>
      </c>
      <c r="Q3040" s="12">
        <f t="shared" si="236"/>
        <v>42373.252280092594</v>
      </c>
      <c r="R3040" s="12">
        <f t="shared" si="237"/>
        <v>42433.252280092594</v>
      </c>
      <c r="S3040">
        <f t="shared" si="238"/>
        <v>60</v>
      </c>
      <c r="T3040" s="10">
        <f t="shared" si="239"/>
        <v>2016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8">
        <f t="shared" si="235"/>
        <v>92.130423728813554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8271</v>
      </c>
      <c r="P3041" t="s">
        <v>8311</v>
      </c>
      <c r="Q3041" s="12">
        <f t="shared" si="236"/>
        <v>41610.794421296298</v>
      </c>
      <c r="R3041" s="12">
        <f t="shared" si="237"/>
        <v>41637.332638888889</v>
      </c>
      <c r="S3041">
        <f t="shared" si="238"/>
        <v>27</v>
      </c>
      <c r="T3041" s="10">
        <f t="shared" si="239"/>
        <v>2013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8">
        <f t="shared" si="235"/>
        <v>76.785714285714292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8271</v>
      </c>
      <c r="P3042" t="s">
        <v>8311</v>
      </c>
      <c r="Q3042" s="12">
        <f t="shared" si="236"/>
        <v>42177.791909722218</v>
      </c>
      <c r="R3042" s="12">
        <f t="shared" si="237"/>
        <v>42181.958333333328</v>
      </c>
      <c r="S3042">
        <f t="shared" si="238"/>
        <v>4</v>
      </c>
      <c r="T3042" s="10">
        <f t="shared" si="239"/>
        <v>2015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8">
        <f t="shared" si="235"/>
        <v>96.526315789473685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8271</v>
      </c>
      <c r="P3043" t="s">
        <v>8311</v>
      </c>
      <c r="Q3043" s="12">
        <f t="shared" si="236"/>
        <v>42359.868611111116</v>
      </c>
      <c r="R3043" s="12">
        <f t="shared" si="237"/>
        <v>42389.868611111116</v>
      </c>
      <c r="S3043">
        <f t="shared" si="238"/>
        <v>30</v>
      </c>
      <c r="T3043" s="10">
        <f t="shared" si="239"/>
        <v>2015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8">
        <f t="shared" si="235"/>
        <v>51.891891891891895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8271</v>
      </c>
      <c r="P3044" t="s">
        <v>8311</v>
      </c>
      <c r="Q3044" s="12">
        <f t="shared" si="236"/>
        <v>42253.688043981485</v>
      </c>
      <c r="R3044" s="12">
        <f t="shared" si="237"/>
        <v>42283.688043981485</v>
      </c>
      <c r="S3044">
        <f t="shared" si="238"/>
        <v>30</v>
      </c>
      <c r="T3044" s="10">
        <f t="shared" si="239"/>
        <v>2015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8">
        <f t="shared" si="235"/>
        <v>128.9140625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8271</v>
      </c>
      <c r="P3045" t="s">
        <v>8311</v>
      </c>
      <c r="Q3045" s="12">
        <f t="shared" si="236"/>
        <v>42083.070590277777</v>
      </c>
      <c r="R3045" s="12">
        <f t="shared" si="237"/>
        <v>42110.118055555555</v>
      </c>
      <c r="S3045">
        <f t="shared" si="238"/>
        <v>27</v>
      </c>
      <c r="T3045" s="10">
        <f t="shared" si="239"/>
        <v>2015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8">
        <f t="shared" si="235"/>
        <v>84.108974358974365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8271</v>
      </c>
      <c r="P3046" t="s">
        <v>8311</v>
      </c>
      <c r="Q3046" s="12">
        <f t="shared" si="236"/>
        <v>42387.7268287037</v>
      </c>
      <c r="R3046" s="12">
        <f t="shared" si="237"/>
        <v>42402.7268287037</v>
      </c>
      <c r="S3046">
        <f t="shared" si="238"/>
        <v>15</v>
      </c>
      <c r="T3046" s="10">
        <f t="shared" si="239"/>
        <v>2016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8">
        <f t="shared" si="235"/>
        <v>82.941562500000003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8271</v>
      </c>
      <c r="P3047" t="s">
        <v>8311</v>
      </c>
      <c r="Q3047" s="12">
        <f t="shared" si="236"/>
        <v>41843.155729166669</v>
      </c>
      <c r="R3047" s="12">
        <f t="shared" si="237"/>
        <v>41873.155729166669</v>
      </c>
      <c r="S3047">
        <f t="shared" si="238"/>
        <v>30</v>
      </c>
      <c r="T3047" s="10">
        <f t="shared" si="239"/>
        <v>2014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8">
        <f t="shared" si="235"/>
        <v>259.94827586206895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8271</v>
      </c>
      <c r="P3048" t="s">
        <v>8311</v>
      </c>
      <c r="Q3048" s="12">
        <f t="shared" si="236"/>
        <v>41862.803078703706</v>
      </c>
      <c r="R3048" s="12">
        <f t="shared" si="237"/>
        <v>41892.202777777777</v>
      </c>
      <c r="S3048">
        <f t="shared" si="238"/>
        <v>29</v>
      </c>
      <c r="T3048" s="10">
        <f t="shared" si="239"/>
        <v>2014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8">
        <f t="shared" si="235"/>
        <v>37.25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8271</v>
      </c>
      <c r="P3049" t="s">
        <v>8311</v>
      </c>
      <c r="Q3049" s="12">
        <f t="shared" si="236"/>
        <v>42443.989050925928</v>
      </c>
      <c r="R3049" s="12">
        <f t="shared" si="237"/>
        <v>42487.552777777775</v>
      </c>
      <c r="S3049">
        <f t="shared" si="238"/>
        <v>44</v>
      </c>
      <c r="T3049" s="10">
        <f t="shared" si="239"/>
        <v>2016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8">
        <f t="shared" si="235"/>
        <v>177.02127659574469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8271</v>
      </c>
      <c r="P3050" t="s">
        <v>8311</v>
      </c>
      <c r="Q3050" s="12">
        <f t="shared" si="236"/>
        <v>41975.901180555549</v>
      </c>
      <c r="R3050" s="12">
        <f t="shared" si="237"/>
        <v>42004.890277777777</v>
      </c>
      <c r="S3050">
        <f t="shared" si="238"/>
        <v>29</v>
      </c>
      <c r="T3050" s="10">
        <f t="shared" si="239"/>
        <v>2014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8">
        <f t="shared" si="235"/>
        <v>74.074074074074076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8271</v>
      </c>
      <c r="P3051" t="s">
        <v>8311</v>
      </c>
      <c r="Q3051" s="12">
        <f t="shared" si="236"/>
        <v>42139.014525462961</v>
      </c>
      <c r="R3051" s="12">
        <f t="shared" si="237"/>
        <v>42169.014525462961</v>
      </c>
      <c r="S3051">
        <f t="shared" si="238"/>
        <v>30</v>
      </c>
      <c r="T3051" s="10">
        <f t="shared" si="239"/>
        <v>2015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8">
        <f t="shared" si="235"/>
        <v>70.666666666666671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8271</v>
      </c>
      <c r="P3052" t="s">
        <v>8311</v>
      </c>
      <c r="Q3052" s="12">
        <f t="shared" si="236"/>
        <v>42465.16851851852</v>
      </c>
      <c r="R3052" s="12">
        <f t="shared" si="237"/>
        <v>42495.16851851852</v>
      </c>
      <c r="S3052">
        <f t="shared" si="238"/>
        <v>30</v>
      </c>
      <c r="T3052" s="10">
        <f t="shared" si="239"/>
        <v>2016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8">
        <f t="shared" si="235"/>
        <v>23.62857142857143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8271</v>
      </c>
      <c r="P3053" t="s">
        <v>8311</v>
      </c>
      <c r="Q3053" s="12">
        <f t="shared" si="236"/>
        <v>42744.416030092587</v>
      </c>
      <c r="R3053" s="12">
        <f t="shared" si="237"/>
        <v>42774.416030092587</v>
      </c>
      <c r="S3053">
        <f t="shared" si="238"/>
        <v>30</v>
      </c>
      <c r="T3053" s="10">
        <f t="shared" si="239"/>
        <v>2017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8">
        <f t="shared" si="235"/>
        <v>37.5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8271</v>
      </c>
      <c r="P3054" t="s">
        <v>8311</v>
      </c>
      <c r="Q3054" s="12">
        <f t="shared" si="236"/>
        <v>42122.670069444444</v>
      </c>
      <c r="R3054" s="12">
        <f t="shared" si="237"/>
        <v>42152.665972222225</v>
      </c>
      <c r="S3054">
        <f t="shared" si="238"/>
        <v>30</v>
      </c>
      <c r="T3054" s="10">
        <f t="shared" si="239"/>
        <v>2015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8">
        <f t="shared" si="235"/>
        <v>13.333333333333334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8271</v>
      </c>
      <c r="P3055" t="s">
        <v>8311</v>
      </c>
      <c r="Q3055" s="12">
        <f t="shared" si="236"/>
        <v>41862.761724537035</v>
      </c>
      <c r="R3055" s="12">
        <f t="shared" si="237"/>
        <v>41914.165972222225</v>
      </c>
      <c r="S3055">
        <f t="shared" si="238"/>
        <v>51</v>
      </c>
      <c r="T3055" s="10">
        <f t="shared" si="239"/>
        <v>2014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8" t="e">
        <f t="shared" si="235"/>
        <v>#DIV/0!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8271</v>
      </c>
      <c r="P3056" t="s">
        <v>8311</v>
      </c>
      <c r="Q3056" s="12">
        <f t="shared" si="236"/>
        <v>42027.832800925928</v>
      </c>
      <c r="R3056" s="12">
        <f t="shared" si="237"/>
        <v>42065.044444444444</v>
      </c>
      <c r="S3056">
        <f t="shared" si="238"/>
        <v>37</v>
      </c>
      <c r="T3056" s="10">
        <f t="shared" si="239"/>
        <v>2015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8">
        <f t="shared" si="235"/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8271</v>
      </c>
      <c r="P3057" t="s">
        <v>8311</v>
      </c>
      <c r="Q3057" s="12">
        <f t="shared" si="236"/>
        <v>41953.95821759259</v>
      </c>
      <c r="R3057" s="12">
        <f t="shared" si="237"/>
        <v>42013.95821759259</v>
      </c>
      <c r="S3057">
        <f t="shared" si="238"/>
        <v>60</v>
      </c>
      <c r="T3057" s="10">
        <f t="shared" si="239"/>
        <v>2014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8" t="e">
        <f t="shared" si="235"/>
        <v>#DIV/0!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8271</v>
      </c>
      <c r="P3058" t="s">
        <v>8311</v>
      </c>
      <c r="Q3058" s="12">
        <f t="shared" si="236"/>
        <v>41851.636388888888</v>
      </c>
      <c r="R3058" s="12">
        <f t="shared" si="237"/>
        <v>41911.636388888888</v>
      </c>
      <c r="S3058">
        <f t="shared" si="238"/>
        <v>60</v>
      </c>
      <c r="T3058" s="10">
        <f t="shared" si="239"/>
        <v>2014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8" t="e">
        <f t="shared" si="235"/>
        <v>#DIV/0!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8271</v>
      </c>
      <c r="P3059" t="s">
        <v>8311</v>
      </c>
      <c r="Q3059" s="12">
        <f t="shared" si="236"/>
        <v>42433.650590277779</v>
      </c>
      <c r="R3059" s="12">
        <f t="shared" si="237"/>
        <v>42463.608923611115</v>
      </c>
      <c r="S3059">
        <f t="shared" si="238"/>
        <v>30</v>
      </c>
      <c r="T3059" s="10">
        <f t="shared" si="239"/>
        <v>2016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8">
        <f t="shared" si="235"/>
        <v>1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8271</v>
      </c>
      <c r="P3060" t="s">
        <v>8311</v>
      </c>
      <c r="Q3060" s="12">
        <f t="shared" si="236"/>
        <v>42460.374305555553</v>
      </c>
      <c r="R3060" s="12">
        <f t="shared" si="237"/>
        <v>42510.374305555553</v>
      </c>
      <c r="S3060">
        <f t="shared" si="238"/>
        <v>50</v>
      </c>
      <c r="T3060" s="10">
        <f t="shared" si="239"/>
        <v>2016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8">
        <f t="shared" si="235"/>
        <v>41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8271</v>
      </c>
      <c r="P3061" t="s">
        <v>8311</v>
      </c>
      <c r="Q3061" s="12">
        <f t="shared" si="236"/>
        <v>41829.935717592591</v>
      </c>
      <c r="R3061" s="12">
        <f t="shared" si="237"/>
        <v>41859.935717592591</v>
      </c>
      <c r="S3061">
        <f t="shared" si="238"/>
        <v>30</v>
      </c>
      <c r="T3061" s="10">
        <f t="shared" si="239"/>
        <v>2014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8">
        <f t="shared" si="235"/>
        <v>55.833333333333336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8271</v>
      </c>
      <c r="P3062" t="s">
        <v>8311</v>
      </c>
      <c r="Q3062" s="12">
        <f t="shared" si="236"/>
        <v>42245.274699074071</v>
      </c>
      <c r="R3062" s="12">
        <f t="shared" si="237"/>
        <v>42275.274699074071</v>
      </c>
      <c r="S3062">
        <f t="shared" si="238"/>
        <v>30</v>
      </c>
      <c r="T3062" s="10">
        <f t="shared" si="239"/>
        <v>2015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8" t="e">
        <f t="shared" si="235"/>
        <v>#DIV/0!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8271</v>
      </c>
      <c r="P3063" t="s">
        <v>8311</v>
      </c>
      <c r="Q3063" s="12">
        <f t="shared" si="236"/>
        <v>41834.784120370372</v>
      </c>
      <c r="R3063" s="12">
        <f t="shared" si="237"/>
        <v>41864.784120370372</v>
      </c>
      <c r="S3063">
        <f t="shared" si="238"/>
        <v>30</v>
      </c>
      <c r="T3063" s="10">
        <f t="shared" si="239"/>
        <v>2014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8">
        <f t="shared" si="235"/>
        <v>99.761194029850742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8271</v>
      </c>
      <c r="P3064" t="s">
        <v>8311</v>
      </c>
      <c r="Q3064" s="12">
        <f t="shared" si="236"/>
        <v>42248.535787037035</v>
      </c>
      <c r="R3064" s="12">
        <f t="shared" si="237"/>
        <v>42277.75</v>
      </c>
      <c r="S3064">
        <f t="shared" si="238"/>
        <v>29</v>
      </c>
      <c r="T3064" s="10">
        <f t="shared" si="239"/>
        <v>2015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8">
        <f t="shared" si="235"/>
        <v>25.521739130434781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8271</v>
      </c>
      <c r="P3065" t="s">
        <v>8311</v>
      </c>
      <c r="Q3065" s="12">
        <f t="shared" si="236"/>
        <v>42630.922893518517</v>
      </c>
      <c r="R3065" s="12">
        <f t="shared" si="237"/>
        <v>42665.922893518517</v>
      </c>
      <c r="S3065">
        <f t="shared" si="238"/>
        <v>35</v>
      </c>
      <c r="T3065" s="10">
        <f t="shared" si="239"/>
        <v>2016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8">
        <f t="shared" si="235"/>
        <v>117.65277777777777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8271</v>
      </c>
      <c r="P3066" t="s">
        <v>8311</v>
      </c>
      <c r="Q3066" s="12">
        <f t="shared" si="236"/>
        <v>42299.130162037036</v>
      </c>
      <c r="R3066" s="12">
        <f t="shared" si="237"/>
        <v>42330.290972222225</v>
      </c>
      <c r="S3066">
        <f t="shared" si="238"/>
        <v>31</v>
      </c>
      <c r="T3066" s="10">
        <f t="shared" si="239"/>
        <v>2015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8">
        <f t="shared" si="235"/>
        <v>5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8271</v>
      </c>
      <c r="P3067" t="s">
        <v>8311</v>
      </c>
      <c r="Q3067" s="12">
        <f t="shared" si="236"/>
        <v>41825.055231481485</v>
      </c>
      <c r="R3067" s="12">
        <f t="shared" si="237"/>
        <v>41850.055231481485</v>
      </c>
      <c r="S3067">
        <f t="shared" si="238"/>
        <v>25</v>
      </c>
      <c r="T3067" s="10">
        <f t="shared" si="239"/>
        <v>2014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8">
        <f t="shared" si="235"/>
        <v>2796.6666666666665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8271</v>
      </c>
      <c r="P3068" t="s">
        <v>8311</v>
      </c>
      <c r="Q3068" s="12">
        <f t="shared" si="236"/>
        <v>42531.228437500002</v>
      </c>
      <c r="R3068" s="12">
        <f t="shared" si="237"/>
        <v>42561.228437500002</v>
      </c>
      <c r="S3068">
        <f t="shared" si="238"/>
        <v>30</v>
      </c>
      <c r="T3068" s="10">
        <f t="shared" si="239"/>
        <v>2016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8">
        <f t="shared" si="235"/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8271</v>
      </c>
      <c r="P3069" t="s">
        <v>8311</v>
      </c>
      <c r="Q3069" s="12">
        <f t="shared" si="236"/>
        <v>42226.938414351855</v>
      </c>
      <c r="R3069" s="12">
        <f t="shared" si="237"/>
        <v>42256.938414351855</v>
      </c>
      <c r="S3069">
        <f t="shared" si="238"/>
        <v>30</v>
      </c>
      <c r="T3069" s="10">
        <f t="shared" si="239"/>
        <v>2015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8">
        <f t="shared" si="235"/>
        <v>87.5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8271</v>
      </c>
      <c r="P3070" t="s">
        <v>8311</v>
      </c>
      <c r="Q3070" s="12">
        <f t="shared" si="236"/>
        <v>42263.691574074073</v>
      </c>
      <c r="R3070" s="12">
        <f t="shared" si="237"/>
        <v>42293.691574074073</v>
      </c>
      <c r="S3070">
        <f t="shared" si="238"/>
        <v>30</v>
      </c>
      <c r="T3070" s="10">
        <f t="shared" si="239"/>
        <v>2015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8">
        <f t="shared" si="235"/>
        <v>20.142857142857142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8271</v>
      </c>
      <c r="P3071" t="s">
        <v>8311</v>
      </c>
      <c r="Q3071" s="12">
        <f t="shared" si="236"/>
        <v>41957.833726851852</v>
      </c>
      <c r="R3071" s="12">
        <f t="shared" si="237"/>
        <v>41987.833726851852</v>
      </c>
      <c r="S3071">
        <f t="shared" si="238"/>
        <v>30</v>
      </c>
      <c r="T3071" s="10">
        <f t="shared" si="239"/>
        <v>2014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8">
        <f t="shared" si="235"/>
        <v>20.875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8271</v>
      </c>
      <c r="P3072" t="s">
        <v>8311</v>
      </c>
      <c r="Q3072" s="12">
        <f t="shared" si="236"/>
        <v>42690.733437499999</v>
      </c>
      <c r="R3072" s="12">
        <f t="shared" si="237"/>
        <v>42711.733437499999</v>
      </c>
      <c r="S3072">
        <f t="shared" si="238"/>
        <v>21</v>
      </c>
      <c r="T3072" s="10">
        <f t="shared" si="239"/>
        <v>2016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8">
        <f t="shared" si="235"/>
        <v>61.307692307692307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8271</v>
      </c>
      <c r="P3073" t="s">
        <v>8311</v>
      </c>
      <c r="Q3073" s="12">
        <f t="shared" si="236"/>
        <v>42097.732418981483</v>
      </c>
      <c r="R3073" s="12">
        <f t="shared" si="237"/>
        <v>42115.249305555553</v>
      </c>
      <c r="S3073">
        <f t="shared" si="238"/>
        <v>18</v>
      </c>
      <c r="T3073" s="10">
        <f t="shared" si="239"/>
        <v>2015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8">
        <f t="shared" ref="F3074:F3137" si="240">E3074/M3074</f>
        <v>1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8271</v>
      </c>
      <c r="P3074" t="s">
        <v>8311</v>
      </c>
      <c r="Q3074" s="12">
        <f t="shared" si="236"/>
        <v>42658.690532407403</v>
      </c>
      <c r="R3074" s="12">
        <f t="shared" si="237"/>
        <v>42673.073611111111</v>
      </c>
      <c r="S3074">
        <f t="shared" si="238"/>
        <v>14</v>
      </c>
      <c r="T3074" s="10">
        <f t="shared" si="239"/>
        <v>2016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8">
        <f t="shared" si="240"/>
        <v>92.142857142857139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8271</v>
      </c>
      <c r="P3075" t="s">
        <v>8311</v>
      </c>
      <c r="Q3075" s="12">
        <f t="shared" ref="Q3075:Q3138" si="241">((($K3075/60)/60)/24)+DATE(1970,1,1)</f>
        <v>42111.684027777781</v>
      </c>
      <c r="R3075" s="12">
        <f t="shared" ref="R3075:R3138" si="242">((($J3075/60)/60)/24)+DATE(1970,1,1)</f>
        <v>42169.804861111115</v>
      </c>
      <c r="S3075">
        <f t="shared" ref="S3075:S3138" si="243">ROUND(R3075-Q3075,0)</f>
        <v>58</v>
      </c>
      <c r="T3075" s="10">
        <f t="shared" ref="T3075:T3138" si="244">YEAR(Q3075)</f>
        <v>2015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8">
        <f t="shared" si="240"/>
        <v>7.333333333333333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8271</v>
      </c>
      <c r="P3076" t="s">
        <v>8311</v>
      </c>
      <c r="Q3076" s="12">
        <f t="shared" si="241"/>
        <v>42409.571284722217</v>
      </c>
      <c r="R3076" s="12">
        <f t="shared" si="242"/>
        <v>42439.571284722217</v>
      </c>
      <c r="S3076">
        <f t="shared" si="243"/>
        <v>30</v>
      </c>
      <c r="T3076" s="10">
        <f t="shared" si="244"/>
        <v>2016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8">
        <f t="shared" si="240"/>
        <v>64.8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8271</v>
      </c>
      <c r="P3077" t="s">
        <v>8311</v>
      </c>
      <c r="Q3077" s="12">
        <f t="shared" si="241"/>
        <v>42551.102314814809</v>
      </c>
      <c r="R3077" s="12">
        <f t="shared" si="242"/>
        <v>42601.102314814809</v>
      </c>
      <c r="S3077">
        <f t="shared" si="243"/>
        <v>50</v>
      </c>
      <c r="T3077" s="10">
        <f t="shared" si="244"/>
        <v>2016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8">
        <f t="shared" si="240"/>
        <v>30.12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8271</v>
      </c>
      <c r="P3078" t="s">
        <v>8311</v>
      </c>
      <c r="Q3078" s="12">
        <f t="shared" si="241"/>
        <v>42226.651886574073</v>
      </c>
      <c r="R3078" s="12">
        <f t="shared" si="242"/>
        <v>42286.651886574073</v>
      </c>
      <c r="S3078">
        <f t="shared" si="243"/>
        <v>60</v>
      </c>
      <c r="T3078" s="10">
        <f t="shared" si="244"/>
        <v>2015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8">
        <f t="shared" si="240"/>
        <v>52.5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8271</v>
      </c>
      <c r="P3079" t="s">
        <v>8311</v>
      </c>
      <c r="Q3079" s="12">
        <f t="shared" si="241"/>
        <v>42766.956921296296</v>
      </c>
      <c r="R3079" s="12">
        <f t="shared" si="242"/>
        <v>42796.956921296296</v>
      </c>
      <c r="S3079">
        <f t="shared" si="243"/>
        <v>30</v>
      </c>
      <c r="T3079" s="10">
        <f t="shared" si="244"/>
        <v>2017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8">
        <f t="shared" si="240"/>
        <v>23.666666666666668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8271</v>
      </c>
      <c r="P3080" t="s">
        <v>8311</v>
      </c>
      <c r="Q3080" s="12">
        <f t="shared" si="241"/>
        <v>42031.138831018514</v>
      </c>
      <c r="R3080" s="12">
        <f t="shared" si="242"/>
        <v>42061.138831018514</v>
      </c>
      <c r="S3080">
        <f t="shared" si="243"/>
        <v>30</v>
      </c>
      <c r="T3080" s="10">
        <f t="shared" si="244"/>
        <v>2015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8">
        <f t="shared" si="240"/>
        <v>415.77777777777777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8271</v>
      </c>
      <c r="P3081" t="s">
        <v>8311</v>
      </c>
      <c r="Q3081" s="12">
        <f t="shared" si="241"/>
        <v>42055.713368055556</v>
      </c>
      <c r="R3081" s="12">
        <f t="shared" si="242"/>
        <v>42085.671701388885</v>
      </c>
      <c r="S3081">
        <f t="shared" si="243"/>
        <v>30</v>
      </c>
      <c r="T3081" s="10">
        <f t="shared" si="244"/>
        <v>2015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8">
        <f t="shared" si="240"/>
        <v>53.714285714285715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8271</v>
      </c>
      <c r="P3082" t="s">
        <v>8311</v>
      </c>
      <c r="Q3082" s="12">
        <f t="shared" si="241"/>
        <v>41940.028287037036</v>
      </c>
      <c r="R3082" s="12">
        <f t="shared" si="242"/>
        <v>42000.0699537037</v>
      </c>
      <c r="S3082">
        <f t="shared" si="243"/>
        <v>60</v>
      </c>
      <c r="T3082" s="10">
        <f t="shared" si="244"/>
        <v>2014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8">
        <f t="shared" si="240"/>
        <v>420.6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8271</v>
      </c>
      <c r="P3083" t="s">
        <v>8311</v>
      </c>
      <c r="Q3083" s="12">
        <f t="shared" si="241"/>
        <v>42237.181608796294</v>
      </c>
      <c r="R3083" s="12">
        <f t="shared" si="242"/>
        <v>42267.181608796294</v>
      </c>
      <c r="S3083">
        <f t="shared" si="243"/>
        <v>30</v>
      </c>
      <c r="T3083" s="10">
        <f t="shared" si="244"/>
        <v>2015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8" t="e">
        <f t="shared" si="240"/>
        <v>#DIV/0!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8271</v>
      </c>
      <c r="P3084" t="s">
        <v>8311</v>
      </c>
      <c r="Q3084" s="12">
        <f t="shared" si="241"/>
        <v>42293.922986111109</v>
      </c>
      <c r="R3084" s="12">
        <f t="shared" si="242"/>
        <v>42323.96465277778</v>
      </c>
      <c r="S3084">
        <f t="shared" si="243"/>
        <v>30</v>
      </c>
      <c r="T3084" s="10">
        <f t="shared" si="244"/>
        <v>2015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8">
        <f t="shared" si="240"/>
        <v>18.666666666666668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8271</v>
      </c>
      <c r="P3085" t="s">
        <v>8311</v>
      </c>
      <c r="Q3085" s="12">
        <f t="shared" si="241"/>
        <v>41853.563402777778</v>
      </c>
      <c r="R3085" s="12">
        <f t="shared" si="242"/>
        <v>41883.208333333336</v>
      </c>
      <c r="S3085">
        <f t="shared" si="243"/>
        <v>30</v>
      </c>
      <c r="T3085" s="10">
        <f t="shared" si="244"/>
        <v>2014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8">
        <f t="shared" si="240"/>
        <v>78.333333333333329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8271</v>
      </c>
      <c r="P3086" t="s">
        <v>8311</v>
      </c>
      <c r="Q3086" s="12">
        <f t="shared" si="241"/>
        <v>42100.723738425921</v>
      </c>
      <c r="R3086" s="12">
        <f t="shared" si="242"/>
        <v>42129.783333333333</v>
      </c>
      <c r="S3086">
        <f t="shared" si="243"/>
        <v>29</v>
      </c>
      <c r="T3086" s="10">
        <f t="shared" si="244"/>
        <v>2015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8">
        <f t="shared" si="240"/>
        <v>67.777777777777771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8271</v>
      </c>
      <c r="P3087" t="s">
        <v>8311</v>
      </c>
      <c r="Q3087" s="12">
        <f t="shared" si="241"/>
        <v>42246.883784722217</v>
      </c>
      <c r="R3087" s="12">
        <f t="shared" si="242"/>
        <v>42276.883784722217</v>
      </c>
      <c r="S3087">
        <f t="shared" si="243"/>
        <v>30</v>
      </c>
      <c r="T3087" s="10">
        <f t="shared" si="244"/>
        <v>2015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8">
        <f t="shared" si="240"/>
        <v>16.666666666666668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8271</v>
      </c>
      <c r="P3088" t="s">
        <v>8311</v>
      </c>
      <c r="Q3088" s="12">
        <f t="shared" si="241"/>
        <v>42173.67082175926</v>
      </c>
      <c r="R3088" s="12">
        <f t="shared" si="242"/>
        <v>42233.67082175926</v>
      </c>
      <c r="S3088">
        <f t="shared" si="243"/>
        <v>60</v>
      </c>
      <c r="T3088" s="10">
        <f t="shared" si="244"/>
        <v>2015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8">
        <f t="shared" si="240"/>
        <v>62.5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8271</v>
      </c>
      <c r="P3089" t="s">
        <v>8311</v>
      </c>
      <c r="Q3089" s="12">
        <f t="shared" si="241"/>
        <v>42665.150347222225</v>
      </c>
      <c r="R3089" s="12">
        <f t="shared" si="242"/>
        <v>42725.192013888889</v>
      </c>
      <c r="S3089">
        <f t="shared" si="243"/>
        <v>60</v>
      </c>
      <c r="T3089" s="10">
        <f t="shared" si="244"/>
        <v>2016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8">
        <f t="shared" si="240"/>
        <v>42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8271</v>
      </c>
      <c r="P3090" t="s">
        <v>8311</v>
      </c>
      <c r="Q3090" s="12">
        <f t="shared" si="241"/>
        <v>41981.57230324074</v>
      </c>
      <c r="R3090" s="12">
        <f t="shared" si="242"/>
        <v>42012.570138888885</v>
      </c>
      <c r="S3090">
        <f t="shared" si="243"/>
        <v>31</v>
      </c>
      <c r="T3090" s="10">
        <f t="shared" si="244"/>
        <v>2014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8">
        <f t="shared" si="240"/>
        <v>130.0888888888889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8271</v>
      </c>
      <c r="P3091" t="s">
        <v>8311</v>
      </c>
      <c r="Q3091" s="12">
        <f t="shared" si="241"/>
        <v>42528.542627314819</v>
      </c>
      <c r="R3091" s="12">
        <f t="shared" si="242"/>
        <v>42560.082638888889</v>
      </c>
      <c r="S3091">
        <f t="shared" si="243"/>
        <v>32</v>
      </c>
      <c r="T3091" s="10">
        <f t="shared" si="244"/>
        <v>2016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8">
        <f t="shared" si="240"/>
        <v>1270.2222222222222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8271</v>
      </c>
      <c r="P3092" t="s">
        <v>8311</v>
      </c>
      <c r="Q3092" s="12">
        <f t="shared" si="241"/>
        <v>42065.818807870368</v>
      </c>
      <c r="R3092" s="12">
        <f t="shared" si="242"/>
        <v>42125.777141203704</v>
      </c>
      <c r="S3092">
        <f t="shared" si="243"/>
        <v>60</v>
      </c>
      <c r="T3092" s="10">
        <f t="shared" si="244"/>
        <v>2015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8">
        <f t="shared" si="240"/>
        <v>88.444444444444443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8271</v>
      </c>
      <c r="P3093" t="s">
        <v>8311</v>
      </c>
      <c r="Q3093" s="12">
        <f t="shared" si="241"/>
        <v>42566.948414351849</v>
      </c>
      <c r="R3093" s="12">
        <f t="shared" si="242"/>
        <v>42596.948414351849</v>
      </c>
      <c r="S3093">
        <f t="shared" si="243"/>
        <v>30</v>
      </c>
      <c r="T3093" s="10">
        <f t="shared" si="244"/>
        <v>2016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8">
        <f t="shared" si="240"/>
        <v>56.342380952380957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8271</v>
      </c>
      <c r="P3094" t="s">
        <v>8311</v>
      </c>
      <c r="Q3094" s="12">
        <f t="shared" si="241"/>
        <v>42255.619351851856</v>
      </c>
      <c r="R3094" s="12">
        <f t="shared" si="242"/>
        <v>42292.916666666672</v>
      </c>
      <c r="S3094">
        <f t="shared" si="243"/>
        <v>37</v>
      </c>
      <c r="T3094" s="10">
        <f t="shared" si="244"/>
        <v>2015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8">
        <f t="shared" si="240"/>
        <v>53.529411764705884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8271</v>
      </c>
      <c r="P3095" t="s">
        <v>8311</v>
      </c>
      <c r="Q3095" s="12">
        <f t="shared" si="241"/>
        <v>41760.909039351849</v>
      </c>
      <c r="R3095" s="12">
        <f t="shared" si="242"/>
        <v>41791.165972222225</v>
      </c>
      <c r="S3095">
        <f t="shared" si="243"/>
        <v>30</v>
      </c>
      <c r="T3095" s="10">
        <f t="shared" si="244"/>
        <v>2014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8">
        <f t="shared" si="240"/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8271</v>
      </c>
      <c r="P3096" t="s">
        <v>8311</v>
      </c>
      <c r="Q3096" s="12">
        <f t="shared" si="241"/>
        <v>42207.795787037037</v>
      </c>
      <c r="R3096" s="12">
        <f t="shared" si="242"/>
        <v>42267.795787037037</v>
      </c>
      <c r="S3096">
        <f t="shared" si="243"/>
        <v>60</v>
      </c>
      <c r="T3096" s="10">
        <f t="shared" si="244"/>
        <v>2015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8">
        <f t="shared" si="240"/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8271</v>
      </c>
      <c r="P3097" t="s">
        <v>8311</v>
      </c>
      <c r="Q3097" s="12">
        <f t="shared" si="241"/>
        <v>42523.025231481486</v>
      </c>
      <c r="R3097" s="12">
        <f t="shared" si="242"/>
        <v>42583.025231481486</v>
      </c>
      <c r="S3097">
        <f t="shared" si="243"/>
        <v>60</v>
      </c>
      <c r="T3097" s="10">
        <f t="shared" si="244"/>
        <v>2016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8">
        <f t="shared" si="240"/>
        <v>56.785714285714285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8271</v>
      </c>
      <c r="P3098" t="s">
        <v>8311</v>
      </c>
      <c r="Q3098" s="12">
        <f t="shared" si="241"/>
        <v>42114.825532407413</v>
      </c>
      <c r="R3098" s="12">
        <f t="shared" si="242"/>
        <v>42144.825532407413</v>
      </c>
      <c r="S3098">
        <f t="shared" si="243"/>
        <v>30</v>
      </c>
      <c r="T3098" s="10">
        <f t="shared" si="244"/>
        <v>2015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8">
        <f t="shared" si="240"/>
        <v>40.833333333333336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8271</v>
      </c>
      <c r="P3099" t="s">
        <v>8311</v>
      </c>
      <c r="Q3099" s="12">
        <f t="shared" si="241"/>
        <v>42629.503483796296</v>
      </c>
      <c r="R3099" s="12">
        <f t="shared" si="242"/>
        <v>42650.583333333328</v>
      </c>
      <c r="S3099">
        <f t="shared" si="243"/>
        <v>21</v>
      </c>
      <c r="T3099" s="10">
        <f t="shared" si="244"/>
        <v>2016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8">
        <f t="shared" si="240"/>
        <v>65.111111111111114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8271</v>
      </c>
      <c r="P3100" t="s">
        <v>8311</v>
      </c>
      <c r="Q3100" s="12">
        <f t="shared" si="241"/>
        <v>42359.792233796295</v>
      </c>
      <c r="R3100" s="12">
        <f t="shared" si="242"/>
        <v>42408.01180555555</v>
      </c>
      <c r="S3100">
        <f t="shared" si="243"/>
        <v>48</v>
      </c>
      <c r="T3100" s="10">
        <f t="shared" si="244"/>
        <v>2015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8">
        <f t="shared" si="240"/>
        <v>55.6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8271</v>
      </c>
      <c r="P3101" t="s">
        <v>8311</v>
      </c>
      <c r="Q3101" s="12">
        <f t="shared" si="241"/>
        <v>42382.189710648148</v>
      </c>
      <c r="R3101" s="12">
        <f t="shared" si="242"/>
        <v>42412.189710648148</v>
      </c>
      <c r="S3101">
        <f t="shared" si="243"/>
        <v>30</v>
      </c>
      <c r="T3101" s="10">
        <f t="shared" si="244"/>
        <v>2016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8">
        <f t="shared" si="240"/>
        <v>140.53846153846155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8271</v>
      </c>
      <c r="P3102" t="s">
        <v>8311</v>
      </c>
      <c r="Q3102" s="12">
        <f t="shared" si="241"/>
        <v>41902.622395833336</v>
      </c>
      <c r="R3102" s="12">
        <f t="shared" si="242"/>
        <v>41932.622395833336</v>
      </c>
      <c r="S3102">
        <f t="shared" si="243"/>
        <v>30</v>
      </c>
      <c r="T3102" s="10">
        <f t="shared" si="244"/>
        <v>2014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8">
        <f t="shared" si="240"/>
        <v>25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8271</v>
      </c>
      <c r="P3103" t="s">
        <v>8311</v>
      </c>
      <c r="Q3103" s="12">
        <f t="shared" si="241"/>
        <v>42171.383530092593</v>
      </c>
      <c r="R3103" s="12">
        <f t="shared" si="242"/>
        <v>42201.330555555556</v>
      </c>
      <c r="S3103">
        <f t="shared" si="243"/>
        <v>30</v>
      </c>
      <c r="T3103" s="10">
        <f t="shared" si="244"/>
        <v>2015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8">
        <f t="shared" si="240"/>
        <v>69.533333333333331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8271</v>
      </c>
      <c r="P3104" t="s">
        <v>8311</v>
      </c>
      <c r="Q3104" s="12">
        <f t="shared" si="241"/>
        <v>42555.340486111112</v>
      </c>
      <c r="R3104" s="12">
        <f t="shared" si="242"/>
        <v>42605.340486111112</v>
      </c>
      <c r="S3104">
        <f t="shared" si="243"/>
        <v>50</v>
      </c>
      <c r="T3104" s="10">
        <f t="shared" si="244"/>
        <v>2016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8">
        <f t="shared" si="240"/>
        <v>5.5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8271</v>
      </c>
      <c r="P3105" t="s">
        <v>8311</v>
      </c>
      <c r="Q3105" s="12">
        <f t="shared" si="241"/>
        <v>42107.156319444446</v>
      </c>
      <c r="R3105" s="12">
        <f t="shared" si="242"/>
        <v>42167.156319444446</v>
      </c>
      <c r="S3105">
        <f t="shared" si="243"/>
        <v>60</v>
      </c>
      <c r="T3105" s="10">
        <f t="shared" si="244"/>
        <v>2015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8">
        <f t="shared" si="240"/>
        <v>237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8271</v>
      </c>
      <c r="P3106" t="s">
        <v>8311</v>
      </c>
      <c r="Q3106" s="12">
        <f t="shared" si="241"/>
        <v>42006.908692129626</v>
      </c>
      <c r="R3106" s="12">
        <f t="shared" si="242"/>
        <v>42038.083333333328</v>
      </c>
      <c r="S3106">
        <f t="shared" si="243"/>
        <v>31</v>
      </c>
      <c r="T3106" s="10">
        <f t="shared" si="244"/>
        <v>2015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8">
        <f t="shared" si="240"/>
        <v>79.870967741935488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8271</v>
      </c>
      <c r="P3107" t="s">
        <v>8311</v>
      </c>
      <c r="Q3107" s="12">
        <f t="shared" si="241"/>
        <v>41876.718935185185</v>
      </c>
      <c r="R3107" s="12">
        <f t="shared" si="242"/>
        <v>41931.208333333336</v>
      </c>
      <c r="S3107">
        <f t="shared" si="243"/>
        <v>54</v>
      </c>
      <c r="T3107" s="10">
        <f t="shared" si="244"/>
        <v>2014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8">
        <f t="shared" si="240"/>
        <v>10.25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8271</v>
      </c>
      <c r="P3108" t="s">
        <v>8311</v>
      </c>
      <c r="Q3108" s="12">
        <f t="shared" si="241"/>
        <v>42241.429120370376</v>
      </c>
      <c r="R3108" s="12">
        <f t="shared" si="242"/>
        <v>42263.916666666672</v>
      </c>
      <c r="S3108">
        <f t="shared" si="243"/>
        <v>22</v>
      </c>
      <c r="T3108" s="10">
        <f t="shared" si="244"/>
        <v>2015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8">
        <f t="shared" si="240"/>
        <v>272.58620689655174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8271</v>
      </c>
      <c r="P3109" t="s">
        <v>8311</v>
      </c>
      <c r="Q3109" s="12">
        <f t="shared" si="241"/>
        <v>42128.814247685179</v>
      </c>
      <c r="R3109" s="12">
        <f t="shared" si="242"/>
        <v>42135.814247685179</v>
      </c>
      <c r="S3109">
        <f t="shared" si="243"/>
        <v>7</v>
      </c>
      <c r="T3109" s="10">
        <f t="shared" si="244"/>
        <v>2015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8">
        <f t="shared" si="240"/>
        <v>13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8271</v>
      </c>
      <c r="P3110" t="s">
        <v>8311</v>
      </c>
      <c r="Q3110" s="12">
        <f t="shared" si="241"/>
        <v>42062.680486111116</v>
      </c>
      <c r="R3110" s="12">
        <f t="shared" si="242"/>
        <v>42122.638819444444</v>
      </c>
      <c r="S3110">
        <f t="shared" si="243"/>
        <v>60</v>
      </c>
      <c r="T3110" s="10">
        <f t="shared" si="244"/>
        <v>2015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8">
        <f t="shared" si="240"/>
        <v>58.184210526315788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8271</v>
      </c>
      <c r="P3111" t="s">
        <v>8311</v>
      </c>
      <c r="Q3111" s="12">
        <f t="shared" si="241"/>
        <v>41844.125115740739</v>
      </c>
      <c r="R3111" s="12">
        <f t="shared" si="242"/>
        <v>41879.125115740739</v>
      </c>
      <c r="S3111">
        <f t="shared" si="243"/>
        <v>35</v>
      </c>
      <c r="T3111" s="10">
        <f t="shared" si="244"/>
        <v>2014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8">
        <f t="shared" si="240"/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8271</v>
      </c>
      <c r="P3112" t="s">
        <v>8311</v>
      </c>
      <c r="Q3112" s="12">
        <f t="shared" si="241"/>
        <v>42745.031469907408</v>
      </c>
      <c r="R3112" s="12">
        <f t="shared" si="242"/>
        <v>42785.031469907408</v>
      </c>
      <c r="S3112">
        <f t="shared" si="243"/>
        <v>40</v>
      </c>
      <c r="T3112" s="10">
        <f t="shared" si="244"/>
        <v>2017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8">
        <f t="shared" si="240"/>
        <v>70.10526315789474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8271</v>
      </c>
      <c r="P3113" t="s">
        <v>8311</v>
      </c>
      <c r="Q3113" s="12">
        <f t="shared" si="241"/>
        <v>41885.595138888886</v>
      </c>
      <c r="R3113" s="12">
        <f t="shared" si="242"/>
        <v>41916.595138888886</v>
      </c>
      <c r="S3113">
        <f t="shared" si="243"/>
        <v>31</v>
      </c>
      <c r="T3113" s="10">
        <f t="shared" si="244"/>
        <v>2014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8">
        <f t="shared" si="240"/>
        <v>57.888888888888886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8271</v>
      </c>
      <c r="P3114" t="s">
        <v>8311</v>
      </c>
      <c r="Q3114" s="12">
        <f t="shared" si="241"/>
        <v>42615.121921296297</v>
      </c>
      <c r="R3114" s="12">
        <f t="shared" si="242"/>
        <v>42675.121921296297</v>
      </c>
      <c r="S3114">
        <f t="shared" si="243"/>
        <v>60</v>
      </c>
      <c r="T3114" s="10">
        <f t="shared" si="244"/>
        <v>2016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8">
        <f t="shared" si="240"/>
        <v>125.27027027027027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8271</v>
      </c>
      <c r="P3115" t="s">
        <v>8311</v>
      </c>
      <c r="Q3115" s="12">
        <f t="shared" si="241"/>
        <v>42081.731273148151</v>
      </c>
      <c r="R3115" s="12">
        <f t="shared" si="242"/>
        <v>42111.731273148151</v>
      </c>
      <c r="S3115">
        <f t="shared" si="243"/>
        <v>30</v>
      </c>
      <c r="T3115" s="10">
        <f t="shared" si="244"/>
        <v>2015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8" t="e">
        <f t="shared" si="240"/>
        <v>#DIV/0!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8271</v>
      </c>
      <c r="P3116" t="s">
        <v>8311</v>
      </c>
      <c r="Q3116" s="12">
        <f t="shared" si="241"/>
        <v>41843.632523148146</v>
      </c>
      <c r="R3116" s="12">
        <f t="shared" si="242"/>
        <v>41903.632523148146</v>
      </c>
      <c r="S3116">
        <f t="shared" si="243"/>
        <v>60</v>
      </c>
      <c r="T3116" s="10">
        <f t="shared" si="244"/>
        <v>2014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8">
        <f t="shared" si="240"/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8271</v>
      </c>
      <c r="P3117" t="s">
        <v>8311</v>
      </c>
      <c r="Q3117" s="12">
        <f t="shared" si="241"/>
        <v>42496.447071759263</v>
      </c>
      <c r="R3117" s="12">
        <f t="shared" si="242"/>
        <v>42526.447071759263</v>
      </c>
      <c r="S3117">
        <f t="shared" si="243"/>
        <v>30</v>
      </c>
      <c r="T3117" s="10">
        <f t="shared" si="244"/>
        <v>2016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8">
        <f t="shared" si="240"/>
        <v>43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8271</v>
      </c>
      <c r="P3118" t="s">
        <v>8311</v>
      </c>
      <c r="Q3118" s="12">
        <f t="shared" si="241"/>
        <v>42081.515335648146</v>
      </c>
      <c r="R3118" s="12">
        <f t="shared" si="242"/>
        <v>42095.515335648146</v>
      </c>
      <c r="S3118">
        <f t="shared" si="243"/>
        <v>14</v>
      </c>
      <c r="T3118" s="10">
        <f t="shared" si="244"/>
        <v>2015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8">
        <f t="shared" si="240"/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8271</v>
      </c>
      <c r="P3119" t="s">
        <v>8311</v>
      </c>
      <c r="Q3119" s="12">
        <f t="shared" si="241"/>
        <v>42509.374537037031</v>
      </c>
      <c r="R3119" s="12">
        <f t="shared" si="242"/>
        <v>42517.55</v>
      </c>
      <c r="S3119">
        <f t="shared" si="243"/>
        <v>8</v>
      </c>
      <c r="T3119" s="10">
        <f t="shared" si="244"/>
        <v>2016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8">
        <f t="shared" si="240"/>
        <v>775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8271</v>
      </c>
      <c r="P3120" t="s">
        <v>8311</v>
      </c>
      <c r="Q3120" s="12">
        <f t="shared" si="241"/>
        <v>42534.649571759262</v>
      </c>
      <c r="R3120" s="12">
        <f t="shared" si="242"/>
        <v>42553.649571759262</v>
      </c>
      <c r="S3120">
        <f t="shared" si="243"/>
        <v>19</v>
      </c>
      <c r="T3120" s="10">
        <f t="shared" si="244"/>
        <v>2016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8">
        <f t="shared" si="240"/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8271</v>
      </c>
      <c r="P3121" t="s">
        <v>8311</v>
      </c>
      <c r="Q3121" s="12">
        <f t="shared" si="241"/>
        <v>42060.04550925926</v>
      </c>
      <c r="R3121" s="12">
        <f t="shared" si="242"/>
        <v>42090.003842592589</v>
      </c>
      <c r="S3121">
        <f t="shared" si="243"/>
        <v>30</v>
      </c>
      <c r="T3121" s="10">
        <f t="shared" si="244"/>
        <v>2015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8">
        <f t="shared" si="240"/>
        <v>12.8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8271</v>
      </c>
      <c r="P3122" t="s">
        <v>8311</v>
      </c>
      <c r="Q3122" s="12">
        <f t="shared" si="241"/>
        <v>42435.942083333335</v>
      </c>
      <c r="R3122" s="12">
        <f t="shared" si="242"/>
        <v>42495.900416666671</v>
      </c>
      <c r="S3122">
        <f t="shared" si="243"/>
        <v>60</v>
      </c>
      <c r="T3122" s="10">
        <f t="shared" si="244"/>
        <v>2016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8">
        <f t="shared" si="240"/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8271</v>
      </c>
      <c r="P3123" t="s">
        <v>8311</v>
      </c>
      <c r="Q3123" s="12">
        <f t="shared" si="241"/>
        <v>41848.679803240739</v>
      </c>
      <c r="R3123" s="12">
        <f t="shared" si="242"/>
        <v>41908.679803240739</v>
      </c>
      <c r="S3123">
        <f t="shared" si="243"/>
        <v>60</v>
      </c>
      <c r="T3123" s="10">
        <f t="shared" si="244"/>
        <v>2014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8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8271</v>
      </c>
      <c r="P3124" t="s">
        <v>8311</v>
      </c>
      <c r="Q3124" s="12">
        <f t="shared" si="241"/>
        <v>42678.932083333333</v>
      </c>
      <c r="R3124" s="12">
        <f t="shared" si="242"/>
        <v>42683.973750000005</v>
      </c>
      <c r="S3124">
        <f t="shared" si="243"/>
        <v>5</v>
      </c>
      <c r="T3124" s="10">
        <f t="shared" si="244"/>
        <v>2016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8">
        <f t="shared" si="240"/>
        <v>244.80459770114942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8271</v>
      </c>
      <c r="P3125" t="s">
        <v>8311</v>
      </c>
      <c r="Q3125" s="12">
        <f t="shared" si="241"/>
        <v>42530.993032407408</v>
      </c>
      <c r="R3125" s="12">
        <f t="shared" si="242"/>
        <v>42560.993032407408</v>
      </c>
      <c r="S3125">
        <f t="shared" si="243"/>
        <v>30</v>
      </c>
      <c r="T3125" s="10">
        <f t="shared" si="244"/>
        <v>2016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8">
        <f t="shared" si="240"/>
        <v>6.5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8271</v>
      </c>
      <c r="P3126" t="s">
        <v>8311</v>
      </c>
      <c r="Q3126" s="12">
        <f t="shared" si="241"/>
        <v>41977.780104166668</v>
      </c>
      <c r="R3126" s="12">
        <f t="shared" si="242"/>
        <v>42037.780104166668</v>
      </c>
      <c r="S3126">
        <f t="shared" si="243"/>
        <v>60</v>
      </c>
      <c r="T3126" s="10">
        <f t="shared" si="244"/>
        <v>2014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8" t="e">
        <f t="shared" si="240"/>
        <v>#DIV/0!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8271</v>
      </c>
      <c r="P3127" t="s">
        <v>8311</v>
      </c>
      <c r="Q3127" s="12">
        <f t="shared" si="241"/>
        <v>42346.20685185185</v>
      </c>
      <c r="R3127" s="12">
        <f t="shared" si="242"/>
        <v>42376.20685185185</v>
      </c>
      <c r="S3127">
        <f t="shared" si="243"/>
        <v>30</v>
      </c>
      <c r="T3127" s="10">
        <f t="shared" si="244"/>
        <v>2015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8">
        <f t="shared" si="240"/>
        <v>61.176470588235297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8271</v>
      </c>
      <c r="P3128" t="s">
        <v>8311</v>
      </c>
      <c r="Q3128" s="12">
        <f t="shared" si="241"/>
        <v>42427.01807870371</v>
      </c>
      <c r="R3128" s="12">
        <f t="shared" si="242"/>
        <v>42456.976412037038</v>
      </c>
      <c r="S3128">
        <f t="shared" si="243"/>
        <v>30</v>
      </c>
      <c r="T3128" s="10">
        <f t="shared" si="244"/>
        <v>2016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8" t="e">
        <f t="shared" si="240"/>
        <v>#DIV/0!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8271</v>
      </c>
      <c r="P3129" t="s">
        <v>8311</v>
      </c>
      <c r="Q3129" s="12">
        <f t="shared" si="241"/>
        <v>42034.856817129628</v>
      </c>
      <c r="R3129" s="12">
        <f t="shared" si="242"/>
        <v>42064.856817129628</v>
      </c>
      <c r="S3129">
        <f t="shared" si="243"/>
        <v>30</v>
      </c>
      <c r="T3129" s="10">
        <f t="shared" si="244"/>
        <v>2015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8">
        <f t="shared" si="240"/>
        <v>139.23931623931625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t="s">
        <v>8272</v>
      </c>
      <c r="Q3130" s="12">
        <f t="shared" si="241"/>
        <v>42780.825706018513</v>
      </c>
      <c r="R3130" s="12">
        <f t="shared" si="242"/>
        <v>42810.784039351856</v>
      </c>
      <c r="S3130">
        <f t="shared" si="243"/>
        <v>30</v>
      </c>
      <c r="T3130" s="10">
        <f t="shared" si="244"/>
        <v>2017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8">
        <f t="shared" si="240"/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t="s">
        <v>8272</v>
      </c>
      <c r="Q3131" s="12">
        <f t="shared" si="241"/>
        <v>42803.842812499999</v>
      </c>
      <c r="R3131" s="12">
        <f t="shared" si="242"/>
        <v>42843.801145833335</v>
      </c>
      <c r="S3131">
        <f t="shared" si="243"/>
        <v>40</v>
      </c>
      <c r="T3131" s="10">
        <f t="shared" si="244"/>
        <v>2017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8">
        <f t="shared" si="240"/>
        <v>93.75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t="s">
        <v>8272</v>
      </c>
      <c r="Q3132" s="12">
        <f t="shared" si="241"/>
        <v>42808.640231481477</v>
      </c>
      <c r="R3132" s="12">
        <f t="shared" si="242"/>
        <v>42839.207638888889</v>
      </c>
      <c r="S3132">
        <f t="shared" si="243"/>
        <v>31</v>
      </c>
      <c r="T3132" s="10">
        <f t="shared" si="244"/>
        <v>2017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8">
        <f t="shared" si="240"/>
        <v>53.75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t="s">
        <v>8272</v>
      </c>
      <c r="Q3133" s="12">
        <f t="shared" si="241"/>
        <v>42803.579224537039</v>
      </c>
      <c r="R3133" s="12">
        <f t="shared" si="242"/>
        <v>42833.537557870368</v>
      </c>
      <c r="S3133">
        <f t="shared" si="243"/>
        <v>30</v>
      </c>
      <c r="T3133" s="10">
        <f t="shared" si="244"/>
        <v>2017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8">
        <f t="shared" si="240"/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t="s">
        <v>8272</v>
      </c>
      <c r="Q3134" s="12">
        <f t="shared" si="241"/>
        <v>42786.350231481483</v>
      </c>
      <c r="R3134" s="12">
        <f t="shared" si="242"/>
        <v>42846.308564814812</v>
      </c>
      <c r="S3134">
        <f t="shared" si="243"/>
        <v>60</v>
      </c>
      <c r="T3134" s="10">
        <f t="shared" si="244"/>
        <v>2017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8">
        <f t="shared" si="240"/>
        <v>33.75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t="s">
        <v>8272</v>
      </c>
      <c r="Q3135" s="12">
        <f t="shared" si="241"/>
        <v>42788.565208333333</v>
      </c>
      <c r="R3135" s="12">
        <f t="shared" si="242"/>
        <v>42818.523541666669</v>
      </c>
      <c r="S3135">
        <f t="shared" si="243"/>
        <v>30</v>
      </c>
      <c r="T3135" s="10">
        <f t="shared" si="244"/>
        <v>2017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8">
        <f t="shared" si="240"/>
        <v>18.75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t="s">
        <v>8272</v>
      </c>
      <c r="Q3136" s="12">
        <f t="shared" si="241"/>
        <v>42800.720127314817</v>
      </c>
      <c r="R3136" s="12">
        <f t="shared" si="242"/>
        <v>42821.678460648152</v>
      </c>
      <c r="S3136">
        <f t="shared" si="243"/>
        <v>21</v>
      </c>
      <c r="T3136" s="10">
        <f t="shared" si="244"/>
        <v>2017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8">
        <f t="shared" si="240"/>
        <v>23.142857142857142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t="s">
        <v>8272</v>
      </c>
      <c r="Q3137" s="12">
        <f t="shared" si="241"/>
        <v>42807.151863425926</v>
      </c>
      <c r="R3137" s="12">
        <f t="shared" si="242"/>
        <v>42829.151863425926</v>
      </c>
      <c r="S3137">
        <f t="shared" si="243"/>
        <v>22</v>
      </c>
      <c r="T3137" s="10">
        <f t="shared" si="244"/>
        <v>2017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8">
        <f t="shared" ref="F3138:F3201" si="245">E3138/M3138</f>
        <v>29.045454545454547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t="s">
        <v>8272</v>
      </c>
      <c r="Q3138" s="12">
        <f t="shared" si="241"/>
        <v>42789.462430555555</v>
      </c>
      <c r="R3138" s="12">
        <f t="shared" si="242"/>
        <v>42825.957638888889</v>
      </c>
      <c r="S3138">
        <f t="shared" si="243"/>
        <v>36</v>
      </c>
      <c r="T3138" s="10">
        <f t="shared" si="244"/>
        <v>2017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8">
        <f t="shared" si="245"/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t="s">
        <v>8272</v>
      </c>
      <c r="Q3139" s="12">
        <f t="shared" ref="Q3139:Q3202" si="246">((($K3139/60)/60)/24)+DATE(1970,1,1)</f>
        <v>42807.885057870371</v>
      </c>
      <c r="R3139" s="12">
        <f t="shared" ref="R3139:R3202" si="247">((($J3139/60)/60)/24)+DATE(1970,1,1)</f>
        <v>42858.8</v>
      </c>
      <c r="S3139">
        <f t="shared" ref="S3139:S3202" si="248">ROUND(R3139-Q3139,0)</f>
        <v>51</v>
      </c>
      <c r="T3139" s="10">
        <f t="shared" ref="T3139:T3202" si="249">YEAR(Q3139)</f>
        <v>2017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8" t="e">
        <f t="shared" si="245"/>
        <v>#DIV/0!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t="s">
        <v>8272</v>
      </c>
      <c r="Q3140" s="12">
        <f t="shared" si="246"/>
        <v>42809.645914351851</v>
      </c>
      <c r="R3140" s="12">
        <f t="shared" si="247"/>
        <v>42828.645914351851</v>
      </c>
      <c r="S3140">
        <f t="shared" si="248"/>
        <v>19</v>
      </c>
      <c r="T3140" s="10">
        <f t="shared" si="249"/>
        <v>2017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8">
        <f t="shared" si="245"/>
        <v>450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t="s">
        <v>8272</v>
      </c>
      <c r="Q3141" s="12">
        <f t="shared" si="246"/>
        <v>42785.270370370374</v>
      </c>
      <c r="R3141" s="12">
        <f t="shared" si="247"/>
        <v>42819.189583333333</v>
      </c>
      <c r="S3141">
        <f t="shared" si="248"/>
        <v>34</v>
      </c>
      <c r="T3141" s="10">
        <f t="shared" si="249"/>
        <v>2017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8">
        <f t="shared" si="245"/>
        <v>24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t="s">
        <v>8272</v>
      </c>
      <c r="Q3142" s="12">
        <f t="shared" si="246"/>
        <v>42802.718784722223</v>
      </c>
      <c r="R3142" s="12">
        <f t="shared" si="247"/>
        <v>42832.677118055552</v>
      </c>
      <c r="S3142">
        <f t="shared" si="248"/>
        <v>30</v>
      </c>
      <c r="T3142" s="10">
        <f t="shared" si="249"/>
        <v>2017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8">
        <f t="shared" si="245"/>
        <v>32.25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t="s">
        <v>8272</v>
      </c>
      <c r="Q3143" s="12">
        <f t="shared" si="246"/>
        <v>42800.753333333334</v>
      </c>
      <c r="R3143" s="12">
        <f t="shared" si="247"/>
        <v>42841.833333333328</v>
      </c>
      <c r="S3143">
        <f t="shared" si="248"/>
        <v>41</v>
      </c>
      <c r="T3143" s="10">
        <f t="shared" si="249"/>
        <v>2017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8">
        <f t="shared" si="245"/>
        <v>15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t="s">
        <v>8272</v>
      </c>
      <c r="Q3144" s="12">
        <f t="shared" si="246"/>
        <v>42783.513182870374</v>
      </c>
      <c r="R3144" s="12">
        <f t="shared" si="247"/>
        <v>42813.471516203703</v>
      </c>
      <c r="S3144">
        <f t="shared" si="248"/>
        <v>30</v>
      </c>
      <c r="T3144" s="10">
        <f t="shared" si="249"/>
        <v>2017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8" t="e">
        <f t="shared" si="245"/>
        <v>#DIV/0!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t="s">
        <v>8272</v>
      </c>
      <c r="Q3145" s="12">
        <f t="shared" si="246"/>
        <v>42808.358287037037</v>
      </c>
      <c r="R3145" s="12">
        <f t="shared" si="247"/>
        <v>42834.358287037037</v>
      </c>
      <c r="S3145">
        <f t="shared" si="248"/>
        <v>26</v>
      </c>
      <c r="T3145" s="10">
        <f t="shared" si="249"/>
        <v>2017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8">
        <f t="shared" si="245"/>
        <v>251.33333333333334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t="s">
        <v>8272</v>
      </c>
      <c r="Q3146" s="12">
        <f t="shared" si="246"/>
        <v>42796.538275462968</v>
      </c>
      <c r="R3146" s="12">
        <f t="shared" si="247"/>
        <v>42813.25</v>
      </c>
      <c r="S3146">
        <f t="shared" si="248"/>
        <v>17</v>
      </c>
      <c r="T3146" s="10">
        <f t="shared" si="249"/>
        <v>2017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8" t="e">
        <f t="shared" si="245"/>
        <v>#DIV/0!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t="s">
        <v>8272</v>
      </c>
      <c r="Q3147" s="12">
        <f t="shared" si="246"/>
        <v>42762.040902777779</v>
      </c>
      <c r="R3147" s="12">
        <f t="shared" si="247"/>
        <v>42821.999236111107</v>
      </c>
      <c r="S3147">
        <f t="shared" si="248"/>
        <v>60</v>
      </c>
      <c r="T3147" s="10">
        <f t="shared" si="249"/>
        <v>2017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8">
        <f t="shared" si="245"/>
        <v>437.5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t="s">
        <v>8272</v>
      </c>
      <c r="Q3148" s="12">
        <f t="shared" si="246"/>
        <v>42796.682476851856</v>
      </c>
      <c r="R3148" s="12">
        <f t="shared" si="247"/>
        <v>42841.640810185185</v>
      </c>
      <c r="S3148">
        <f t="shared" si="248"/>
        <v>45</v>
      </c>
      <c r="T3148" s="10">
        <f t="shared" si="249"/>
        <v>2017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8">
        <f t="shared" si="245"/>
        <v>110.35211267605634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t="s">
        <v>8272</v>
      </c>
      <c r="Q3149" s="12">
        <f t="shared" si="246"/>
        <v>41909.969386574077</v>
      </c>
      <c r="R3149" s="12">
        <f t="shared" si="247"/>
        <v>41950.011053240742</v>
      </c>
      <c r="S3149">
        <f t="shared" si="248"/>
        <v>40</v>
      </c>
      <c r="T3149" s="10">
        <f t="shared" si="249"/>
        <v>2014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8">
        <f t="shared" si="245"/>
        <v>41.421052631578945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t="s">
        <v>8272</v>
      </c>
      <c r="Q3150" s="12">
        <f t="shared" si="246"/>
        <v>41891.665324074071</v>
      </c>
      <c r="R3150" s="12">
        <f t="shared" si="247"/>
        <v>41913.166666666664</v>
      </c>
      <c r="S3150">
        <f t="shared" si="248"/>
        <v>22</v>
      </c>
      <c r="T3150" s="10">
        <f t="shared" si="249"/>
        <v>2014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8">
        <f t="shared" si="245"/>
        <v>52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t="s">
        <v>8272</v>
      </c>
      <c r="Q3151" s="12">
        <f t="shared" si="246"/>
        <v>41226.017361111109</v>
      </c>
      <c r="R3151" s="12">
        <f t="shared" si="247"/>
        <v>41250.083333333336</v>
      </c>
      <c r="S3151">
        <f t="shared" si="248"/>
        <v>24</v>
      </c>
      <c r="T3151" s="10">
        <f t="shared" si="249"/>
        <v>2012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8">
        <f t="shared" si="245"/>
        <v>33.990384615384613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t="s">
        <v>8272</v>
      </c>
      <c r="Q3152" s="12">
        <f t="shared" si="246"/>
        <v>40478.263923611114</v>
      </c>
      <c r="R3152" s="12">
        <f t="shared" si="247"/>
        <v>40568.166666666664</v>
      </c>
      <c r="S3152">
        <f t="shared" si="248"/>
        <v>90</v>
      </c>
      <c r="T3152" s="10">
        <f t="shared" si="249"/>
        <v>2010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8">
        <f t="shared" si="245"/>
        <v>103.35294117647059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t="s">
        <v>8272</v>
      </c>
      <c r="Q3153" s="12">
        <f t="shared" si="246"/>
        <v>41862.83997685185</v>
      </c>
      <c r="R3153" s="12">
        <f t="shared" si="247"/>
        <v>41892.83997685185</v>
      </c>
      <c r="S3153">
        <f t="shared" si="248"/>
        <v>30</v>
      </c>
      <c r="T3153" s="10">
        <f t="shared" si="249"/>
        <v>2014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8">
        <f t="shared" si="245"/>
        <v>34.791044776119406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t="s">
        <v>8272</v>
      </c>
      <c r="Q3154" s="12">
        <f t="shared" si="246"/>
        <v>41550.867673611108</v>
      </c>
      <c r="R3154" s="12">
        <f t="shared" si="247"/>
        <v>41580.867673611108</v>
      </c>
      <c r="S3154">
        <f t="shared" si="248"/>
        <v>30</v>
      </c>
      <c r="T3154" s="10">
        <f t="shared" si="249"/>
        <v>2013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8">
        <f t="shared" si="245"/>
        <v>41.773858921161825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t="s">
        <v>8272</v>
      </c>
      <c r="Q3155" s="12">
        <f t="shared" si="246"/>
        <v>40633.154363425929</v>
      </c>
      <c r="R3155" s="12">
        <f t="shared" si="247"/>
        <v>40664.207638888889</v>
      </c>
      <c r="S3155">
        <f t="shared" si="248"/>
        <v>31</v>
      </c>
      <c r="T3155" s="10">
        <f t="shared" si="249"/>
        <v>2011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8">
        <f t="shared" si="245"/>
        <v>64.268292682926827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t="s">
        <v>8272</v>
      </c>
      <c r="Q3156" s="12">
        <f t="shared" si="246"/>
        <v>40970.875671296293</v>
      </c>
      <c r="R3156" s="12">
        <f t="shared" si="247"/>
        <v>41000.834004629629</v>
      </c>
      <c r="S3156">
        <f t="shared" si="248"/>
        <v>30</v>
      </c>
      <c r="T3156" s="10">
        <f t="shared" si="249"/>
        <v>2012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8">
        <f t="shared" si="245"/>
        <v>31.209370860927152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t="s">
        <v>8272</v>
      </c>
      <c r="Q3157" s="12">
        <f t="shared" si="246"/>
        <v>41233.499131944445</v>
      </c>
      <c r="R3157" s="12">
        <f t="shared" si="247"/>
        <v>41263.499131944445</v>
      </c>
      <c r="S3157">
        <f t="shared" si="248"/>
        <v>30</v>
      </c>
      <c r="T3157" s="10">
        <f t="shared" si="249"/>
        <v>2012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8">
        <f t="shared" si="245"/>
        <v>62.921348314606739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t="s">
        <v>8272</v>
      </c>
      <c r="Q3158" s="12">
        <f t="shared" si="246"/>
        <v>41026.953055555554</v>
      </c>
      <c r="R3158" s="12">
        <f t="shared" si="247"/>
        <v>41061.953055555554</v>
      </c>
      <c r="S3158">
        <f t="shared" si="248"/>
        <v>35</v>
      </c>
      <c r="T3158" s="10">
        <f t="shared" si="249"/>
        <v>2012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8">
        <f t="shared" si="245"/>
        <v>98.536585365853654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t="s">
        <v>8272</v>
      </c>
      <c r="Q3159" s="12">
        <f t="shared" si="246"/>
        <v>41829.788252314815</v>
      </c>
      <c r="R3159" s="12">
        <f t="shared" si="247"/>
        <v>41839.208333333336</v>
      </c>
      <c r="S3159">
        <f t="shared" si="248"/>
        <v>9</v>
      </c>
      <c r="T3159" s="10">
        <f t="shared" si="249"/>
        <v>2014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8">
        <f t="shared" si="245"/>
        <v>82.608695652173907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t="s">
        <v>8272</v>
      </c>
      <c r="Q3160" s="12">
        <f t="shared" si="246"/>
        <v>41447.839722222219</v>
      </c>
      <c r="R3160" s="12">
        <f t="shared" si="247"/>
        <v>41477.839722222219</v>
      </c>
      <c r="S3160">
        <f t="shared" si="248"/>
        <v>30</v>
      </c>
      <c r="T3160" s="10">
        <f t="shared" si="249"/>
        <v>2013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8">
        <f t="shared" si="245"/>
        <v>38.504230769230773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t="s">
        <v>8272</v>
      </c>
      <c r="Q3161" s="12">
        <f t="shared" si="246"/>
        <v>40884.066678240742</v>
      </c>
      <c r="R3161" s="12">
        <f t="shared" si="247"/>
        <v>40926.958333333336</v>
      </c>
      <c r="S3161">
        <f t="shared" si="248"/>
        <v>43</v>
      </c>
      <c r="T3161" s="10">
        <f t="shared" si="249"/>
        <v>2011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8">
        <f t="shared" si="245"/>
        <v>80.15789473684211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t="s">
        <v>8272</v>
      </c>
      <c r="Q3162" s="12">
        <f t="shared" si="246"/>
        <v>41841.26489583333</v>
      </c>
      <c r="R3162" s="12">
        <f t="shared" si="247"/>
        <v>41864.207638888889</v>
      </c>
      <c r="S3162">
        <f t="shared" si="248"/>
        <v>23</v>
      </c>
      <c r="T3162" s="10">
        <f t="shared" si="249"/>
        <v>2014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8">
        <f t="shared" si="245"/>
        <v>28.405405405405407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t="s">
        <v>8272</v>
      </c>
      <c r="Q3163" s="12">
        <f t="shared" si="246"/>
        <v>41897.536134259259</v>
      </c>
      <c r="R3163" s="12">
        <f t="shared" si="247"/>
        <v>41927.536134259259</v>
      </c>
      <c r="S3163">
        <f t="shared" si="248"/>
        <v>30</v>
      </c>
      <c r="T3163" s="10">
        <f t="shared" si="249"/>
        <v>2014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8">
        <f t="shared" si="245"/>
        <v>80.730158730158735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t="s">
        <v>8272</v>
      </c>
      <c r="Q3164" s="12">
        <f t="shared" si="246"/>
        <v>41799.685902777775</v>
      </c>
      <c r="R3164" s="12">
        <f t="shared" si="247"/>
        <v>41827.083333333336</v>
      </c>
      <c r="S3164">
        <f t="shared" si="248"/>
        <v>27</v>
      </c>
      <c r="T3164" s="10">
        <f t="shared" si="249"/>
        <v>2014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8">
        <f t="shared" si="245"/>
        <v>200.69444444444446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t="s">
        <v>8272</v>
      </c>
      <c r="Q3165" s="12">
        <f t="shared" si="246"/>
        <v>41775.753761574073</v>
      </c>
      <c r="R3165" s="12">
        <f t="shared" si="247"/>
        <v>41805.753761574073</v>
      </c>
      <c r="S3165">
        <f t="shared" si="248"/>
        <v>30</v>
      </c>
      <c r="T3165" s="10">
        <f t="shared" si="249"/>
        <v>2014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8">
        <f t="shared" si="245"/>
        <v>37.591549295774648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t="s">
        <v>8272</v>
      </c>
      <c r="Q3166" s="12">
        <f t="shared" si="246"/>
        <v>41766.80572916667</v>
      </c>
      <c r="R3166" s="12">
        <f t="shared" si="247"/>
        <v>41799.80572916667</v>
      </c>
      <c r="S3166">
        <f t="shared" si="248"/>
        <v>33</v>
      </c>
      <c r="T3166" s="10">
        <f t="shared" si="249"/>
        <v>2014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8">
        <f t="shared" si="245"/>
        <v>58.095238095238095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t="s">
        <v>8272</v>
      </c>
      <c r="Q3167" s="12">
        <f t="shared" si="246"/>
        <v>40644.159259259257</v>
      </c>
      <c r="R3167" s="12">
        <f t="shared" si="247"/>
        <v>40666.165972222225</v>
      </c>
      <c r="S3167">
        <f t="shared" si="248"/>
        <v>22</v>
      </c>
      <c r="T3167" s="10">
        <f t="shared" si="249"/>
        <v>2011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8">
        <f t="shared" si="245"/>
        <v>60.300892473118282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t="s">
        <v>8272</v>
      </c>
      <c r="Q3168" s="12">
        <f t="shared" si="246"/>
        <v>41940.69158564815</v>
      </c>
      <c r="R3168" s="12">
        <f t="shared" si="247"/>
        <v>41969.332638888889</v>
      </c>
      <c r="S3168">
        <f t="shared" si="248"/>
        <v>29</v>
      </c>
      <c r="T3168" s="10">
        <f t="shared" si="249"/>
        <v>2014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8">
        <f t="shared" si="245"/>
        <v>63.363636363636367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t="s">
        <v>8272</v>
      </c>
      <c r="Q3169" s="12">
        <f t="shared" si="246"/>
        <v>41839.175706018519</v>
      </c>
      <c r="R3169" s="12">
        <f t="shared" si="247"/>
        <v>41853.175706018519</v>
      </c>
      <c r="S3169">
        <f t="shared" si="248"/>
        <v>14</v>
      </c>
      <c r="T3169" s="10">
        <f t="shared" si="249"/>
        <v>2014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8">
        <f t="shared" si="245"/>
        <v>50.901639344262293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t="s">
        <v>8272</v>
      </c>
      <c r="Q3170" s="12">
        <f t="shared" si="246"/>
        <v>41772.105937500004</v>
      </c>
      <c r="R3170" s="12">
        <f t="shared" si="247"/>
        <v>41803.916666666664</v>
      </c>
      <c r="S3170">
        <f t="shared" si="248"/>
        <v>32</v>
      </c>
      <c r="T3170" s="10">
        <f t="shared" si="249"/>
        <v>2014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8">
        <f t="shared" si="245"/>
        <v>100.5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t="s">
        <v>8272</v>
      </c>
      <c r="Q3171" s="12">
        <f t="shared" si="246"/>
        <v>41591.737974537034</v>
      </c>
      <c r="R3171" s="12">
        <f t="shared" si="247"/>
        <v>41621.207638888889</v>
      </c>
      <c r="S3171">
        <f t="shared" si="248"/>
        <v>29</v>
      </c>
      <c r="T3171" s="10">
        <f t="shared" si="249"/>
        <v>2013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8">
        <f t="shared" si="245"/>
        <v>31.619718309859156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t="s">
        <v>8272</v>
      </c>
      <c r="Q3172" s="12">
        <f t="shared" si="246"/>
        <v>41789.080370370371</v>
      </c>
      <c r="R3172" s="12">
        <f t="shared" si="247"/>
        <v>41822.166666666664</v>
      </c>
      <c r="S3172">
        <f t="shared" si="248"/>
        <v>33</v>
      </c>
      <c r="T3172" s="10">
        <f t="shared" si="249"/>
        <v>2014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8">
        <f t="shared" si="245"/>
        <v>65.102564102564102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t="s">
        <v>8272</v>
      </c>
      <c r="Q3173" s="12">
        <f t="shared" si="246"/>
        <v>42466.608310185184</v>
      </c>
      <c r="R3173" s="12">
        <f t="shared" si="247"/>
        <v>42496.608310185184</v>
      </c>
      <c r="S3173">
        <f t="shared" si="248"/>
        <v>30</v>
      </c>
      <c r="T3173" s="10">
        <f t="shared" si="249"/>
        <v>2016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8">
        <f t="shared" si="245"/>
        <v>79.310344827586206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t="s">
        <v>8272</v>
      </c>
      <c r="Q3174" s="12">
        <f t="shared" si="246"/>
        <v>40923.729953703703</v>
      </c>
      <c r="R3174" s="12">
        <f t="shared" si="247"/>
        <v>40953.729953703703</v>
      </c>
      <c r="S3174">
        <f t="shared" si="248"/>
        <v>30</v>
      </c>
      <c r="T3174" s="10">
        <f t="shared" si="249"/>
        <v>2012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8">
        <f t="shared" si="245"/>
        <v>139.18918918918919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t="s">
        <v>8272</v>
      </c>
      <c r="Q3175" s="12">
        <f t="shared" si="246"/>
        <v>41878.878379629627</v>
      </c>
      <c r="R3175" s="12">
        <f t="shared" si="247"/>
        <v>41908.878379629627</v>
      </c>
      <c r="S3175">
        <f t="shared" si="248"/>
        <v>30</v>
      </c>
      <c r="T3175" s="10">
        <f t="shared" si="249"/>
        <v>2014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8">
        <f t="shared" si="245"/>
        <v>131.91304347826087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t="s">
        <v>8272</v>
      </c>
      <c r="Q3176" s="12">
        <f t="shared" si="246"/>
        <v>41862.864675925928</v>
      </c>
      <c r="R3176" s="12">
        <f t="shared" si="247"/>
        <v>41876.864675925928</v>
      </c>
      <c r="S3176">
        <f t="shared" si="248"/>
        <v>14</v>
      </c>
      <c r="T3176" s="10">
        <f t="shared" si="249"/>
        <v>2014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8">
        <f t="shared" si="245"/>
        <v>91.3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t="s">
        <v>8272</v>
      </c>
      <c r="Q3177" s="12">
        <f t="shared" si="246"/>
        <v>40531.886886574073</v>
      </c>
      <c r="R3177" s="12">
        <f t="shared" si="247"/>
        <v>40591.886886574073</v>
      </c>
      <c r="S3177">
        <f t="shared" si="248"/>
        <v>60</v>
      </c>
      <c r="T3177" s="10">
        <f t="shared" si="249"/>
        <v>2010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8">
        <f t="shared" si="245"/>
        <v>39.672727272727272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t="s">
        <v>8272</v>
      </c>
      <c r="Q3178" s="12">
        <f t="shared" si="246"/>
        <v>41477.930914351848</v>
      </c>
      <c r="R3178" s="12">
        <f t="shared" si="247"/>
        <v>41504.625</v>
      </c>
      <c r="S3178">
        <f t="shared" si="248"/>
        <v>27</v>
      </c>
      <c r="T3178" s="10">
        <f t="shared" si="249"/>
        <v>2013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8">
        <f t="shared" si="245"/>
        <v>57.549019607843135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t="s">
        <v>8272</v>
      </c>
      <c r="Q3179" s="12">
        <f t="shared" si="246"/>
        <v>41781.666770833333</v>
      </c>
      <c r="R3179" s="12">
        <f t="shared" si="247"/>
        <v>41811.666770833333</v>
      </c>
      <c r="S3179">
        <f t="shared" si="248"/>
        <v>30</v>
      </c>
      <c r="T3179" s="10">
        <f t="shared" si="249"/>
        <v>2014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8">
        <f t="shared" si="245"/>
        <v>33.025641025641029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t="s">
        <v>8272</v>
      </c>
      <c r="Q3180" s="12">
        <f t="shared" si="246"/>
        <v>41806.605034722219</v>
      </c>
      <c r="R3180" s="12">
        <f t="shared" si="247"/>
        <v>41836.605034722219</v>
      </c>
      <c r="S3180">
        <f t="shared" si="248"/>
        <v>30</v>
      </c>
      <c r="T3180" s="10">
        <f t="shared" si="249"/>
        <v>2014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8">
        <f t="shared" si="245"/>
        <v>77.335806451612896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t="s">
        <v>8272</v>
      </c>
      <c r="Q3181" s="12">
        <f t="shared" si="246"/>
        <v>41375.702210648145</v>
      </c>
      <c r="R3181" s="12">
        <f t="shared" si="247"/>
        <v>41400.702210648145</v>
      </c>
      <c r="S3181">
        <f t="shared" si="248"/>
        <v>25</v>
      </c>
      <c r="T3181" s="10">
        <f t="shared" si="249"/>
        <v>2013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8">
        <f t="shared" si="245"/>
        <v>31.933333333333334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t="s">
        <v>8272</v>
      </c>
      <c r="Q3182" s="12">
        <f t="shared" si="246"/>
        <v>41780.412604166668</v>
      </c>
      <c r="R3182" s="12">
        <f t="shared" si="247"/>
        <v>41810.412604166668</v>
      </c>
      <c r="S3182">
        <f t="shared" si="248"/>
        <v>30</v>
      </c>
      <c r="T3182" s="10">
        <f t="shared" si="249"/>
        <v>2014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8">
        <f t="shared" si="245"/>
        <v>36.333333333333336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t="s">
        <v>8272</v>
      </c>
      <c r="Q3183" s="12">
        <f t="shared" si="246"/>
        <v>41779.310034722221</v>
      </c>
      <c r="R3183" s="12">
        <f t="shared" si="247"/>
        <v>41805.666666666664</v>
      </c>
      <c r="S3183">
        <f t="shared" si="248"/>
        <v>26</v>
      </c>
      <c r="T3183" s="10">
        <f t="shared" si="249"/>
        <v>2014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8">
        <f t="shared" si="245"/>
        <v>46.768211920529801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t="s">
        <v>8272</v>
      </c>
      <c r="Q3184" s="12">
        <f t="shared" si="246"/>
        <v>40883.949317129627</v>
      </c>
      <c r="R3184" s="12">
        <f t="shared" si="247"/>
        <v>40939.708333333336</v>
      </c>
      <c r="S3184">
        <f t="shared" si="248"/>
        <v>56</v>
      </c>
      <c r="T3184" s="10">
        <f t="shared" si="249"/>
        <v>2011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8">
        <f t="shared" si="245"/>
        <v>40.073529411764703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t="s">
        <v>8272</v>
      </c>
      <c r="Q3185" s="12">
        <f t="shared" si="246"/>
        <v>41491.79478009259</v>
      </c>
      <c r="R3185" s="12">
        <f t="shared" si="247"/>
        <v>41509.79478009259</v>
      </c>
      <c r="S3185">
        <f t="shared" si="248"/>
        <v>18</v>
      </c>
      <c r="T3185" s="10">
        <f t="shared" si="249"/>
        <v>2013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8">
        <f t="shared" si="245"/>
        <v>100.21739130434783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t="s">
        <v>8272</v>
      </c>
      <c r="Q3186" s="12">
        <f t="shared" si="246"/>
        <v>41791.993414351848</v>
      </c>
      <c r="R3186" s="12">
        <f t="shared" si="247"/>
        <v>41821.993414351848</v>
      </c>
      <c r="S3186">
        <f t="shared" si="248"/>
        <v>30</v>
      </c>
      <c r="T3186" s="10">
        <f t="shared" si="249"/>
        <v>2014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8">
        <f t="shared" si="245"/>
        <v>41.666666666666664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t="s">
        <v>8272</v>
      </c>
      <c r="Q3187" s="12">
        <f t="shared" si="246"/>
        <v>41829.977326388893</v>
      </c>
      <c r="R3187" s="12">
        <f t="shared" si="247"/>
        <v>41836.977326388893</v>
      </c>
      <c r="S3187">
        <f t="shared" si="248"/>
        <v>7</v>
      </c>
      <c r="T3187" s="10">
        <f t="shared" si="249"/>
        <v>2014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8">
        <f t="shared" si="245"/>
        <v>46.714285714285715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t="s">
        <v>8272</v>
      </c>
      <c r="Q3188" s="12">
        <f t="shared" si="246"/>
        <v>41868.924050925925</v>
      </c>
      <c r="R3188" s="12">
        <f t="shared" si="247"/>
        <v>41898.875</v>
      </c>
      <c r="S3188">
        <f t="shared" si="248"/>
        <v>30</v>
      </c>
      <c r="T3188" s="10">
        <f t="shared" si="249"/>
        <v>2014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8">
        <f t="shared" si="245"/>
        <v>71.491803278688522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t="s">
        <v>8272</v>
      </c>
      <c r="Q3189" s="12">
        <f t="shared" si="246"/>
        <v>41835.666354166664</v>
      </c>
      <c r="R3189" s="12">
        <f t="shared" si="247"/>
        <v>41855.666354166664</v>
      </c>
      <c r="S3189">
        <f t="shared" si="248"/>
        <v>20</v>
      </c>
      <c r="T3189" s="10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8">
        <f t="shared" si="245"/>
        <v>14.444444444444445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8271</v>
      </c>
      <c r="P3190" t="s">
        <v>8313</v>
      </c>
      <c r="Q3190" s="12">
        <f t="shared" si="246"/>
        <v>42144.415532407409</v>
      </c>
      <c r="R3190" s="12">
        <f t="shared" si="247"/>
        <v>42165.415532407409</v>
      </c>
      <c r="S3190">
        <f t="shared" si="248"/>
        <v>21</v>
      </c>
      <c r="T3190" s="10">
        <f t="shared" si="249"/>
        <v>2015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8">
        <f t="shared" si="245"/>
        <v>356.84210526315792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8271</v>
      </c>
      <c r="P3191" t="s">
        <v>8313</v>
      </c>
      <c r="Q3191" s="12">
        <f t="shared" si="246"/>
        <v>42118.346435185187</v>
      </c>
      <c r="R3191" s="12">
        <f t="shared" si="247"/>
        <v>42148.346435185187</v>
      </c>
      <c r="S3191">
        <f t="shared" si="248"/>
        <v>30</v>
      </c>
      <c r="T3191" s="10">
        <f t="shared" si="249"/>
        <v>2015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8" t="e">
        <f t="shared" si="245"/>
        <v>#DIV/0!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8271</v>
      </c>
      <c r="P3192" t="s">
        <v>8313</v>
      </c>
      <c r="Q3192" s="12">
        <f t="shared" si="246"/>
        <v>42683.151331018518</v>
      </c>
      <c r="R3192" s="12">
        <f t="shared" si="247"/>
        <v>42713.192997685182</v>
      </c>
      <c r="S3192">
        <f t="shared" si="248"/>
        <v>30</v>
      </c>
      <c r="T3192" s="10">
        <f t="shared" si="249"/>
        <v>2016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8">
        <f t="shared" si="245"/>
        <v>37.75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8271</v>
      </c>
      <c r="P3193" t="s">
        <v>8313</v>
      </c>
      <c r="Q3193" s="12">
        <f t="shared" si="246"/>
        <v>42538.755428240736</v>
      </c>
      <c r="R3193" s="12">
        <f t="shared" si="247"/>
        <v>42598.755428240736</v>
      </c>
      <c r="S3193">
        <f t="shared" si="248"/>
        <v>60</v>
      </c>
      <c r="T3193" s="10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8">
        <f t="shared" si="245"/>
        <v>12.75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8271</v>
      </c>
      <c r="P3194" t="s">
        <v>8313</v>
      </c>
      <c r="Q3194" s="12">
        <f t="shared" si="246"/>
        <v>42018.94049768518</v>
      </c>
      <c r="R3194" s="12">
        <f t="shared" si="247"/>
        <v>42063.916666666672</v>
      </c>
      <c r="S3194">
        <f t="shared" si="248"/>
        <v>45</v>
      </c>
      <c r="T3194" s="10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8">
        <f t="shared" si="245"/>
        <v>24.458333333333332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8271</v>
      </c>
      <c r="P3195" t="s">
        <v>8313</v>
      </c>
      <c r="Q3195" s="12">
        <f t="shared" si="246"/>
        <v>42010.968240740738</v>
      </c>
      <c r="R3195" s="12">
        <f t="shared" si="247"/>
        <v>42055.968240740738</v>
      </c>
      <c r="S3195">
        <f t="shared" si="248"/>
        <v>45</v>
      </c>
      <c r="T3195" s="10">
        <f t="shared" si="249"/>
        <v>2015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8" t="e">
        <f t="shared" si="245"/>
        <v>#DIV/0!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8271</v>
      </c>
      <c r="P3196" t="s">
        <v>8313</v>
      </c>
      <c r="Q3196" s="12">
        <f t="shared" si="246"/>
        <v>42182.062476851846</v>
      </c>
      <c r="R3196" s="12">
        <f t="shared" si="247"/>
        <v>42212.062476851846</v>
      </c>
      <c r="S3196">
        <f t="shared" si="248"/>
        <v>30</v>
      </c>
      <c r="T3196" s="10">
        <f t="shared" si="249"/>
        <v>2015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8">
        <f t="shared" si="245"/>
        <v>53.07692307692308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8271</v>
      </c>
      <c r="P3197" t="s">
        <v>8313</v>
      </c>
      <c r="Q3197" s="12">
        <f t="shared" si="246"/>
        <v>42017.594236111108</v>
      </c>
      <c r="R3197" s="12">
        <f t="shared" si="247"/>
        <v>42047.594236111108</v>
      </c>
      <c r="S3197">
        <f t="shared" si="248"/>
        <v>30</v>
      </c>
      <c r="T3197" s="10">
        <f t="shared" si="249"/>
        <v>2015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8">
        <f t="shared" si="245"/>
        <v>300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8271</v>
      </c>
      <c r="P3198" t="s">
        <v>8313</v>
      </c>
      <c r="Q3198" s="12">
        <f t="shared" si="246"/>
        <v>42157.598090277781</v>
      </c>
      <c r="R3198" s="12">
        <f t="shared" si="247"/>
        <v>42217.583333333328</v>
      </c>
      <c r="S3198">
        <f t="shared" si="248"/>
        <v>60</v>
      </c>
      <c r="T3198" s="10">
        <f t="shared" si="249"/>
        <v>2015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8">
        <f t="shared" si="245"/>
        <v>286.25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8271</v>
      </c>
      <c r="P3199" t="s">
        <v>8313</v>
      </c>
      <c r="Q3199" s="12">
        <f t="shared" si="246"/>
        <v>42009.493263888886</v>
      </c>
      <c r="R3199" s="12">
        <f t="shared" si="247"/>
        <v>42039.493263888886</v>
      </c>
      <c r="S3199">
        <f t="shared" si="248"/>
        <v>30</v>
      </c>
      <c r="T3199" s="10">
        <f t="shared" si="249"/>
        <v>2015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8">
        <f t="shared" si="245"/>
        <v>36.666666666666664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8271</v>
      </c>
      <c r="P3200" t="s">
        <v>8313</v>
      </c>
      <c r="Q3200" s="12">
        <f t="shared" si="246"/>
        <v>42013.424502314811</v>
      </c>
      <c r="R3200" s="12">
        <f t="shared" si="247"/>
        <v>42051.424502314811</v>
      </c>
      <c r="S3200">
        <f t="shared" si="248"/>
        <v>38</v>
      </c>
      <c r="T3200" s="10">
        <f t="shared" si="249"/>
        <v>2015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8">
        <f t="shared" si="245"/>
        <v>49.20754716981132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8271</v>
      </c>
      <c r="P3201" t="s">
        <v>8313</v>
      </c>
      <c r="Q3201" s="12">
        <f t="shared" si="246"/>
        <v>41858.761782407404</v>
      </c>
      <c r="R3201" s="12">
        <f t="shared" si="247"/>
        <v>41888.875</v>
      </c>
      <c r="S3201">
        <f t="shared" si="248"/>
        <v>30</v>
      </c>
      <c r="T3201" s="10">
        <f t="shared" si="249"/>
        <v>2014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8">
        <f t="shared" ref="F3202:F3265" si="250">E3202/M3202</f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8271</v>
      </c>
      <c r="P3202" t="s">
        <v>8313</v>
      </c>
      <c r="Q3202" s="12">
        <f t="shared" si="246"/>
        <v>42460.320613425924</v>
      </c>
      <c r="R3202" s="12">
        <f t="shared" si="247"/>
        <v>42490.231944444444</v>
      </c>
      <c r="S3202">
        <f t="shared" si="248"/>
        <v>30</v>
      </c>
      <c r="T3202" s="10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8">
        <f t="shared" si="250"/>
        <v>12.5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8271</v>
      </c>
      <c r="P3203" t="s">
        <v>8313</v>
      </c>
      <c r="Q3203" s="12">
        <f t="shared" ref="Q3203:Q3266" si="251">((($K3203/60)/60)/24)+DATE(1970,1,1)</f>
        <v>41861.767094907409</v>
      </c>
      <c r="R3203" s="12">
        <f t="shared" ref="R3203:R3266" si="252">((($J3203/60)/60)/24)+DATE(1970,1,1)</f>
        <v>41882.767094907409</v>
      </c>
      <c r="S3203">
        <f t="shared" ref="S3203:S3266" si="253">ROUND(R3203-Q3203,0)</f>
        <v>21</v>
      </c>
      <c r="T3203" s="10">
        <f t="shared" ref="T3203:T3266" si="254">YEAR(Q3203)</f>
        <v>2014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8">
        <f t="shared" si="250"/>
        <v>109.04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8271</v>
      </c>
      <c r="P3204" t="s">
        <v>8313</v>
      </c>
      <c r="Q3204" s="12">
        <f t="shared" si="251"/>
        <v>42293.853541666671</v>
      </c>
      <c r="R3204" s="12">
        <f t="shared" si="252"/>
        <v>42352.249305555553</v>
      </c>
      <c r="S3204">
        <f t="shared" si="253"/>
        <v>58</v>
      </c>
      <c r="T3204" s="10">
        <f t="shared" si="254"/>
        <v>2015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8">
        <f t="shared" si="250"/>
        <v>41.666666666666664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8271</v>
      </c>
      <c r="P3205" t="s">
        <v>8313</v>
      </c>
      <c r="Q3205" s="12">
        <f t="shared" si="251"/>
        <v>42242.988680555558</v>
      </c>
      <c r="R3205" s="12">
        <f t="shared" si="252"/>
        <v>42272.988680555558</v>
      </c>
      <c r="S3205">
        <f t="shared" si="253"/>
        <v>30</v>
      </c>
      <c r="T3205" s="10">
        <f t="shared" si="254"/>
        <v>2015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8" t="e">
        <f t="shared" si="250"/>
        <v>#DIV/0!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8271</v>
      </c>
      <c r="P3206" t="s">
        <v>8313</v>
      </c>
      <c r="Q3206" s="12">
        <f t="shared" si="251"/>
        <v>42172.686099537037</v>
      </c>
      <c r="R3206" s="12">
        <f t="shared" si="252"/>
        <v>42202.676388888889</v>
      </c>
      <c r="S3206">
        <f t="shared" si="253"/>
        <v>30</v>
      </c>
      <c r="T3206" s="10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8">
        <f t="shared" si="250"/>
        <v>22.75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8271</v>
      </c>
      <c r="P3207" t="s">
        <v>8313</v>
      </c>
      <c r="Q3207" s="12">
        <f t="shared" si="251"/>
        <v>42095.374675925923</v>
      </c>
      <c r="R3207" s="12">
        <f t="shared" si="252"/>
        <v>42125.374675925923</v>
      </c>
      <c r="S3207">
        <f t="shared" si="253"/>
        <v>30</v>
      </c>
      <c r="T3207" s="10">
        <f t="shared" si="254"/>
        <v>2015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8" t="e">
        <f t="shared" si="250"/>
        <v>#DIV/0!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8271</v>
      </c>
      <c r="P3208" t="s">
        <v>8313</v>
      </c>
      <c r="Q3208" s="12">
        <f t="shared" si="251"/>
        <v>42236.276053240741</v>
      </c>
      <c r="R3208" s="12">
        <f t="shared" si="252"/>
        <v>42266.276053240741</v>
      </c>
      <c r="S3208">
        <f t="shared" si="253"/>
        <v>30</v>
      </c>
      <c r="T3208" s="10">
        <f t="shared" si="254"/>
        <v>2015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8">
        <f t="shared" si="250"/>
        <v>70.833333333333329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8271</v>
      </c>
      <c r="P3209" t="s">
        <v>8313</v>
      </c>
      <c r="Q3209" s="12">
        <f t="shared" si="251"/>
        <v>42057.277858796297</v>
      </c>
      <c r="R3209" s="12">
        <f t="shared" si="252"/>
        <v>42117.236192129625</v>
      </c>
      <c r="S3209">
        <f t="shared" si="253"/>
        <v>60</v>
      </c>
      <c r="T3209" s="10">
        <f t="shared" si="254"/>
        <v>2015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8">
        <f t="shared" si="250"/>
        <v>63.109756097560975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t="s">
        <v>8272</v>
      </c>
      <c r="Q3210" s="12">
        <f t="shared" si="251"/>
        <v>41827.605057870373</v>
      </c>
      <c r="R3210" s="12">
        <f t="shared" si="252"/>
        <v>41848.605057870373</v>
      </c>
      <c r="S3210">
        <f t="shared" si="253"/>
        <v>21</v>
      </c>
      <c r="T3210" s="10">
        <f t="shared" si="254"/>
        <v>2014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8">
        <f t="shared" si="250"/>
        <v>50.157964601769912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t="s">
        <v>8272</v>
      </c>
      <c r="Q3211" s="12">
        <f t="shared" si="251"/>
        <v>41778.637245370373</v>
      </c>
      <c r="R3211" s="12">
        <f t="shared" si="252"/>
        <v>41810.958333333336</v>
      </c>
      <c r="S3211">
        <f t="shared" si="253"/>
        <v>32</v>
      </c>
      <c r="T3211" s="10">
        <f t="shared" si="254"/>
        <v>2014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8">
        <f t="shared" si="250"/>
        <v>62.883333333333333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t="s">
        <v>8272</v>
      </c>
      <c r="Q3212" s="12">
        <f t="shared" si="251"/>
        <v>41013.936562499999</v>
      </c>
      <c r="R3212" s="12">
        <f t="shared" si="252"/>
        <v>41061.165972222225</v>
      </c>
      <c r="S3212">
        <f t="shared" si="253"/>
        <v>47</v>
      </c>
      <c r="T3212" s="10">
        <f t="shared" si="254"/>
        <v>2012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8">
        <f t="shared" si="250"/>
        <v>85.531055900621112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t="s">
        <v>8272</v>
      </c>
      <c r="Q3213" s="12">
        <f t="shared" si="251"/>
        <v>41834.586574074077</v>
      </c>
      <c r="R3213" s="12">
        <f t="shared" si="252"/>
        <v>41866.083333333336</v>
      </c>
      <c r="S3213">
        <f t="shared" si="253"/>
        <v>31</v>
      </c>
      <c r="T3213" s="10">
        <f t="shared" si="254"/>
        <v>2014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8">
        <f t="shared" si="250"/>
        <v>53.723404255319146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t="s">
        <v>8272</v>
      </c>
      <c r="Q3214" s="12">
        <f t="shared" si="251"/>
        <v>41829.795729166668</v>
      </c>
      <c r="R3214" s="12">
        <f t="shared" si="252"/>
        <v>41859.795729166668</v>
      </c>
      <c r="S3214">
        <f t="shared" si="253"/>
        <v>30</v>
      </c>
      <c r="T3214" s="10">
        <f t="shared" si="254"/>
        <v>2014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8">
        <f t="shared" si="250"/>
        <v>127.80851063829788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t="s">
        <v>8272</v>
      </c>
      <c r="Q3215" s="12">
        <f t="shared" si="251"/>
        <v>42171.763414351852</v>
      </c>
      <c r="R3215" s="12">
        <f t="shared" si="252"/>
        <v>42211.763414351852</v>
      </c>
      <c r="S3215">
        <f t="shared" si="253"/>
        <v>40</v>
      </c>
      <c r="T3215" s="10">
        <f t="shared" si="254"/>
        <v>2015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8">
        <f t="shared" si="250"/>
        <v>106.57391304347826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t="s">
        <v>8272</v>
      </c>
      <c r="Q3216" s="12">
        <f t="shared" si="251"/>
        <v>42337.792511574073</v>
      </c>
      <c r="R3216" s="12">
        <f t="shared" si="252"/>
        <v>42374.996527777781</v>
      </c>
      <c r="S3216">
        <f t="shared" si="253"/>
        <v>37</v>
      </c>
      <c r="T3216" s="10">
        <f t="shared" si="254"/>
        <v>2015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8">
        <f t="shared" si="250"/>
        <v>262.11194029850748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t="s">
        <v>8272</v>
      </c>
      <c r="Q3217" s="12">
        <f t="shared" si="251"/>
        <v>42219.665173611109</v>
      </c>
      <c r="R3217" s="12">
        <f t="shared" si="252"/>
        <v>42257.165972222225</v>
      </c>
      <c r="S3217">
        <f t="shared" si="253"/>
        <v>38</v>
      </c>
      <c r="T3217" s="10">
        <f t="shared" si="254"/>
        <v>2015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8">
        <f t="shared" si="250"/>
        <v>57.171428571428571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t="s">
        <v>8272</v>
      </c>
      <c r="Q3218" s="12">
        <f t="shared" si="251"/>
        <v>42165.462627314817</v>
      </c>
      <c r="R3218" s="12">
        <f t="shared" si="252"/>
        <v>42196.604166666672</v>
      </c>
      <c r="S3218">
        <f t="shared" si="253"/>
        <v>31</v>
      </c>
      <c r="T3218" s="10">
        <f t="shared" si="254"/>
        <v>2015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8">
        <f t="shared" si="250"/>
        <v>50.20192307692308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t="s">
        <v>8272</v>
      </c>
      <c r="Q3219" s="12">
        <f t="shared" si="251"/>
        <v>42648.546111111107</v>
      </c>
      <c r="R3219" s="12">
        <f t="shared" si="252"/>
        <v>42678.546111111107</v>
      </c>
      <c r="S3219">
        <f t="shared" si="253"/>
        <v>30</v>
      </c>
      <c r="T3219" s="10">
        <f t="shared" si="254"/>
        <v>2016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8">
        <f t="shared" si="250"/>
        <v>66.586956521739125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t="s">
        <v>8272</v>
      </c>
      <c r="Q3220" s="12">
        <f t="shared" si="251"/>
        <v>41971.002152777779</v>
      </c>
      <c r="R3220" s="12">
        <f t="shared" si="252"/>
        <v>42004</v>
      </c>
      <c r="S3220">
        <f t="shared" si="253"/>
        <v>33</v>
      </c>
      <c r="T3220" s="10">
        <f t="shared" si="254"/>
        <v>2014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8">
        <f t="shared" si="250"/>
        <v>168.25210084033614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t="s">
        <v>8272</v>
      </c>
      <c r="Q3221" s="12">
        <f t="shared" si="251"/>
        <v>42050.983182870375</v>
      </c>
      <c r="R3221" s="12">
        <f t="shared" si="252"/>
        <v>42085.941516203704</v>
      </c>
      <c r="S3221">
        <f t="shared" si="253"/>
        <v>35</v>
      </c>
      <c r="T3221" s="10">
        <f t="shared" si="254"/>
        <v>2015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8">
        <f t="shared" si="250"/>
        <v>256.37288135593218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t="s">
        <v>8272</v>
      </c>
      <c r="Q3222" s="12">
        <f t="shared" si="251"/>
        <v>42772.833379629628</v>
      </c>
      <c r="R3222" s="12">
        <f t="shared" si="252"/>
        <v>42806.875</v>
      </c>
      <c r="S3222">
        <f t="shared" si="253"/>
        <v>34</v>
      </c>
      <c r="T3222" s="10">
        <f t="shared" si="254"/>
        <v>2017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8">
        <f t="shared" si="250"/>
        <v>36.610619469026545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t="s">
        <v>8272</v>
      </c>
      <c r="Q3223" s="12">
        <f t="shared" si="251"/>
        <v>42155.696793981479</v>
      </c>
      <c r="R3223" s="12">
        <f t="shared" si="252"/>
        <v>42190.696793981479</v>
      </c>
      <c r="S3223">
        <f t="shared" si="253"/>
        <v>35</v>
      </c>
      <c r="T3223" s="10">
        <f t="shared" si="254"/>
        <v>2015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8">
        <f t="shared" si="250"/>
        <v>37.142857142857146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t="s">
        <v>8272</v>
      </c>
      <c r="Q3224" s="12">
        <f t="shared" si="251"/>
        <v>42270.582141203704</v>
      </c>
      <c r="R3224" s="12">
        <f t="shared" si="252"/>
        <v>42301.895138888889</v>
      </c>
      <c r="S3224">
        <f t="shared" si="253"/>
        <v>31</v>
      </c>
      <c r="T3224" s="10">
        <f t="shared" si="254"/>
        <v>2015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8">
        <f t="shared" si="250"/>
        <v>45.878378378378379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t="s">
        <v>8272</v>
      </c>
      <c r="Q3225" s="12">
        <f t="shared" si="251"/>
        <v>42206.835370370376</v>
      </c>
      <c r="R3225" s="12">
        <f t="shared" si="252"/>
        <v>42236.835370370376</v>
      </c>
      <c r="S3225">
        <f t="shared" si="253"/>
        <v>30</v>
      </c>
      <c r="T3225" s="10">
        <f t="shared" si="254"/>
        <v>2015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8">
        <f t="shared" si="250"/>
        <v>141.71296296296296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t="s">
        <v>8272</v>
      </c>
      <c r="Q3226" s="12">
        <f t="shared" si="251"/>
        <v>42697.850844907407</v>
      </c>
      <c r="R3226" s="12">
        <f t="shared" si="252"/>
        <v>42745.208333333328</v>
      </c>
      <c r="S3226">
        <f t="shared" si="253"/>
        <v>47</v>
      </c>
      <c r="T3226" s="10">
        <f t="shared" si="254"/>
        <v>2016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8">
        <f t="shared" si="250"/>
        <v>52.487179487179489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t="s">
        <v>8272</v>
      </c>
      <c r="Q3227" s="12">
        <f t="shared" si="251"/>
        <v>42503.559467592597</v>
      </c>
      <c r="R3227" s="12">
        <f t="shared" si="252"/>
        <v>42524.875</v>
      </c>
      <c r="S3227">
        <f t="shared" si="253"/>
        <v>21</v>
      </c>
      <c r="T3227" s="10">
        <f t="shared" si="254"/>
        <v>2016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8">
        <f t="shared" si="250"/>
        <v>59.523809523809526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t="s">
        <v>8272</v>
      </c>
      <c r="Q3228" s="12">
        <f t="shared" si="251"/>
        <v>42277.583472222221</v>
      </c>
      <c r="R3228" s="12">
        <f t="shared" si="252"/>
        <v>42307.583472222221</v>
      </c>
      <c r="S3228">
        <f t="shared" si="253"/>
        <v>30</v>
      </c>
      <c r="T3228" s="10">
        <f t="shared" si="254"/>
        <v>2015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8">
        <f t="shared" si="250"/>
        <v>50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t="s">
        <v>8272</v>
      </c>
      <c r="Q3229" s="12">
        <f t="shared" si="251"/>
        <v>42722.882361111115</v>
      </c>
      <c r="R3229" s="12">
        <f t="shared" si="252"/>
        <v>42752.882361111115</v>
      </c>
      <c r="S3229">
        <f t="shared" si="253"/>
        <v>30</v>
      </c>
      <c r="T3229" s="10">
        <f t="shared" si="254"/>
        <v>2016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8">
        <f t="shared" si="250"/>
        <v>193.62162162162161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t="s">
        <v>8272</v>
      </c>
      <c r="Q3230" s="12">
        <f t="shared" si="251"/>
        <v>42323.70930555556</v>
      </c>
      <c r="R3230" s="12">
        <f t="shared" si="252"/>
        <v>42355.207638888889</v>
      </c>
      <c r="S3230">
        <f t="shared" si="253"/>
        <v>31</v>
      </c>
      <c r="T3230" s="10">
        <f t="shared" si="254"/>
        <v>2015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8">
        <f t="shared" si="250"/>
        <v>106.79702970297029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t="s">
        <v>8272</v>
      </c>
      <c r="Q3231" s="12">
        <f t="shared" si="251"/>
        <v>41933.291643518518</v>
      </c>
      <c r="R3231" s="12">
        <f t="shared" si="252"/>
        <v>41963.333310185189</v>
      </c>
      <c r="S3231">
        <f t="shared" si="253"/>
        <v>30</v>
      </c>
      <c r="T3231" s="10">
        <f t="shared" si="254"/>
        <v>2014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8">
        <f t="shared" si="250"/>
        <v>77.21621621621621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t="s">
        <v>8272</v>
      </c>
      <c r="Q3232" s="12">
        <f t="shared" si="251"/>
        <v>41898.168125000004</v>
      </c>
      <c r="R3232" s="12">
        <f t="shared" si="252"/>
        <v>41913.165972222225</v>
      </c>
      <c r="S3232">
        <f t="shared" si="253"/>
        <v>15</v>
      </c>
      <c r="T3232" s="10">
        <f t="shared" si="254"/>
        <v>2014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8">
        <f t="shared" si="250"/>
        <v>57.5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t="s">
        <v>8272</v>
      </c>
      <c r="Q3233" s="12">
        <f t="shared" si="251"/>
        <v>42446.943831018521</v>
      </c>
      <c r="R3233" s="12">
        <f t="shared" si="252"/>
        <v>42476.943831018521</v>
      </c>
      <c r="S3233">
        <f t="shared" si="253"/>
        <v>30</v>
      </c>
      <c r="T3233" s="10">
        <f t="shared" si="254"/>
        <v>2016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8">
        <f t="shared" si="250"/>
        <v>50.46153846153846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t="s">
        <v>8272</v>
      </c>
      <c r="Q3234" s="12">
        <f t="shared" si="251"/>
        <v>42463.81385416667</v>
      </c>
      <c r="R3234" s="12">
        <f t="shared" si="252"/>
        <v>42494.165972222225</v>
      </c>
      <c r="S3234">
        <f t="shared" si="253"/>
        <v>30</v>
      </c>
      <c r="T3234" s="10">
        <f t="shared" si="254"/>
        <v>2016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8">
        <f t="shared" si="250"/>
        <v>97.377049180327873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t="s">
        <v>8272</v>
      </c>
      <c r="Q3235" s="12">
        <f t="shared" si="251"/>
        <v>42766.805034722223</v>
      </c>
      <c r="R3235" s="12">
        <f t="shared" si="252"/>
        <v>42796.805034722223</v>
      </c>
      <c r="S3235">
        <f t="shared" si="253"/>
        <v>30</v>
      </c>
      <c r="T3235" s="10">
        <f t="shared" si="254"/>
        <v>2017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8">
        <f t="shared" si="250"/>
        <v>34.91921739130435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t="s">
        <v>8272</v>
      </c>
      <c r="Q3236" s="12">
        <f t="shared" si="251"/>
        <v>42734.789444444439</v>
      </c>
      <c r="R3236" s="12">
        <f t="shared" si="252"/>
        <v>42767.979861111111</v>
      </c>
      <c r="S3236">
        <f t="shared" si="253"/>
        <v>33</v>
      </c>
      <c r="T3236" s="10">
        <f t="shared" si="254"/>
        <v>2016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8">
        <f t="shared" si="250"/>
        <v>85.530386740331494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t="s">
        <v>8272</v>
      </c>
      <c r="Q3237" s="12">
        <f t="shared" si="251"/>
        <v>42522.347812499997</v>
      </c>
      <c r="R3237" s="12">
        <f t="shared" si="252"/>
        <v>42552.347812499997</v>
      </c>
      <c r="S3237">
        <f t="shared" si="253"/>
        <v>30</v>
      </c>
      <c r="T3237" s="10">
        <f t="shared" si="254"/>
        <v>2016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8">
        <f t="shared" si="250"/>
        <v>182.90909090909091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t="s">
        <v>8272</v>
      </c>
      <c r="Q3238" s="12">
        <f t="shared" si="251"/>
        <v>42702.917048611111</v>
      </c>
      <c r="R3238" s="12">
        <f t="shared" si="252"/>
        <v>42732.917048611111</v>
      </c>
      <c r="S3238">
        <f t="shared" si="253"/>
        <v>30</v>
      </c>
      <c r="T3238" s="10">
        <f t="shared" si="254"/>
        <v>2016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8">
        <f t="shared" si="250"/>
        <v>131.13620817843866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t="s">
        <v>8272</v>
      </c>
      <c r="Q3239" s="12">
        <f t="shared" si="251"/>
        <v>42252.474351851852</v>
      </c>
      <c r="R3239" s="12">
        <f t="shared" si="252"/>
        <v>42276.165972222225</v>
      </c>
      <c r="S3239">
        <f t="shared" si="253"/>
        <v>24</v>
      </c>
      <c r="T3239" s="10">
        <f t="shared" si="254"/>
        <v>2015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8">
        <f t="shared" si="250"/>
        <v>39.810126582278478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t="s">
        <v>8272</v>
      </c>
      <c r="Q3240" s="12">
        <f t="shared" si="251"/>
        <v>42156.510393518518</v>
      </c>
      <c r="R3240" s="12">
        <f t="shared" si="252"/>
        <v>42186.510393518518</v>
      </c>
      <c r="S3240">
        <f t="shared" si="253"/>
        <v>30</v>
      </c>
      <c r="T3240" s="10">
        <f t="shared" si="254"/>
        <v>2015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8">
        <f t="shared" si="250"/>
        <v>59.701730769230764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t="s">
        <v>8272</v>
      </c>
      <c r="Q3241" s="12">
        <f t="shared" si="251"/>
        <v>42278.089039351849</v>
      </c>
      <c r="R3241" s="12">
        <f t="shared" si="252"/>
        <v>42302.999305555553</v>
      </c>
      <c r="S3241">
        <f t="shared" si="253"/>
        <v>25</v>
      </c>
      <c r="T3241" s="10">
        <f t="shared" si="254"/>
        <v>2015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8">
        <f t="shared" si="250"/>
        <v>88.735294117647058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t="s">
        <v>8272</v>
      </c>
      <c r="Q3242" s="12">
        <f t="shared" si="251"/>
        <v>42754.693842592591</v>
      </c>
      <c r="R3242" s="12">
        <f t="shared" si="252"/>
        <v>42782.958333333328</v>
      </c>
      <c r="S3242">
        <f t="shared" si="253"/>
        <v>28</v>
      </c>
      <c r="T3242" s="10">
        <f t="shared" si="254"/>
        <v>2017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8">
        <f t="shared" si="250"/>
        <v>58.688622754491021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t="s">
        <v>8272</v>
      </c>
      <c r="Q3243" s="12">
        <f t="shared" si="251"/>
        <v>41893.324884259258</v>
      </c>
      <c r="R3243" s="12">
        <f t="shared" si="252"/>
        <v>41926.290972222225</v>
      </c>
      <c r="S3243">
        <f t="shared" si="253"/>
        <v>33</v>
      </c>
      <c r="T3243" s="10">
        <f t="shared" si="254"/>
        <v>2014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8">
        <f t="shared" si="250"/>
        <v>69.56513661202186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t="s">
        <v>8272</v>
      </c>
      <c r="Q3244" s="12">
        <f t="shared" si="251"/>
        <v>41871.755694444444</v>
      </c>
      <c r="R3244" s="12">
        <f t="shared" si="252"/>
        <v>41901.755694444444</v>
      </c>
      <c r="S3244">
        <f t="shared" si="253"/>
        <v>30</v>
      </c>
      <c r="T3244" s="10">
        <f t="shared" si="254"/>
        <v>2014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8">
        <f t="shared" si="250"/>
        <v>115.87323943661971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t="s">
        <v>8272</v>
      </c>
      <c r="Q3245" s="12">
        <f t="shared" si="251"/>
        <v>42262.096782407403</v>
      </c>
      <c r="R3245" s="12">
        <f t="shared" si="252"/>
        <v>42286</v>
      </c>
      <c r="S3245">
        <f t="shared" si="253"/>
        <v>24</v>
      </c>
      <c r="T3245" s="10">
        <f t="shared" si="254"/>
        <v>2015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8">
        <f t="shared" si="250"/>
        <v>23.869565217391305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t="s">
        <v>8272</v>
      </c>
      <c r="Q3246" s="12">
        <f t="shared" si="251"/>
        <v>42675.694236111114</v>
      </c>
      <c r="R3246" s="12">
        <f t="shared" si="252"/>
        <v>42705.735902777778</v>
      </c>
      <c r="S3246">
        <f t="shared" si="253"/>
        <v>30</v>
      </c>
      <c r="T3246" s="10">
        <f t="shared" si="254"/>
        <v>2016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8">
        <f t="shared" si="250"/>
        <v>81.125925925925927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t="s">
        <v>8272</v>
      </c>
      <c r="Q3247" s="12">
        <f t="shared" si="251"/>
        <v>42135.60020833333</v>
      </c>
      <c r="R3247" s="12">
        <f t="shared" si="252"/>
        <v>42167.083333333328</v>
      </c>
      <c r="S3247">
        <f t="shared" si="253"/>
        <v>31</v>
      </c>
      <c r="T3247" s="10">
        <f t="shared" si="254"/>
        <v>2015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8">
        <f t="shared" si="250"/>
        <v>57.626943005181346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t="s">
        <v>8272</v>
      </c>
      <c r="Q3248" s="12">
        <f t="shared" si="251"/>
        <v>42230.472222222219</v>
      </c>
      <c r="R3248" s="12">
        <f t="shared" si="252"/>
        <v>42259.165972222225</v>
      </c>
      <c r="S3248">
        <f t="shared" si="253"/>
        <v>29</v>
      </c>
      <c r="T3248" s="10">
        <f t="shared" si="254"/>
        <v>2015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8">
        <f t="shared" si="250"/>
        <v>46.429824561403507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t="s">
        <v>8272</v>
      </c>
      <c r="Q3249" s="12">
        <f t="shared" si="251"/>
        <v>42167.434166666666</v>
      </c>
      <c r="R3249" s="12">
        <f t="shared" si="252"/>
        <v>42197.434166666666</v>
      </c>
      <c r="S3249">
        <f t="shared" si="253"/>
        <v>30</v>
      </c>
      <c r="T3249" s="10">
        <f t="shared" si="254"/>
        <v>2015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8">
        <f t="shared" si="250"/>
        <v>60.475000000000001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t="s">
        <v>8272</v>
      </c>
      <c r="Q3250" s="12">
        <f t="shared" si="251"/>
        <v>42068.888391203705</v>
      </c>
      <c r="R3250" s="12">
        <f t="shared" si="252"/>
        <v>42098.846724537041</v>
      </c>
      <c r="S3250">
        <f t="shared" si="253"/>
        <v>30</v>
      </c>
      <c r="T3250" s="10">
        <f t="shared" si="254"/>
        <v>2015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8">
        <f t="shared" si="250"/>
        <v>65.579545454545453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t="s">
        <v>8272</v>
      </c>
      <c r="Q3251" s="12">
        <f t="shared" si="251"/>
        <v>42145.746689814812</v>
      </c>
      <c r="R3251" s="12">
        <f t="shared" si="252"/>
        <v>42175.746689814812</v>
      </c>
      <c r="S3251">
        <f t="shared" si="253"/>
        <v>30</v>
      </c>
      <c r="T3251" s="10">
        <f t="shared" si="254"/>
        <v>2015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8">
        <f t="shared" si="250"/>
        <v>119.1924882629108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t="s">
        <v>8272</v>
      </c>
      <c r="Q3252" s="12">
        <f t="shared" si="251"/>
        <v>41918.742175925923</v>
      </c>
      <c r="R3252" s="12">
        <f t="shared" si="252"/>
        <v>41948.783842592595</v>
      </c>
      <c r="S3252">
        <f t="shared" si="253"/>
        <v>30</v>
      </c>
      <c r="T3252" s="10">
        <f t="shared" si="254"/>
        <v>2014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8">
        <f t="shared" si="250"/>
        <v>83.05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t="s">
        <v>8272</v>
      </c>
      <c r="Q3253" s="12">
        <f t="shared" si="251"/>
        <v>42146.731087962966</v>
      </c>
      <c r="R3253" s="12">
        <f t="shared" si="252"/>
        <v>42176.731087962966</v>
      </c>
      <c r="S3253">
        <f t="shared" si="253"/>
        <v>30</v>
      </c>
      <c r="T3253" s="10">
        <f t="shared" si="254"/>
        <v>2015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8">
        <f t="shared" si="250"/>
        <v>57.52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t="s">
        <v>8272</v>
      </c>
      <c r="Q3254" s="12">
        <f t="shared" si="251"/>
        <v>42590.472685185188</v>
      </c>
      <c r="R3254" s="12">
        <f t="shared" si="252"/>
        <v>42620.472685185188</v>
      </c>
      <c r="S3254">
        <f t="shared" si="253"/>
        <v>30</v>
      </c>
      <c r="T3254" s="10">
        <f t="shared" si="254"/>
        <v>2016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8">
        <f t="shared" si="250"/>
        <v>177.08695652173913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t="s">
        <v>8272</v>
      </c>
      <c r="Q3255" s="12">
        <f t="shared" si="251"/>
        <v>42602.576712962968</v>
      </c>
      <c r="R3255" s="12">
        <f t="shared" si="252"/>
        <v>42621.15625</v>
      </c>
      <c r="S3255">
        <f t="shared" si="253"/>
        <v>19</v>
      </c>
      <c r="T3255" s="10">
        <f t="shared" si="254"/>
        <v>2016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8">
        <f t="shared" si="250"/>
        <v>70.771505376344081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t="s">
        <v>8272</v>
      </c>
      <c r="Q3256" s="12">
        <f t="shared" si="251"/>
        <v>42059.085752314815</v>
      </c>
      <c r="R3256" s="12">
        <f t="shared" si="252"/>
        <v>42089.044085648144</v>
      </c>
      <c r="S3256">
        <f t="shared" si="253"/>
        <v>30</v>
      </c>
      <c r="T3256" s="10">
        <f t="shared" si="254"/>
        <v>2015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8">
        <f t="shared" si="250"/>
        <v>29.166666666666668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t="s">
        <v>8272</v>
      </c>
      <c r="Q3257" s="12">
        <f t="shared" si="251"/>
        <v>41889.768229166664</v>
      </c>
      <c r="R3257" s="12">
        <f t="shared" si="252"/>
        <v>41919.768229166664</v>
      </c>
      <c r="S3257">
        <f t="shared" si="253"/>
        <v>30</v>
      </c>
      <c r="T3257" s="10">
        <f t="shared" si="254"/>
        <v>2014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8">
        <f t="shared" si="250"/>
        <v>72.76136363636364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t="s">
        <v>8272</v>
      </c>
      <c r="Q3258" s="12">
        <f t="shared" si="251"/>
        <v>42144.573807870373</v>
      </c>
      <c r="R3258" s="12">
        <f t="shared" si="252"/>
        <v>42166.165972222225</v>
      </c>
      <c r="S3258">
        <f t="shared" si="253"/>
        <v>22</v>
      </c>
      <c r="T3258" s="10">
        <f t="shared" si="254"/>
        <v>2015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8">
        <f t="shared" si="250"/>
        <v>51.853414634146333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t="s">
        <v>8272</v>
      </c>
      <c r="Q3259" s="12">
        <f t="shared" si="251"/>
        <v>42758.559629629628</v>
      </c>
      <c r="R3259" s="12">
        <f t="shared" si="252"/>
        <v>42788.559629629628</v>
      </c>
      <c r="S3259">
        <f t="shared" si="253"/>
        <v>30</v>
      </c>
      <c r="T3259" s="10">
        <f t="shared" si="254"/>
        <v>2017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8">
        <f t="shared" si="250"/>
        <v>98.2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t="s">
        <v>8272</v>
      </c>
      <c r="Q3260" s="12">
        <f t="shared" si="251"/>
        <v>41982.887280092589</v>
      </c>
      <c r="R3260" s="12">
        <f t="shared" si="252"/>
        <v>42012.887280092589</v>
      </c>
      <c r="S3260">
        <f t="shared" si="253"/>
        <v>30</v>
      </c>
      <c r="T3260" s="10">
        <f t="shared" si="254"/>
        <v>2014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8">
        <f t="shared" si="250"/>
        <v>251.7381443298969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t="s">
        <v>8272</v>
      </c>
      <c r="Q3261" s="12">
        <f t="shared" si="251"/>
        <v>42614.760937500003</v>
      </c>
      <c r="R3261" s="12">
        <f t="shared" si="252"/>
        <v>42644.165972222225</v>
      </c>
      <c r="S3261">
        <f t="shared" si="253"/>
        <v>29</v>
      </c>
      <c r="T3261" s="10">
        <f t="shared" si="254"/>
        <v>2016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8">
        <f t="shared" si="250"/>
        <v>74.821917808219183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t="s">
        <v>8272</v>
      </c>
      <c r="Q3262" s="12">
        <f t="shared" si="251"/>
        <v>42303.672662037032</v>
      </c>
      <c r="R3262" s="12">
        <f t="shared" si="252"/>
        <v>42338.714328703703</v>
      </c>
      <c r="S3262">
        <f t="shared" si="253"/>
        <v>35</v>
      </c>
      <c r="T3262" s="10">
        <f t="shared" si="254"/>
        <v>2015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8">
        <f t="shared" si="250"/>
        <v>67.65306122448979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t="s">
        <v>8272</v>
      </c>
      <c r="Q3263" s="12">
        <f t="shared" si="251"/>
        <v>42171.725416666668</v>
      </c>
      <c r="R3263" s="12">
        <f t="shared" si="252"/>
        <v>42201.725416666668</v>
      </c>
      <c r="S3263">
        <f t="shared" si="253"/>
        <v>30</v>
      </c>
      <c r="T3263" s="10">
        <f t="shared" si="254"/>
        <v>2015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8">
        <f t="shared" si="250"/>
        <v>93.81343283582089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t="s">
        <v>8272</v>
      </c>
      <c r="Q3264" s="12">
        <f t="shared" si="251"/>
        <v>41964.315532407403</v>
      </c>
      <c r="R3264" s="12">
        <f t="shared" si="252"/>
        <v>41995.166666666672</v>
      </c>
      <c r="S3264">
        <f t="shared" si="253"/>
        <v>31</v>
      </c>
      <c r="T3264" s="10">
        <f t="shared" si="254"/>
        <v>2014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8">
        <f t="shared" si="250"/>
        <v>41.237647058823526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t="s">
        <v>8272</v>
      </c>
      <c r="Q3265" s="12">
        <f t="shared" si="251"/>
        <v>42284.516064814816</v>
      </c>
      <c r="R3265" s="12">
        <f t="shared" si="252"/>
        <v>42307.875</v>
      </c>
      <c r="S3265">
        <f t="shared" si="253"/>
        <v>23</v>
      </c>
      <c r="T3265" s="10">
        <f t="shared" si="254"/>
        <v>2015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8">
        <f t="shared" ref="F3266:F3329" si="255">E3266/M3266</f>
        <v>52.551020408163268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t="s">
        <v>8272</v>
      </c>
      <c r="Q3266" s="12">
        <f t="shared" si="251"/>
        <v>42016.800208333334</v>
      </c>
      <c r="R3266" s="12">
        <f t="shared" si="252"/>
        <v>42032.916666666672</v>
      </c>
      <c r="S3266">
        <f t="shared" si="253"/>
        <v>16</v>
      </c>
      <c r="T3266" s="10">
        <f t="shared" si="254"/>
        <v>2015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8">
        <f t="shared" si="255"/>
        <v>70.285714285714292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t="s">
        <v>8272</v>
      </c>
      <c r="Q3267" s="12">
        <f t="shared" ref="Q3267:Q3330" si="256">((($K3267/60)/60)/24)+DATE(1970,1,1)</f>
        <v>42311.711979166663</v>
      </c>
      <c r="R3267" s="12">
        <f t="shared" ref="R3267:R3330" si="257">((($J3267/60)/60)/24)+DATE(1970,1,1)</f>
        <v>42341.708333333328</v>
      </c>
      <c r="S3267">
        <f t="shared" ref="S3267:S3330" si="258">ROUND(R3267-Q3267,0)</f>
        <v>30</v>
      </c>
      <c r="T3267" s="10">
        <f t="shared" ref="T3267:T3330" si="259">YEAR(Q3267)</f>
        <v>2015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8">
        <f t="shared" si="255"/>
        <v>48.325153374233132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t="s">
        <v>8272</v>
      </c>
      <c r="Q3268" s="12">
        <f t="shared" si="256"/>
        <v>42136.536134259266</v>
      </c>
      <c r="R3268" s="12">
        <f t="shared" si="257"/>
        <v>42167.875</v>
      </c>
      <c r="S3268">
        <f t="shared" si="258"/>
        <v>31</v>
      </c>
      <c r="T3268" s="10">
        <f t="shared" si="259"/>
        <v>2015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8">
        <f t="shared" si="255"/>
        <v>53.177083333333336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t="s">
        <v>8272</v>
      </c>
      <c r="Q3269" s="12">
        <f t="shared" si="256"/>
        <v>42172.757638888885</v>
      </c>
      <c r="R3269" s="12">
        <f t="shared" si="257"/>
        <v>42202.757638888885</v>
      </c>
      <c r="S3269">
        <f t="shared" si="258"/>
        <v>30</v>
      </c>
      <c r="T3269" s="10">
        <f t="shared" si="259"/>
        <v>2015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8">
        <f t="shared" si="255"/>
        <v>60.952380952380949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t="s">
        <v>8272</v>
      </c>
      <c r="Q3270" s="12">
        <f t="shared" si="256"/>
        <v>42590.90425925926</v>
      </c>
      <c r="R3270" s="12">
        <f t="shared" si="257"/>
        <v>42606.90425925926</v>
      </c>
      <c r="S3270">
        <f t="shared" si="258"/>
        <v>16</v>
      </c>
      <c r="T3270" s="10">
        <f t="shared" si="259"/>
        <v>2016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8">
        <f t="shared" si="255"/>
        <v>116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t="s">
        <v>8272</v>
      </c>
      <c r="Q3271" s="12">
        <f t="shared" si="256"/>
        <v>42137.395798611105</v>
      </c>
      <c r="R3271" s="12">
        <f t="shared" si="257"/>
        <v>42171.458333333328</v>
      </c>
      <c r="S3271">
        <f t="shared" si="258"/>
        <v>34</v>
      </c>
      <c r="T3271" s="10">
        <f t="shared" si="259"/>
        <v>2015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8">
        <f t="shared" si="255"/>
        <v>61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t="s">
        <v>8272</v>
      </c>
      <c r="Q3272" s="12">
        <f t="shared" si="256"/>
        <v>42167.533159722225</v>
      </c>
      <c r="R3272" s="12">
        <f t="shared" si="257"/>
        <v>42197.533159722225</v>
      </c>
      <c r="S3272">
        <f t="shared" si="258"/>
        <v>30</v>
      </c>
      <c r="T3272" s="10">
        <f t="shared" si="259"/>
        <v>2015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8">
        <f t="shared" si="255"/>
        <v>38.235294117647058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t="s">
        <v>8272</v>
      </c>
      <c r="Q3273" s="12">
        <f t="shared" si="256"/>
        <v>41915.437210648146</v>
      </c>
      <c r="R3273" s="12">
        <f t="shared" si="257"/>
        <v>41945.478877314818</v>
      </c>
      <c r="S3273">
        <f t="shared" si="258"/>
        <v>30</v>
      </c>
      <c r="T3273" s="10">
        <f t="shared" si="259"/>
        <v>2014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8">
        <f t="shared" si="255"/>
        <v>106.50344827586207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t="s">
        <v>8272</v>
      </c>
      <c r="Q3274" s="12">
        <f t="shared" si="256"/>
        <v>42284.500104166669</v>
      </c>
      <c r="R3274" s="12">
        <f t="shared" si="257"/>
        <v>42314.541770833333</v>
      </c>
      <c r="S3274">
        <f t="shared" si="258"/>
        <v>30</v>
      </c>
      <c r="T3274" s="10">
        <f t="shared" si="259"/>
        <v>2015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8">
        <f t="shared" si="255"/>
        <v>204.57142857142858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t="s">
        <v>8272</v>
      </c>
      <c r="Q3275" s="12">
        <f t="shared" si="256"/>
        <v>42611.801412037035</v>
      </c>
      <c r="R3275" s="12">
        <f t="shared" si="257"/>
        <v>42627.791666666672</v>
      </c>
      <c r="S3275">
        <f t="shared" si="258"/>
        <v>16</v>
      </c>
      <c r="T3275" s="10">
        <f t="shared" si="259"/>
        <v>2016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8">
        <f t="shared" si="255"/>
        <v>54.912587412587413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t="s">
        <v>8272</v>
      </c>
      <c r="Q3276" s="12">
        <f t="shared" si="256"/>
        <v>42400.704537037032</v>
      </c>
      <c r="R3276" s="12">
        <f t="shared" si="257"/>
        <v>42444.875</v>
      </c>
      <c r="S3276">
        <f t="shared" si="258"/>
        <v>44</v>
      </c>
      <c r="T3276" s="10">
        <f t="shared" si="259"/>
        <v>2016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8">
        <f t="shared" si="255"/>
        <v>150.41666666666666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t="s">
        <v>8272</v>
      </c>
      <c r="Q3277" s="12">
        <f t="shared" si="256"/>
        <v>42017.88045138889</v>
      </c>
      <c r="R3277" s="12">
        <f t="shared" si="257"/>
        <v>42044.1875</v>
      </c>
      <c r="S3277">
        <f t="shared" si="258"/>
        <v>26</v>
      </c>
      <c r="T3277" s="10">
        <f t="shared" si="259"/>
        <v>2015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8">
        <f t="shared" si="255"/>
        <v>52.58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t="s">
        <v>8272</v>
      </c>
      <c r="Q3278" s="12">
        <f t="shared" si="256"/>
        <v>42426.949988425928</v>
      </c>
      <c r="R3278" s="12">
        <f t="shared" si="257"/>
        <v>42461.165972222225</v>
      </c>
      <c r="S3278">
        <f t="shared" si="258"/>
        <v>34</v>
      </c>
      <c r="T3278" s="10">
        <f t="shared" si="259"/>
        <v>2016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8">
        <f t="shared" si="255"/>
        <v>54.3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t="s">
        <v>8272</v>
      </c>
      <c r="Q3279" s="12">
        <f t="shared" si="256"/>
        <v>41931.682939814818</v>
      </c>
      <c r="R3279" s="12">
        <f t="shared" si="257"/>
        <v>41961.724606481483</v>
      </c>
      <c r="S3279">
        <f t="shared" si="258"/>
        <v>30</v>
      </c>
      <c r="T3279" s="10">
        <f t="shared" si="259"/>
        <v>2014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8">
        <f t="shared" si="255"/>
        <v>76.029411764705884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t="s">
        <v>8272</v>
      </c>
      <c r="Q3280" s="12">
        <f t="shared" si="256"/>
        <v>42124.848414351851</v>
      </c>
      <c r="R3280" s="12">
        <f t="shared" si="257"/>
        <v>42154.848414351851</v>
      </c>
      <c r="S3280">
        <f t="shared" si="258"/>
        <v>30</v>
      </c>
      <c r="T3280" s="10">
        <f t="shared" si="259"/>
        <v>2015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8">
        <f t="shared" si="255"/>
        <v>105.2063492063492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t="s">
        <v>8272</v>
      </c>
      <c r="Q3281" s="12">
        <f t="shared" si="256"/>
        <v>42431.102534722217</v>
      </c>
      <c r="R3281" s="12">
        <f t="shared" si="257"/>
        <v>42461.06086805556</v>
      </c>
      <c r="S3281">
        <f t="shared" si="258"/>
        <v>30</v>
      </c>
      <c r="T3281" s="10">
        <f t="shared" si="259"/>
        <v>2016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8">
        <f t="shared" si="255"/>
        <v>68.666666666666671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t="s">
        <v>8272</v>
      </c>
      <c r="Q3282" s="12">
        <f t="shared" si="256"/>
        <v>42121.756921296299</v>
      </c>
      <c r="R3282" s="12">
        <f t="shared" si="257"/>
        <v>42156.208333333328</v>
      </c>
      <c r="S3282">
        <f t="shared" si="258"/>
        <v>34</v>
      </c>
      <c r="T3282" s="10">
        <f t="shared" si="259"/>
        <v>2015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8">
        <f t="shared" si="255"/>
        <v>129.36170212765958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t="s">
        <v>8272</v>
      </c>
      <c r="Q3283" s="12">
        <f t="shared" si="256"/>
        <v>42219.019733796296</v>
      </c>
      <c r="R3283" s="12">
        <f t="shared" si="257"/>
        <v>42249.019733796296</v>
      </c>
      <c r="S3283">
        <f t="shared" si="258"/>
        <v>30</v>
      </c>
      <c r="T3283" s="10">
        <f t="shared" si="259"/>
        <v>2015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8">
        <f t="shared" si="255"/>
        <v>134.26371308016877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t="s">
        <v>8272</v>
      </c>
      <c r="Q3284" s="12">
        <f t="shared" si="256"/>
        <v>42445.19430555556</v>
      </c>
      <c r="R3284" s="12">
        <f t="shared" si="257"/>
        <v>42489.19430555556</v>
      </c>
      <c r="S3284">
        <f t="shared" si="258"/>
        <v>44</v>
      </c>
      <c r="T3284" s="10">
        <f t="shared" si="259"/>
        <v>2016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8">
        <f t="shared" si="255"/>
        <v>17.829787234042552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t="s">
        <v>8272</v>
      </c>
      <c r="Q3285" s="12">
        <f t="shared" si="256"/>
        <v>42379.74418981481</v>
      </c>
      <c r="R3285" s="12">
        <f t="shared" si="257"/>
        <v>42410.875</v>
      </c>
      <c r="S3285">
        <f t="shared" si="258"/>
        <v>31</v>
      </c>
      <c r="T3285" s="10">
        <f t="shared" si="259"/>
        <v>2016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8">
        <f t="shared" si="255"/>
        <v>203.2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t="s">
        <v>8272</v>
      </c>
      <c r="Q3286" s="12">
        <f t="shared" si="256"/>
        <v>42380.884872685187</v>
      </c>
      <c r="R3286" s="12">
        <f t="shared" si="257"/>
        <v>42398.249305555553</v>
      </c>
      <c r="S3286">
        <f t="shared" si="258"/>
        <v>17</v>
      </c>
      <c r="T3286" s="10">
        <f t="shared" si="259"/>
        <v>2016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8">
        <f t="shared" si="255"/>
        <v>69.18518518518519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t="s">
        <v>8272</v>
      </c>
      <c r="Q3287" s="12">
        <f t="shared" si="256"/>
        <v>42762.942430555559</v>
      </c>
      <c r="R3287" s="12">
        <f t="shared" si="257"/>
        <v>42794.208333333328</v>
      </c>
      <c r="S3287">
        <f t="shared" si="258"/>
        <v>31</v>
      </c>
      <c r="T3287" s="10">
        <f t="shared" si="259"/>
        <v>2017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8">
        <f t="shared" si="255"/>
        <v>125.12295081967213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t="s">
        <v>8272</v>
      </c>
      <c r="Q3288" s="12">
        <f t="shared" si="256"/>
        <v>42567.840069444443</v>
      </c>
      <c r="R3288" s="12">
        <f t="shared" si="257"/>
        <v>42597.840069444443</v>
      </c>
      <c r="S3288">
        <f t="shared" si="258"/>
        <v>30</v>
      </c>
      <c r="T3288" s="10">
        <f t="shared" si="259"/>
        <v>2016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8">
        <f t="shared" si="255"/>
        <v>73.529411764705884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t="s">
        <v>8272</v>
      </c>
      <c r="Q3289" s="12">
        <f t="shared" si="256"/>
        <v>42311.750324074077</v>
      </c>
      <c r="R3289" s="12">
        <f t="shared" si="257"/>
        <v>42336.750324074077</v>
      </c>
      <c r="S3289">
        <f t="shared" si="258"/>
        <v>25</v>
      </c>
      <c r="T3289" s="10">
        <f t="shared" si="259"/>
        <v>2015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8">
        <f t="shared" si="255"/>
        <v>48.437149758454105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t="s">
        <v>8272</v>
      </c>
      <c r="Q3290" s="12">
        <f t="shared" si="256"/>
        <v>42505.774479166663</v>
      </c>
      <c r="R3290" s="12">
        <f t="shared" si="257"/>
        <v>42541.958333333328</v>
      </c>
      <c r="S3290">
        <f t="shared" si="258"/>
        <v>36</v>
      </c>
      <c r="T3290" s="10">
        <f t="shared" si="259"/>
        <v>2016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8">
        <f t="shared" si="255"/>
        <v>26.608400000000003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t="s">
        <v>8272</v>
      </c>
      <c r="Q3291" s="12">
        <f t="shared" si="256"/>
        <v>42758.368078703701</v>
      </c>
      <c r="R3291" s="12">
        <f t="shared" si="257"/>
        <v>42786.368078703701</v>
      </c>
      <c r="S3291">
        <f t="shared" si="258"/>
        <v>28</v>
      </c>
      <c r="T3291" s="10">
        <f t="shared" si="259"/>
        <v>2017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8">
        <f t="shared" si="255"/>
        <v>33.666666666666664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t="s">
        <v>8272</v>
      </c>
      <c r="Q3292" s="12">
        <f t="shared" si="256"/>
        <v>42775.51494212963</v>
      </c>
      <c r="R3292" s="12">
        <f t="shared" si="257"/>
        <v>42805.51494212963</v>
      </c>
      <c r="S3292">
        <f t="shared" si="258"/>
        <v>30</v>
      </c>
      <c r="T3292" s="10">
        <f t="shared" si="259"/>
        <v>2017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8">
        <f t="shared" si="255"/>
        <v>40.714285714285715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t="s">
        <v>8272</v>
      </c>
      <c r="Q3293" s="12">
        <f t="shared" si="256"/>
        <v>42232.702546296292</v>
      </c>
      <c r="R3293" s="12">
        <f t="shared" si="257"/>
        <v>42264.165972222225</v>
      </c>
      <c r="S3293">
        <f t="shared" si="258"/>
        <v>31</v>
      </c>
      <c r="T3293" s="10">
        <f t="shared" si="259"/>
        <v>2015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8">
        <f t="shared" si="255"/>
        <v>19.266666666666666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t="s">
        <v>8272</v>
      </c>
      <c r="Q3294" s="12">
        <f t="shared" si="256"/>
        <v>42282.770231481481</v>
      </c>
      <c r="R3294" s="12">
        <f t="shared" si="257"/>
        <v>42342.811898148153</v>
      </c>
      <c r="S3294">
        <f t="shared" si="258"/>
        <v>60</v>
      </c>
      <c r="T3294" s="10">
        <f t="shared" si="259"/>
        <v>2015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8">
        <f t="shared" si="255"/>
        <v>84.285714285714292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t="s">
        <v>8272</v>
      </c>
      <c r="Q3295" s="12">
        <f t="shared" si="256"/>
        <v>42768.425370370373</v>
      </c>
      <c r="R3295" s="12">
        <f t="shared" si="257"/>
        <v>42798.425370370373</v>
      </c>
      <c r="S3295">
        <f t="shared" si="258"/>
        <v>30</v>
      </c>
      <c r="T3295" s="10">
        <f t="shared" si="259"/>
        <v>2017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8">
        <f t="shared" si="255"/>
        <v>29.583333333333332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t="s">
        <v>8272</v>
      </c>
      <c r="Q3296" s="12">
        <f t="shared" si="256"/>
        <v>42141.541134259256</v>
      </c>
      <c r="R3296" s="12">
        <f t="shared" si="257"/>
        <v>42171.541134259256</v>
      </c>
      <c r="S3296">
        <f t="shared" si="258"/>
        <v>30</v>
      </c>
      <c r="T3296" s="10">
        <f t="shared" si="259"/>
        <v>2015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8">
        <f t="shared" si="255"/>
        <v>26.667037037037037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t="s">
        <v>8272</v>
      </c>
      <c r="Q3297" s="12">
        <f t="shared" si="256"/>
        <v>42609.442465277782</v>
      </c>
      <c r="R3297" s="12">
        <f t="shared" si="257"/>
        <v>42639.442465277782</v>
      </c>
      <c r="S3297">
        <f t="shared" si="258"/>
        <v>30</v>
      </c>
      <c r="T3297" s="10">
        <f t="shared" si="259"/>
        <v>2016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8">
        <f t="shared" si="255"/>
        <v>45.978723404255319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t="s">
        <v>8272</v>
      </c>
      <c r="Q3298" s="12">
        <f t="shared" si="256"/>
        <v>42309.756620370375</v>
      </c>
      <c r="R3298" s="12">
        <f t="shared" si="257"/>
        <v>42330.916666666672</v>
      </c>
      <c r="S3298">
        <f t="shared" si="258"/>
        <v>21</v>
      </c>
      <c r="T3298" s="10">
        <f t="shared" si="259"/>
        <v>2015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8">
        <f t="shared" si="255"/>
        <v>125.09090909090909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t="s">
        <v>8272</v>
      </c>
      <c r="Q3299" s="12">
        <f t="shared" si="256"/>
        <v>42193.771481481483</v>
      </c>
      <c r="R3299" s="12">
        <f t="shared" si="257"/>
        <v>42212.957638888889</v>
      </c>
      <c r="S3299">
        <f t="shared" si="258"/>
        <v>19</v>
      </c>
      <c r="T3299" s="10">
        <f t="shared" si="259"/>
        <v>2015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8">
        <f t="shared" si="255"/>
        <v>141.29166666666666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t="s">
        <v>8272</v>
      </c>
      <c r="Q3300" s="12">
        <f t="shared" si="256"/>
        <v>42239.957962962959</v>
      </c>
      <c r="R3300" s="12">
        <f t="shared" si="257"/>
        <v>42260</v>
      </c>
      <c r="S3300">
        <f t="shared" si="258"/>
        <v>20</v>
      </c>
      <c r="T3300" s="10">
        <f t="shared" si="259"/>
        <v>2015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8">
        <f t="shared" si="255"/>
        <v>55.333333333333336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t="s">
        <v>8272</v>
      </c>
      <c r="Q3301" s="12">
        <f t="shared" si="256"/>
        <v>42261.917395833334</v>
      </c>
      <c r="R3301" s="12">
        <f t="shared" si="257"/>
        <v>42291.917395833334</v>
      </c>
      <c r="S3301">
        <f t="shared" si="258"/>
        <v>30</v>
      </c>
      <c r="T3301" s="10">
        <f t="shared" si="259"/>
        <v>2015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8">
        <f t="shared" si="255"/>
        <v>46.420454545454547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t="s">
        <v>8272</v>
      </c>
      <c r="Q3302" s="12">
        <f t="shared" si="256"/>
        <v>42102.743773148148</v>
      </c>
      <c r="R3302" s="12">
        <f t="shared" si="257"/>
        <v>42123.743773148148</v>
      </c>
      <c r="S3302">
        <f t="shared" si="258"/>
        <v>21</v>
      </c>
      <c r="T3302" s="10">
        <f t="shared" si="259"/>
        <v>2015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8">
        <f t="shared" si="255"/>
        <v>57.2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t="s">
        <v>8272</v>
      </c>
      <c r="Q3303" s="12">
        <f t="shared" si="256"/>
        <v>42538.73583333334</v>
      </c>
      <c r="R3303" s="12">
        <f t="shared" si="257"/>
        <v>42583.290972222225</v>
      </c>
      <c r="S3303">
        <f t="shared" si="258"/>
        <v>45</v>
      </c>
      <c r="T3303" s="10">
        <f t="shared" si="259"/>
        <v>2016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8">
        <f t="shared" si="255"/>
        <v>173.7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t="s">
        <v>8272</v>
      </c>
      <c r="Q3304" s="12">
        <f t="shared" si="256"/>
        <v>42681.35157407407</v>
      </c>
      <c r="R3304" s="12">
        <f t="shared" si="257"/>
        <v>42711.35157407407</v>
      </c>
      <c r="S3304">
        <f t="shared" si="258"/>
        <v>30</v>
      </c>
      <c r="T3304" s="10">
        <f t="shared" si="259"/>
        <v>2016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8">
        <f t="shared" si="255"/>
        <v>59.6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t="s">
        <v>8272</v>
      </c>
      <c r="Q3305" s="12">
        <f t="shared" si="256"/>
        <v>42056.65143518518</v>
      </c>
      <c r="R3305" s="12">
        <f t="shared" si="257"/>
        <v>42091.609768518523</v>
      </c>
      <c r="S3305">
        <f t="shared" si="258"/>
        <v>35</v>
      </c>
      <c r="T3305" s="10">
        <f t="shared" si="259"/>
        <v>2015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8">
        <f t="shared" si="255"/>
        <v>89.585714285714289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t="s">
        <v>8272</v>
      </c>
      <c r="Q3306" s="12">
        <f t="shared" si="256"/>
        <v>42696.624444444446</v>
      </c>
      <c r="R3306" s="12">
        <f t="shared" si="257"/>
        <v>42726.624444444446</v>
      </c>
      <c r="S3306">
        <f t="shared" si="258"/>
        <v>30</v>
      </c>
      <c r="T3306" s="10">
        <f t="shared" si="259"/>
        <v>2016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8">
        <f t="shared" si="255"/>
        <v>204.05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t="s">
        <v>8272</v>
      </c>
      <c r="Q3307" s="12">
        <f t="shared" si="256"/>
        <v>42186.855879629627</v>
      </c>
      <c r="R3307" s="12">
        <f t="shared" si="257"/>
        <v>42216.855879629627</v>
      </c>
      <c r="S3307">
        <f t="shared" si="258"/>
        <v>30</v>
      </c>
      <c r="T3307" s="10">
        <f t="shared" si="259"/>
        <v>2015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8">
        <f t="shared" si="255"/>
        <v>48.703703703703702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t="s">
        <v>8272</v>
      </c>
      <c r="Q3308" s="12">
        <f t="shared" si="256"/>
        <v>42493.219236111108</v>
      </c>
      <c r="R3308" s="12">
        <f t="shared" si="257"/>
        <v>42531.125</v>
      </c>
      <c r="S3308">
        <f t="shared" si="258"/>
        <v>38</v>
      </c>
      <c r="T3308" s="10">
        <f t="shared" si="259"/>
        <v>2016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8">
        <f t="shared" si="255"/>
        <v>53.339999999999996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t="s">
        <v>8272</v>
      </c>
      <c r="Q3309" s="12">
        <f t="shared" si="256"/>
        <v>42475.057164351849</v>
      </c>
      <c r="R3309" s="12">
        <f t="shared" si="257"/>
        <v>42505.057164351849</v>
      </c>
      <c r="S3309">
        <f t="shared" si="258"/>
        <v>30</v>
      </c>
      <c r="T3309" s="10">
        <f t="shared" si="259"/>
        <v>2016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8">
        <f t="shared" si="255"/>
        <v>75.087719298245617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t="s">
        <v>8272</v>
      </c>
      <c r="Q3310" s="12">
        <f t="shared" si="256"/>
        <v>42452.876909722225</v>
      </c>
      <c r="R3310" s="12">
        <f t="shared" si="257"/>
        <v>42473.876909722225</v>
      </c>
      <c r="S3310">
        <f t="shared" si="258"/>
        <v>21</v>
      </c>
      <c r="T3310" s="10">
        <f t="shared" si="259"/>
        <v>2016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8">
        <f t="shared" si="255"/>
        <v>18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t="s">
        <v>8272</v>
      </c>
      <c r="Q3311" s="12">
        <f t="shared" si="256"/>
        <v>42628.650208333333</v>
      </c>
      <c r="R3311" s="12">
        <f t="shared" si="257"/>
        <v>42659.650208333333</v>
      </c>
      <c r="S3311">
        <f t="shared" si="258"/>
        <v>31</v>
      </c>
      <c r="T3311" s="10">
        <f t="shared" si="259"/>
        <v>2016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8">
        <f t="shared" si="255"/>
        <v>209.83870967741936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t="s">
        <v>8272</v>
      </c>
      <c r="Q3312" s="12">
        <f t="shared" si="256"/>
        <v>42253.928530092591</v>
      </c>
      <c r="R3312" s="12">
        <f t="shared" si="257"/>
        <v>42283.928530092591</v>
      </c>
      <c r="S3312">
        <f t="shared" si="258"/>
        <v>30</v>
      </c>
      <c r="T3312" s="10">
        <f t="shared" si="259"/>
        <v>2015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8">
        <f t="shared" si="255"/>
        <v>61.022222222222226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t="s">
        <v>8272</v>
      </c>
      <c r="Q3313" s="12">
        <f t="shared" si="256"/>
        <v>42264.29178240741</v>
      </c>
      <c r="R3313" s="12">
        <f t="shared" si="257"/>
        <v>42294.29178240741</v>
      </c>
      <c r="S3313">
        <f t="shared" si="258"/>
        <v>30</v>
      </c>
      <c r="T3313" s="10">
        <f t="shared" si="259"/>
        <v>2015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8">
        <f t="shared" si="255"/>
        <v>61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t="s">
        <v>8272</v>
      </c>
      <c r="Q3314" s="12">
        <f t="shared" si="256"/>
        <v>42664.809560185182</v>
      </c>
      <c r="R3314" s="12">
        <f t="shared" si="257"/>
        <v>42685.916666666672</v>
      </c>
      <c r="S3314">
        <f t="shared" si="258"/>
        <v>21</v>
      </c>
      <c r="T3314" s="10">
        <f t="shared" si="259"/>
        <v>2016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8">
        <f t="shared" si="255"/>
        <v>80.034482758620683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t="s">
        <v>8272</v>
      </c>
      <c r="Q3315" s="12">
        <f t="shared" si="256"/>
        <v>42382.244409722218</v>
      </c>
      <c r="R3315" s="12">
        <f t="shared" si="257"/>
        <v>42396.041666666672</v>
      </c>
      <c r="S3315">
        <f t="shared" si="258"/>
        <v>14</v>
      </c>
      <c r="T3315" s="10">
        <f t="shared" si="259"/>
        <v>2016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8">
        <f t="shared" si="255"/>
        <v>29.068965517241381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t="s">
        <v>8272</v>
      </c>
      <c r="Q3316" s="12">
        <f t="shared" si="256"/>
        <v>42105.267488425925</v>
      </c>
      <c r="R3316" s="12">
        <f t="shared" si="257"/>
        <v>42132.836805555555</v>
      </c>
      <c r="S3316">
        <f t="shared" si="258"/>
        <v>28</v>
      </c>
      <c r="T3316" s="10">
        <f t="shared" si="259"/>
        <v>2015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8">
        <f t="shared" si="255"/>
        <v>49.438202247191015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t="s">
        <v>8272</v>
      </c>
      <c r="Q3317" s="12">
        <f t="shared" si="256"/>
        <v>42466.303715277783</v>
      </c>
      <c r="R3317" s="12">
        <f t="shared" si="257"/>
        <v>42496.303715277783</v>
      </c>
      <c r="S3317">
        <f t="shared" si="258"/>
        <v>30</v>
      </c>
      <c r="T3317" s="10">
        <f t="shared" si="259"/>
        <v>2016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8">
        <f t="shared" si="255"/>
        <v>93.977440000000001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t="s">
        <v>8272</v>
      </c>
      <c r="Q3318" s="12">
        <f t="shared" si="256"/>
        <v>41826.871238425927</v>
      </c>
      <c r="R3318" s="12">
        <f t="shared" si="257"/>
        <v>41859.57916666667</v>
      </c>
      <c r="S3318">
        <f t="shared" si="258"/>
        <v>33</v>
      </c>
      <c r="T3318" s="10">
        <f t="shared" si="259"/>
        <v>2014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8">
        <f t="shared" si="255"/>
        <v>61.944444444444443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t="s">
        <v>8272</v>
      </c>
      <c r="Q3319" s="12">
        <f t="shared" si="256"/>
        <v>42499.039629629624</v>
      </c>
      <c r="R3319" s="12">
        <f t="shared" si="257"/>
        <v>42529.039629629624</v>
      </c>
      <c r="S3319">
        <f t="shared" si="258"/>
        <v>30</v>
      </c>
      <c r="T3319" s="10">
        <f t="shared" si="259"/>
        <v>2016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8">
        <f t="shared" si="255"/>
        <v>78.5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t="s">
        <v>8272</v>
      </c>
      <c r="Q3320" s="12">
        <f t="shared" si="256"/>
        <v>42431.302002314813</v>
      </c>
      <c r="R3320" s="12">
        <f t="shared" si="257"/>
        <v>42471.104166666672</v>
      </c>
      <c r="S3320">
        <f t="shared" si="258"/>
        <v>40</v>
      </c>
      <c r="T3320" s="10">
        <f t="shared" si="259"/>
        <v>2016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8">
        <f t="shared" si="255"/>
        <v>33.75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t="s">
        <v>8272</v>
      </c>
      <c r="Q3321" s="12">
        <f t="shared" si="256"/>
        <v>41990.585486111115</v>
      </c>
      <c r="R3321" s="12">
        <f t="shared" si="257"/>
        <v>42035.585486111115</v>
      </c>
      <c r="S3321">
        <f t="shared" si="258"/>
        <v>45</v>
      </c>
      <c r="T3321" s="10">
        <f t="shared" si="259"/>
        <v>2014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8">
        <f t="shared" si="255"/>
        <v>66.44736842105263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t="s">
        <v>8272</v>
      </c>
      <c r="Q3322" s="12">
        <f t="shared" si="256"/>
        <v>42513.045798611114</v>
      </c>
      <c r="R3322" s="12">
        <f t="shared" si="257"/>
        <v>42543.045798611114</v>
      </c>
      <c r="S3322">
        <f t="shared" si="258"/>
        <v>30</v>
      </c>
      <c r="T3322" s="10">
        <f t="shared" si="259"/>
        <v>2016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8">
        <f t="shared" si="255"/>
        <v>35.799999999999997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t="s">
        <v>8272</v>
      </c>
      <c r="Q3323" s="12">
        <f t="shared" si="256"/>
        <v>41914.100289351853</v>
      </c>
      <c r="R3323" s="12">
        <f t="shared" si="257"/>
        <v>41928.165972222225</v>
      </c>
      <c r="S3323">
        <f t="shared" si="258"/>
        <v>14</v>
      </c>
      <c r="T3323" s="10">
        <f t="shared" si="259"/>
        <v>2014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8">
        <f t="shared" si="255"/>
        <v>145.65217391304347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t="s">
        <v>8272</v>
      </c>
      <c r="Q3324" s="12">
        <f t="shared" si="256"/>
        <v>42521.010370370372</v>
      </c>
      <c r="R3324" s="12">
        <f t="shared" si="257"/>
        <v>42543.163194444445</v>
      </c>
      <c r="S3324">
        <f t="shared" si="258"/>
        <v>22</v>
      </c>
      <c r="T3324" s="10">
        <f t="shared" si="259"/>
        <v>2016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8">
        <f t="shared" si="255"/>
        <v>25.693877551020407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t="s">
        <v>8272</v>
      </c>
      <c r="Q3325" s="12">
        <f t="shared" si="256"/>
        <v>42608.36583333333</v>
      </c>
      <c r="R3325" s="12">
        <f t="shared" si="257"/>
        <v>42638.36583333333</v>
      </c>
      <c r="S3325">
        <f t="shared" si="258"/>
        <v>30</v>
      </c>
      <c r="T3325" s="10">
        <f t="shared" si="259"/>
        <v>2016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8">
        <f t="shared" si="255"/>
        <v>152.5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t="s">
        <v>8272</v>
      </c>
      <c r="Q3326" s="12">
        <f t="shared" si="256"/>
        <v>42512.58321759259</v>
      </c>
      <c r="R3326" s="12">
        <f t="shared" si="257"/>
        <v>42526.58321759259</v>
      </c>
      <c r="S3326">
        <f t="shared" si="258"/>
        <v>14</v>
      </c>
      <c r="T3326" s="10">
        <f t="shared" si="259"/>
        <v>2016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8">
        <f t="shared" si="255"/>
        <v>30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t="s">
        <v>8272</v>
      </c>
      <c r="Q3327" s="12">
        <f t="shared" si="256"/>
        <v>42064.785613425927</v>
      </c>
      <c r="R3327" s="12">
        <f t="shared" si="257"/>
        <v>42099.743946759263</v>
      </c>
      <c r="S3327">
        <f t="shared" si="258"/>
        <v>35</v>
      </c>
      <c r="T3327" s="10">
        <f t="shared" si="259"/>
        <v>2015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8">
        <f t="shared" si="255"/>
        <v>142.28070175438597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t="s">
        <v>8272</v>
      </c>
      <c r="Q3328" s="12">
        <f t="shared" si="256"/>
        <v>42041.714178240742</v>
      </c>
      <c r="R3328" s="12">
        <f t="shared" si="257"/>
        <v>42071.67251157407</v>
      </c>
      <c r="S3328">
        <f t="shared" si="258"/>
        <v>30</v>
      </c>
      <c r="T3328" s="10">
        <f t="shared" si="259"/>
        <v>2015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8">
        <f t="shared" si="255"/>
        <v>24.545454545454547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t="s">
        <v>8272</v>
      </c>
      <c r="Q3329" s="12">
        <f t="shared" si="256"/>
        <v>42468.374606481477</v>
      </c>
      <c r="R3329" s="12">
        <f t="shared" si="257"/>
        <v>42498.374606481477</v>
      </c>
      <c r="S3329">
        <f t="shared" si="258"/>
        <v>30</v>
      </c>
      <c r="T3329" s="10">
        <f t="shared" si="259"/>
        <v>2016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8">
        <f t="shared" ref="F3330:F3393" si="260">E3330/M3330</f>
        <v>292.77777777777777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t="s">
        <v>8272</v>
      </c>
      <c r="Q3330" s="12">
        <f t="shared" si="256"/>
        <v>41822.57503472222</v>
      </c>
      <c r="R3330" s="12">
        <f t="shared" si="257"/>
        <v>41825.041666666664</v>
      </c>
      <c r="S3330">
        <f t="shared" si="258"/>
        <v>2</v>
      </c>
      <c r="T3330" s="10">
        <f t="shared" si="259"/>
        <v>2014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8">
        <f t="shared" si="260"/>
        <v>44.92307692307692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t="s">
        <v>8272</v>
      </c>
      <c r="Q3331" s="12">
        <f t="shared" ref="Q3331:Q3394" si="261">((($K3331/60)/60)/24)+DATE(1970,1,1)</f>
        <v>41837.323009259257</v>
      </c>
      <c r="R3331" s="12">
        <f t="shared" ref="R3331:R3394" si="262">((($J3331/60)/60)/24)+DATE(1970,1,1)</f>
        <v>41847.958333333336</v>
      </c>
      <c r="S3331">
        <f t="shared" ref="S3331:S3394" si="263">ROUND(R3331-Q3331,0)</f>
        <v>11</v>
      </c>
      <c r="T3331" s="10">
        <f t="shared" ref="T3331:T3394" si="264">YEAR(Q3331)</f>
        <v>2014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8">
        <f t="shared" si="260"/>
        <v>23.10144927536232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t="s">
        <v>8272</v>
      </c>
      <c r="Q3332" s="12">
        <f t="shared" si="261"/>
        <v>42065.887361111112</v>
      </c>
      <c r="R3332" s="12">
        <f t="shared" si="262"/>
        <v>42095.845694444448</v>
      </c>
      <c r="S3332">
        <f t="shared" si="263"/>
        <v>30</v>
      </c>
      <c r="T3332" s="10">
        <f t="shared" si="264"/>
        <v>2015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8">
        <f t="shared" si="260"/>
        <v>80.400000000000006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t="s">
        <v>8272</v>
      </c>
      <c r="Q3333" s="12">
        <f t="shared" si="261"/>
        <v>42248.697754629626</v>
      </c>
      <c r="R3333" s="12">
        <f t="shared" si="262"/>
        <v>42283.697754629626</v>
      </c>
      <c r="S3333">
        <f t="shared" si="263"/>
        <v>35</v>
      </c>
      <c r="T3333" s="10">
        <f t="shared" si="264"/>
        <v>2015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8">
        <f t="shared" si="260"/>
        <v>72.289156626506028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t="s">
        <v>8272</v>
      </c>
      <c r="Q3334" s="12">
        <f t="shared" si="261"/>
        <v>41809.860300925924</v>
      </c>
      <c r="R3334" s="12">
        <f t="shared" si="262"/>
        <v>41839.860300925924</v>
      </c>
      <c r="S3334">
        <f t="shared" si="263"/>
        <v>30</v>
      </c>
      <c r="T3334" s="10">
        <f t="shared" si="264"/>
        <v>2014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8">
        <f t="shared" si="260"/>
        <v>32.972972972972975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t="s">
        <v>8272</v>
      </c>
      <c r="Q3335" s="12">
        <f t="shared" si="261"/>
        <v>42148.676851851851</v>
      </c>
      <c r="R3335" s="12">
        <f t="shared" si="262"/>
        <v>42170.676851851851</v>
      </c>
      <c r="S3335">
        <f t="shared" si="263"/>
        <v>22</v>
      </c>
      <c r="T3335" s="10">
        <f t="shared" si="264"/>
        <v>2015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8">
        <f t="shared" si="260"/>
        <v>116.65217391304348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t="s">
        <v>8272</v>
      </c>
      <c r="Q3336" s="12">
        <f t="shared" si="261"/>
        <v>42185.521087962959</v>
      </c>
      <c r="R3336" s="12">
        <f t="shared" si="262"/>
        <v>42215.521087962959</v>
      </c>
      <c r="S3336">
        <f t="shared" si="263"/>
        <v>30</v>
      </c>
      <c r="T3336" s="10">
        <f t="shared" si="264"/>
        <v>2015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8">
        <f t="shared" si="260"/>
        <v>79.61904761904762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t="s">
        <v>8272</v>
      </c>
      <c r="Q3337" s="12">
        <f t="shared" si="261"/>
        <v>41827.674143518518</v>
      </c>
      <c r="R3337" s="12">
        <f t="shared" si="262"/>
        <v>41854.958333333336</v>
      </c>
      <c r="S3337">
        <f t="shared" si="263"/>
        <v>27</v>
      </c>
      <c r="T3337" s="10">
        <f t="shared" si="264"/>
        <v>2014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8">
        <f t="shared" si="260"/>
        <v>27.777777777777779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t="s">
        <v>8272</v>
      </c>
      <c r="Q3338" s="12">
        <f t="shared" si="261"/>
        <v>42437.398680555561</v>
      </c>
      <c r="R3338" s="12">
        <f t="shared" si="262"/>
        <v>42465.35701388889</v>
      </c>
      <c r="S3338">
        <f t="shared" si="263"/>
        <v>28</v>
      </c>
      <c r="T3338" s="10">
        <f t="shared" si="264"/>
        <v>2016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8">
        <f t="shared" si="260"/>
        <v>81.029411764705884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t="s">
        <v>8272</v>
      </c>
      <c r="Q3339" s="12">
        <f t="shared" si="261"/>
        <v>41901.282025462962</v>
      </c>
      <c r="R3339" s="12">
        <f t="shared" si="262"/>
        <v>41922.875</v>
      </c>
      <c r="S3339">
        <f t="shared" si="263"/>
        <v>22</v>
      </c>
      <c r="T3339" s="10">
        <f t="shared" si="264"/>
        <v>2014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8">
        <f t="shared" si="260"/>
        <v>136.84821428571428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t="s">
        <v>8272</v>
      </c>
      <c r="Q3340" s="12">
        <f t="shared" si="261"/>
        <v>42769.574999999997</v>
      </c>
      <c r="R3340" s="12">
        <f t="shared" si="262"/>
        <v>42790.574999999997</v>
      </c>
      <c r="S3340">
        <f t="shared" si="263"/>
        <v>21</v>
      </c>
      <c r="T3340" s="10">
        <f t="shared" si="264"/>
        <v>2017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8">
        <f t="shared" si="260"/>
        <v>177.61702127659575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t="s">
        <v>8272</v>
      </c>
      <c r="Q3341" s="12">
        <f t="shared" si="261"/>
        <v>42549.665717592594</v>
      </c>
      <c r="R3341" s="12">
        <f t="shared" si="262"/>
        <v>42579.665717592594</v>
      </c>
      <c r="S3341">
        <f t="shared" si="263"/>
        <v>30</v>
      </c>
      <c r="T3341" s="10">
        <f t="shared" si="264"/>
        <v>2016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8">
        <f t="shared" si="260"/>
        <v>109.07894736842105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t="s">
        <v>8272</v>
      </c>
      <c r="Q3342" s="12">
        <f t="shared" si="261"/>
        <v>42685.974004629628</v>
      </c>
      <c r="R3342" s="12">
        <f t="shared" si="262"/>
        <v>42710.974004629628</v>
      </c>
      <c r="S3342">
        <f t="shared" si="263"/>
        <v>25</v>
      </c>
      <c r="T3342" s="10">
        <f t="shared" si="264"/>
        <v>2016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8">
        <f t="shared" si="260"/>
        <v>119.64285714285714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t="s">
        <v>8272</v>
      </c>
      <c r="Q3343" s="12">
        <f t="shared" si="261"/>
        <v>42510.798854166671</v>
      </c>
      <c r="R3343" s="12">
        <f t="shared" si="262"/>
        <v>42533.708333333328</v>
      </c>
      <c r="S3343">
        <f t="shared" si="263"/>
        <v>23</v>
      </c>
      <c r="T3343" s="10">
        <f t="shared" si="264"/>
        <v>2016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8">
        <f t="shared" si="260"/>
        <v>78.205128205128204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t="s">
        <v>8272</v>
      </c>
      <c r="Q3344" s="12">
        <f t="shared" si="261"/>
        <v>42062.296412037031</v>
      </c>
      <c r="R3344" s="12">
        <f t="shared" si="262"/>
        <v>42095.207638888889</v>
      </c>
      <c r="S3344">
        <f t="shared" si="263"/>
        <v>33</v>
      </c>
      <c r="T3344" s="10">
        <f t="shared" si="264"/>
        <v>2015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8">
        <f t="shared" si="260"/>
        <v>52.173913043478258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t="s">
        <v>8272</v>
      </c>
      <c r="Q3345" s="12">
        <f t="shared" si="261"/>
        <v>42452.916481481487</v>
      </c>
      <c r="R3345" s="12">
        <f t="shared" si="262"/>
        <v>42473.554166666669</v>
      </c>
      <c r="S3345">
        <f t="shared" si="263"/>
        <v>21</v>
      </c>
      <c r="T3345" s="10">
        <f t="shared" si="264"/>
        <v>2016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8">
        <f t="shared" si="260"/>
        <v>114.125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t="s">
        <v>8272</v>
      </c>
      <c r="Q3346" s="12">
        <f t="shared" si="261"/>
        <v>41851.200150462959</v>
      </c>
      <c r="R3346" s="12">
        <f t="shared" si="262"/>
        <v>41881.200150462959</v>
      </c>
      <c r="S3346">
        <f t="shared" si="263"/>
        <v>30</v>
      </c>
      <c r="T3346" s="10">
        <f t="shared" si="264"/>
        <v>2014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8">
        <f t="shared" si="260"/>
        <v>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t="s">
        <v>8272</v>
      </c>
      <c r="Q3347" s="12">
        <f t="shared" si="261"/>
        <v>42053.106111111112</v>
      </c>
      <c r="R3347" s="12">
        <f t="shared" si="262"/>
        <v>42112.025694444441</v>
      </c>
      <c r="S3347">
        <f t="shared" si="263"/>
        <v>59</v>
      </c>
      <c r="T3347" s="10">
        <f t="shared" si="264"/>
        <v>2015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8">
        <f t="shared" si="260"/>
        <v>91.666666666666671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t="s">
        <v>8272</v>
      </c>
      <c r="Q3348" s="12">
        <f t="shared" si="261"/>
        <v>42054.024421296301</v>
      </c>
      <c r="R3348" s="12">
        <f t="shared" si="262"/>
        <v>42061.024421296301</v>
      </c>
      <c r="S3348">
        <f t="shared" si="263"/>
        <v>7</v>
      </c>
      <c r="T3348" s="10">
        <f t="shared" si="264"/>
        <v>2015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8">
        <f t="shared" si="260"/>
        <v>108.59090909090909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t="s">
        <v>8272</v>
      </c>
      <c r="Q3349" s="12">
        <f t="shared" si="261"/>
        <v>42484.551550925928</v>
      </c>
      <c r="R3349" s="12">
        <f t="shared" si="262"/>
        <v>42498.875</v>
      </c>
      <c r="S3349">
        <f t="shared" si="263"/>
        <v>14</v>
      </c>
      <c r="T3349" s="10">
        <f t="shared" si="264"/>
        <v>2016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8">
        <f t="shared" si="260"/>
        <v>69.822784810126578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t="s">
        <v>8272</v>
      </c>
      <c r="Q3350" s="12">
        <f t="shared" si="261"/>
        <v>42466.558796296296</v>
      </c>
      <c r="R3350" s="12">
        <f t="shared" si="262"/>
        <v>42490.165972222225</v>
      </c>
      <c r="S3350">
        <f t="shared" si="263"/>
        <v>24</v>
      </c>
      <c r="T3350" s="10">
        <f t="shared" si="264"/>
        <v>2016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8">
        <f t="shared" si="260"/>
        <v>109.57142857142857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t="s">
        <v>8272</v>
      </c>
      <c r="Q3351" s="12">
        <f t="shared" si="261"/>
        <v>42513.110787037032</v>
      </c>
      <c r="R3351" s="12">
        <f t="shared" si="262"/>
        <v>42534.708333333328</v>
      </c>
      <c r="S3351">
        <f t="shared" si="263"/>
        <v>22</v>
      </c>
      <c r="T3351" s="10">
        <f t="shared" si="264"/>
        <v>2016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8">
        <f t="shared" si="260"/>
        <v>71.666666666666671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t="s">
        <v>8272</v>
      </c>
      <c r="Q3352" s="12">
        <f t="shared" si="261"/>
        <v>42302.701516203699</v>
      </c>
      <c r="R3352" s="12">
        <f t="shared" si="262"/>
        <v>42337.958333333328</v>
      </c>
      <c r="S3352">
        <f t="shared" si="263"/>
        <v>35</v>
      </c>
      <c r="T3352" s="10">
        <f t="shared" si="264"/>
        <v>2015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8">
        <f t="shared" si="260"/>
        <v>93.611111111111114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t="s">
        <v>8272</v>
      </c>
      <c r="Q3353" s="12">
        <f t="shared" si="261"/>
        <v>41806.395428240743</v>
      </c>
      <c r="R3353" s="12">
        <f t="shared" si="262"/>
        <v>41843.458333333336</v>
      </c>
      <c r="S3353">
        <f t="shared" si="263"/>
        <v>37</v>
      </c>
      <c r="T3353" s="10">
        <f t="shared" si="264"/>
        <v>2014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8">
        <f t="shared" si="260"/>
        <v>76.8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t="s">
        <v>8272</v>
      </c>
      <c r="Q3354" s="12">
        <f t="shared" si="261"/>
        <v>42495.992800925931</v>
      </c>
      <c r="R3354" s="12">
        <f t="shared" si="262"/>
        <v>42552.958333333328</v>
      </c>
      <c r="S3354">
        <f t="shared" si="263"/>
        <v>57</v>
      </c>
      <c r="T3354" s="10">
        <f t="shared" si="264"/>
        <v>2016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8">
        <f t="shared" si="260"/>
        <v>35.795454545454547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t="s">
        <v>8272</v>
      </c>
      <c r="Q3355" s="12">
        <f t="shared" si="261"/>
        <v>42479.432291666672</v>
      </c>
      <c r="R3355" s="12">
        <f t="shared" si="262"/>
        <v>42492.958333333328</v>
      </c>
      <c r="S3355">
        <f t="shared" si="263"/>
        <v>14</v>
      </c>
      <c r="T3355" s="10">
        <f t="shared" si="264"/>
        <v>2016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8">
        <f t="shared" si="260"/>
        <v>55.6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t="s">
        <v>8272</v>
      </c>
      <c r="Q3356" s="12">
        <f t="shared" si="261"/>
        <v>42270.7269212963</v>
      </c>
      <c r="R3356" s="12">
        <f t="shared" si="262"/>
        <v>42306.167361111111</v>
      </c>
      <c r="S3356">
        <f t="shared" si="263"/>
        <v>35</v>
      </c>
      <c r="T3356" s="10">
        <f t="shared" si="264"/>
        <v>2015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8">
        <f t="shared" si="260"/>
        <v>147.33333333333334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t="s">
        <v>8272</v>
      </c>
      <c r="Q3357" s="12">
        <f t="shared" si="261"/>
        <v>42489.619525462964</v>
      </c>
      <c r="R3357" s="12">
        <f t="shared" si="262"/>
        <v>42500.470138888893</v>
      </c>
      <c r="S3357">
        <f t="shared" si="263"/>
        <v>11</v>
      </c>
      <c r="T3357" s="10">
        <f t="shared" si="264"/>
        <v>2016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8">
        <f t="shared" si="260"/>
        <v>56.333333333333336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t="s">
        <v>8272</v>
      </c>
      <c r="Q3358" s="12">
        <f t="shared" si="261"/>
        <v>42536.815648148149</v>
      </c>
      <c r="R3358" s="12">
        <f t="shared" si="262"/>
        <v>42566.815648148149</v>
      </c>
      <c r="S3358">
        <f t="shared" si="263"/>
        <v>30</v>
      </c>
      <c r="T3358" s="10">
        <f t="shared" si="264"/>
        <v>2016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8">
        <f t="shared" si="260"/>
        <v>96.19047619047619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t="s">
        <v>8272</v>
      </c>
      <c r="Q3359" s="12">
        <f t="shared" si="261"/>
        <v>41822.417939814812</v>
      </c>
      <c r="R3359" s="12">
        <f t="shared" si="262"/>
        <v>41852.417939814812</v>
      </c>
      <c r="S3359">
        <f t="shared" si="263"/>
        <v>30</v>
      </c>
      <c r="T3359" s="10">
        <f t="shared" si="264"/>
        <v>2014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8">
        <f t="shared" si="260"/>
        <v>63.574074074074076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t="s">
        <v>8272</v>
      </c>
      <c r="Q3360" s="12">
        <f t="shared" si="261"/>
        <v>41932.311099537037</v>
      </c>
      <c r="R3360" s="12">
        <f t="shared" si="262"/>
        <v>41962.352766203709</v>
      </c>
      <c r="S3360">
        <f t="shared" si="263"/>
        <v>30</v>
      </c>
      <c r="T3360" s="10">
        <f t="shared" si="264"/>
        <v>2014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8">
        <f t="shared" si="260"/>
        <v>184.78260869565219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t="s">
        <v>8272</v>
      </c>
      <c r="Q3361" s="12">
        <f t="shared" si="261"/>
        <v>42746.057106481487</v>
      </c>
      <c r="R3361" s="12">
        <f t="shared" si="262"/>
        <v>42791.057106481487</v>
      </c>
      <c r="S3361">
        <f t="shared" si="263"/>
        <v>45</v>
      </c>
      <c r="T3361" s="10">
        <f t="shared" si="264"/>
        <v>2017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8">
        <f t="shared" si="260"/>
        <v>126.72222222222223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t="s">
        <v>8272</v>
      </c>
      <c r="Q3362" s="12">
        <f t="shared" si="261"/>
        <v>42697.082673611112</v>
      </c>
      <c r="R3362" s="12">
        <f t="shared" si="262"/>
        <v>42718.665972222225</v>
      </c>
      <c r="S3362">
        <f t="shared" si="263"/>
        <v>22</v>
      </c>
      <c r="T3362" s="10">
        <f t="shared" si="264"/>
        <v>2016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8">
        <f t="shared" si="260"/>
        <v>83.42647058823529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t="s">
        <v>8272</v>
      </c>
      <c r="Q3363" s="12">
        <f t="shared" si="261"/>
        <v>41866.025347222225</v>
      </c>
      <c r="R3363" s="12">
        <f t="shared" si="262"/>
        <v>41883.665972222225</v>
      </c>
      <c r="S3363">
        <f t="shared" si="263"/>
        <v>18</v>
      </c>
      <c r="T3363" s="10">
        <f t="shared" si="264"/>
        <v>2014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8">
        <f t="shared" si="260"/>
        <v>54.5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t="s">
        <v>8272</v>
      </c>
      <c r="Q3364" s="12">
        <f t="shared" si="261"/>
        <v>42056.091631944444</v>
      </c>
      <c r="R3364" s="12">
        <f t="shared" si="262"/>
        <v>42070.204861111109</v>
      </c>
      <c r="S3364">
        <f t="shared" si="263"/>
        <v>14</v>
      </c>
      <c r="T3364" s="10">
        <f t="shared" si="264"/>
        <v>2015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8">
        <f t="shared" si="260"/>
        <v>302.30769230769232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t="s">
        <v>8272</v>
      </c>
      <c r="Q3365" s="12">
        <f t="shared" si="261"/>
        <v>41851.771354166667</v>
      </c>
      <c r="R3365" s="12">
        <f t="shared" si="262"/>
        <v>41870.666666666664</v>
      </c>
      <c r="S3365">
        <f t="shared" si="263"/>
        <v>19</v>
      </c>
      <c r="T3365" s="10">
        <f t="shared" si="264"/>
        <v>2014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8">
        <f t="shared" si="260"/>
        <v>44.138888888888886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t="s">
        <v>8272</v>
      </c>
      <c r="Q3366" s="12">
        <f t="shared" si="261"/>
        <v>42422.977418981478</v>
      </c>
      <c r="R3366" s="12">
        <f t="shared" si="262"/>
        <v>42444.875</v>
      </c>
      <c r="S3366">
        <f t="shared" si="263"/>
        <v>22</v>
      </c>
      <c r="T3366" s="10">
        <f t="shared" si="264"/>
        <v>2016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8">
        <f t="shared" si="260"/>
        <v>866.66666666666663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t="s">
        <v>8272</v>
      </c>
      <c r="Q3367" s="12">
        <f t="shared" si="261"/>
        <v>42321.101759259262</v>
      </c>
      <c r="R3367" s="12">
        <f t="shared" si="262"/>
        <v>42351.101759259262</v>
      </c>
      <c r="S3367">
        <f t="shared" si="263"/>
        <v>30</v>
      </c>
      <c r="T3367" s="10">
        <f t="shared" si="264"/>
        <v>2015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8">
        <f t="shared" si="260"/>
        <v>61.388888888888886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t="s">
        <v>8272</v>
      </c>
      <c r="Q3368" s="12">
        <f t="shared" si="261"/>
        <v>42107.067557870367</v>
      </c>
      <c r="R3368" s="12">
        <f t="shared" si="262"/>
        <v>42137.067557870367</v>
      </c>
      <c r="S3368">
        <f t="shared" si="263"/>
        <v>30</v>
      </c>
      <c r="T3368" s="10">
        <f t="shared" si="264"/>
        <v>2015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8">
        <f t="shared" si="260"/>
        <v>29.666666666666668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t="s">
        <v>8272</v>
      </c>
      <c r="Q3369" s="12">
        <f t="shared" si="261"/>
        <v>42192.933958333335</v>
      </c>
      <c r="R3369" s="12">
        <f t="shared" si="262"/>
        <v>42217.933958333335</v>
      </c>
      <c r="S3369">
        <f t="shared" si="263"/>
        <v>25</v>
      </c>
      <c r="T3369" s="10">
        <f t="shared" si="264"/>
        <v>2015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8">
        <f t="shared" si="260"/>
        <v>45.478260869565219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t="s">
        <v>8272</v>
      </c>
      <c r="Q3370" s="12">
        <f t="shared" si="261"/>
        <v>41969.199756944443</v>
      </c>
      <c r="R3370" s="12">
        <f t="shared" si="262"/>
        <v>42005.208333333328</v>
      </c>
      <c r="S3370">
        <f t="shared" si="263"/>
        <v>36</v>
      </c>
      <c r="T3370" s="10">
        <f t="shared" si="264"/>
        <v>2014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8">
        <f t="shared" si="260"/>
        <v>96.203703703703709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t="s">
        <v>8272</v>
      </c>
      <c r="Q3371" s="12">
        <f t="shared" si="261"/>
        <v>42690.041435185187</v>
      </c>
      <c r="R3371" s="12">
        <f t="shared" si="262"/>
        <v>42750.041435185187</v>
      </c>
      <c r="S3371">
        <f t="shared" si="263"/>
        <v>60</v>
      </c>
      <c r="T3371" s="10">
        <f t="shared" si="264"/>
        <v>2016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8">
        <f t="shared" si="260"/>
        <v>67.92307692307692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t="s">
        <v>8272</v>
      </c>
      <c r="Q3372" s="12">
        <f t="shared" si="261"/>
        <v>42690.334317129629</v>
      </c>
      <c r="R3372" s="12">
        <f t="shared" si="262"/>
        <v>42721.333333333328</v>
      </c>
      <c r="S3372">
        <f t="shared" si="263"/>
        <v>31</v>
      </c>
      <c r="T3372" s="10">
        <f t="shared" si="264"/>
        <v>2016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8">
        <f t="shared" si="260"/>
        <v>30.777777777777779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t="s">
        <v>8272</v>
      </c>
      <c r="Q3373" s="12">
        <f t="shared" si="261"/>
        <v>42312.874594907407</v>
      </c>
      <c r="R3373" s="12">
        <f t="shared" si="262"/>
        <v>42340.874594907407</v>
      </c>
      <c r="S3373">
        <f t="shared" si="263"/>
        <v>28</v>
      </c>
      <c r="T3373" s="10">
        <f t="shared" si="264"/>
        <v>2015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8">
        <f t="shared" si="260"/>
        <v>38.333333333333336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t="s">
        <v>8272</v>
      </c>
      <c r="Q3374" s="12">
        <f t="shared" si="261"/>
        <v>41855.548101851848</v>
      </c>
      <c r="R3374" s="12">
        <f t="shared" si="262"/>
        <v>41876.207638888889</v>
      </c>
      <c r="S3374">
        <f t="shared" si="263"/>
        <v>21</v>
      </c>
      <c r="T3374" s="10">
        <f t="shared" si="264"/>
        <v>2014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8">
        <f t="shared" si="260"/>
        <v>66.833333333333329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t="s">
        <v>8272</v>
      </c>
      <c r="Q3375" s="12">
        <f t="shared" si="261"/>
        <v>42179.854629629626</v>
      </c>
      <c r="R3375" s="12">
        <f t="shared" si="262"/>
        <v>42203.666666666672</v>
      </c>
      <c r="S3375">
        <f t="shared" si="263"/>
        <v>24</v>
      </c>
      <c r="T3375" s="10">
        <f t="shared" si="264"/>
        <v>2015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8">
        <f t="shared" si="260"/>
        <v>71.730769230769226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t="s">
        <v>8272</v>
      </c>
      <c r="Q3376" s="12">
        <f t="shared" si="261"/>
        <v>42275.731666666667</v>
      </c>
      <c r="R3376" s="12">
        <f t="shared" si="262"/>
        <v>42305.731666666667</v>
      </c>
      <c r="S3376">
        <f t="shared" si="263"/>
        <v>30</v>
      </c>
      <c r="T3376" s="10">
        <f t="shared" si="264"/>
        <v>2015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8">
        <f t="shared" si="260"/>
        <v>176.47058823529412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t="s">
        <v>8272</v>
      </c>
      <c r="Q3377" s="12">
        <f t="shared" si="261"/>
        <v>41765.610798611109</v>
      </c>
      <c r="R3377" s="12">
        <f t="shared" si="262"/>
        <v>41777.610798611109</v>
      </c>
      <c r="S3377">
        <f t="shared" si="263"/>
        <v>12</v>
      </c>
      <c r="T3377" s="10">
        <f t="shared" si="264"/>
        <v>2014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8">
        <f t="shared" si="260"/>
        <v>421.10526315789474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t="s">
        <v>8272</v>
      </c>
      <c r="Q3378" s="12">
        <f t="shared" si="261"/>
        <v>42059.701319444444</v>
      </c>
      <c r="R3378" s="12">
        <f t="shared" si="262"/>
        <v>42119.659652777773</v>
      </c>
      <c r="S3378">
        <f t="shared" si="263"/>
        <v>60</v>
      </c>
      <c r="T3378" s="10">
        <f t="shared" si="264"/>
        <v>2015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8">
        <f t="shared" si="260"/>
        <v>104.98701298701299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t="s">
        <v>8272</v>
      </c>
      <c r="Q3379" s="12">
        <f t="shared" si="261"/>
        <v>42053.732627314821</v>
      </c>
      <c r="R3379" s="12">
        <f t="shared" si="262"/>
        <v>42083.705555555556</v>
      </c>
      <c r="S3379">
        <f t="shared" si="263"/>
        <v>30</v>
      </c>
      <c r="T3379" s="10">
        <f t="shared" si="264"/>
        <v>2015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8">
        <f t="shared" si="260"/>
        <v>28.19047619047619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t="s">
        <v>8272</v>
      </c>
      <c r="Q3380" s="12">
        <f t="shared" si="261"/>
        <v>41858.355393518519</v>
      </c>
      <c r="R3380" s="12">
        <f t="shared" si="262"/>
        <v>41882.547222222223</v>
      </c>
      <c r="S3380">
        <f t="shared" si="263"/>
        <v>24</v>
      </c>
      <c r="T3380" s="10">
        <f t="shared" si="264"/>
        <v>2014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8">
        <f t="shared" si="260"/>
        <v>54.55263157894737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t="s">
        <v>8272</v>
      </c>
      <c r="Q3381" s="12">
        <f t="shared" si="261"/>
        <v>42225.513888888891</v>
      </c>
      <c r="R3381" s="12">
        <f t="shared" si="262"/>
        <v>42242.958333333328</v>
      </c>
      <c r="S3381">
        <f t="shared" si="263"/>
        <v>17</v>
      </c>
      <c r="T3381" s="10">
        <f t="shared" si="264"/>
        <v>2015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8">
        <f t="shared" si="260"/>
        <v>111.89285714285714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t="s">
        <v>8272</v>
      </c>
      <c r="Q3382" s="12">
        <f t="shared" si="261"/>
        <v>41937.95344907407</v>
      </c>
      <c r="R3382" s="12">
        <f t="shared" si="262"/>
        <v>41972.995115740734</v>
      </c>
      <c r="S3382">
        <f t="shared" si="263"/>
        <v>35</v>
      </c>
      <c r="T3382" s="10">
        <f t="shared" si="264"/>
        <v>2014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8">
        <f t="shared" si="260"/>
        <v>85.208333333333329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t="s">
        <v>8272</v>
      </c>
      <c r="Q3383" s="12">
        <f t="shared" si="261"/>
        <v>42044.184988425928</v>
      </c>
      <c r="R3383" s="12">
        <f t="shared" si="262"/>
        <v>42074.143321759257</v>
      </c>
      <c r="S3383">
        <f t="shared" si="263"/>
        <v>30</v>
      </c>
      <c r="T3383" s="10">
        <f t="shared" si="264"/>
        <v>2015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8">
        <f t="shared" si="260"/>
        <v>76.652173913043484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t="s">
        <v>8272</v>
      </c>
      <c r="Q3384" s="12">
        <f t="shared" si="261"/>
        <v>42559.431203703702</v>
      </c>
      <c r="R3384" s="12">
        <f t="shared" si="262"/>
        <v>42583.957638888889</v>
      </c>
      <c r="S3384">
        <f t="shared" si="263"/>
        <v>25</v>
      </c>
      <c r="T3384" s="10">
        <f t="shared" si="264"/>
        <v>2016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8">
        <f t="shared" si="260"/>
        <v>65.166666666666671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t="s">
        <v>8272</v>
      </c>
      <c r="Q3385" s="12">
        <f t="shared" si="261"/>
        <v>42524.782638888893</v>
      </c>
      <c r="R3385" s="12">
        <f t="shared" si="262"/>
        <v>42544.782638888893</v>
      </c>
      <c r="S3385">
        <f t="shared" si="263"/>
        <v>20</v>
      </c>
      <c r="T3385" s="10">
        <f t="shared" si="264"/>
        <v>2016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8">
        <f t="shared" si="260"/>
        <v>93.760312499999998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t="s">
        <v>8272</v>
      </c>
      <c r="Q3386" s="12">
        <f t="shared" si="261"/>
        <v>42292.087592592594</v>
      </c>
      <c r="R3386" s="12">
        <f t="shared" si="262"/>
        <v>42329.125</v>
      </c>
      <c r="S3386">
        <f t="shared" si="263"/>
        <v>37</v>
      </c>
      <c r="T3386" s="10">
        <f t="shared" si="264"/>
        <v>2015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8">
        <f t="shared" si="260"/>
        <v>133.33333333333334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t="s">
        <v>8272</v>
      </c>
      <c r="Q3387" s="12">
        <f t="shared" si="261"/>
        <v>41953.8675</v>
      </c>
      <c r="R3387" s="12">
        <f t="shared" si="262"/>
        <v>41983.8675</v>
      </c>
      <c r="S3387">
        <f t="shared" si="263"/>
        <v>30</v>
      </c>
      <c r="T3387" s="10">
        <f t="shared" si="264"/>
        <v>2014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8">
        <f t="shared" si="260"/>
        <v>51.219512195121951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t="s">
        <v>8272</v>
      </c>
      <c r="Q3388" s="12">
        <f t="shared" si="261"/>
        <v>41946.644745370373</v>
      </c>
      <c r="R3388" s="12">
        <f t="shared" si="262"/>
        <v>41976.644745370373</v>
      </c>
      <c r="S3388">
        <f t="shared" si="263"/>
        <v>30</v>
      </c>
      <c r="T3388" s="10">
        <f t="shared" si="264"/>
        <v>2014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8">
        <f t="shared" si="260"/>
        <v>100.17142857142858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t="s">
        <v>8272</v>
      </c>
      <c r="Q3389" s="12">
        <f t="shared" si="261"/>
        <v>41947.762592592589</v>
      </c>
      <c r="R3389" s="12">
        <f t="shared" si="262"/>
        <v>41987.762592592597</v>
      </c>
      <c r="S3389">
        <f t="shared" si="263"/>
        <v>40</v>
      </c>
      <c r="T3389" s="10">
        <f t="shared" si="264"/>
        <v>2014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8">
        <f t="shared" si="260"/>
        <v>34.6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t="s">
        <v>8272</v>
      </c>
      <c r="Q3390" s="12">
        <f t="shared" si="261"/>
        <v>42143.461122685185</v>
      </c>
      <c r="R3390" s="12">
        <f t="shared" si="262"/>
        <v>42173.461122685185</v>
      </c>
      <c r="S3390">
        <f t="shared" si="263"/>
        <v>30</v>
      </c>
      <c r="T3390" s="10">
        <f t="shared" si="264"/>
        <v>2015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8">
        <f t="shared" si="260"/>
        <v>184.67741935483872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t="s">
        <v>8272</v>
      </c>
      <c r="Q3391" s="12">
        <f t="shared" si="261"/>
        <v>42494.563449074078</v>
      </c>
      <c r="R3391" s="12">
        <f t="shared" si="262"/>
        <v>42524.563449074078</v>
      </c>
      <c r="S3391">
        <f t="shared" si="263"/>
        <v>30</v>
      </c>
      <c r="T3391" s="10">
        <f t="shared" si="264"/>
        <v>2016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8">
        <f t="shared" si="260"/>
        <v>69.818181818181813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t="s">
        <v>8272</v>
      </c>
      <c r="Q3392" s="12">
        <f t="shared" si="261"/>
        <v>41815.774826388886</v>
      </c>
      <c r="R3392" s="12">
        <f t="shared" si="262"/>
        <v>41830.774826388886</v>
      </c>
      <c r="S3392">
        <f t="shared" si="263"/>
        <v>15</v>
      </c>
      <c r="T3392" s="10">
        <f t="shared" si="264"/>
        <v>2014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8">
        <f t="shared" si="260"/>
        <v>61.944444444444443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t="s">
        <v>8272</v>
      </c>
      <c r="Q3393" s="12">
        <f t="shared" si="261"/>
        <v>41830.545694444445</v>
      </c>
      <c r="R3393" s="12">
        <f t="shared" si="262"/>
        <v>41859.936111111114</v>
      </c>
      <c r="S3393">
        <f t="shared" si="263"/>
        <v>29</v>
      </c>
      <c r="T3393" s="10">
        <f t="shared" si="264"/>
        <v>2014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8">
        <f t="shared" ref="F3394:F3457" si="265">E3394/M3394</f>
        <v>41.666666666666664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t="s">
        <v>8272</v>
      </c>
      <c r="Q3394" s="12">
        <f t="shared" si="261"/>
        <v>42446.845543981486</v>
      </c>
      <c r="R3394" s="12">
        <f t="shared" si="262"/>
        <v>42496.845543981486</v>
      </c>
      <c r="S3394">
        <f t="shared" si="263"/>
        <v>50</v>
      </c>
      <c r="T3394" s="10">
        <f t="shared" si="264"/>
        <v>2016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8">
        <f t="shared" si="265"/>
        <v>36.06818181818182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t="s">
        <v>8272</v>
      </c>
      <c r="Q3395" s="12">
        <f t="shared" ref="Q3395:Q3458" si="266">((($K3395/60)/60)/24)+DATE(1970,1,1)</f>
        <v>41923.921643518523</v>
      </c>
      <c r="R3395" s="12">
        <f t="shared" ref="R3395:R3458" si="267">((($J3395/60)/60)/24)+DATE(1970,1,1)</f>
        <v>41949.031944444447</v>
      </c>
      <c r="S3395">
        <f t="shared" ref="S3395:S3458" si="268">ROUND(R3395-Q3395,0)</f>
        <v>25</v>
      </c>
      <c r="T3395" s="10">
        <f t="shared" ref="T3395:T3458" si="269">YEAR(Q3395)</f>
        <v>2014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8">
        <f t="shared" si="265"/>
        <v>29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t="s">
        <v>8272</v>
      </c>
      <c r="Q3396" s="12">
        <f t="shared" si="266"/>
        <v>41817.59542824074</v>
      </c>
      <c r="R3396" s="12">
        <f t="shared" si="267"/>
        <v>41847.59542824074</v>
      </c>
      <c r="S3396">
        <f t="shared" si="268"/>
        <v>30</v>
      </c>
      <c r="T3396" s="10">
        <f t="shared" si="269"/>
        <v>2014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8">
        <f t="shared" si="265"/>
        <v>24.210526315789473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t="s">
        <v>8272</v>
      </c>
      <c r="Q3397" s="12">
        <f t="shared" si="266"/>
        <v>42140.712314814817</v>
      </c>
      <c r="R3397" s="12">
        <f t="shared" si="267"/>
        <v>42154.756944444445</v>
      </c>
      <c r="S3397">
        <f t="shared" si="268"/>
        <v>14</v>
      </c>
      <c r="T3397" s="10">
        <f t="shared" si="269"/>
        <v>2015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8">
        <f t="shared" si="265"/>
        <v>55.892857142857146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t="s">
        <v>8272</v>
      </c>
      <c r="Q3398" s="12">
        <f t="shared" si="266"/>
        <v>41764.44663194444</v>
      </c>
      <c r="R3398" s="12">
        <f t="shared" si="267"/>
        <v>41791.165972222225</v>
      </c>
      <c r="S3398">
        <f t="shared" si="268"/>
        <v>27</v>
      </c>
      <c r="T3398" s="10">
        <f t="shared" si="269"/>
        <v>2014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8">
        <f t="shared" si="265"/>
        <v>11.666666666666666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t="s">
        <v>8272</v>
      </c>
      <c r="Q3399" s="12">
        <f t="shared" si="266"/>
        <v>42378.478344907402</v>
      </c>
      <c r="R3399" s="12">
        <f t="shared" si="267"/>
        <v>42418.916666666672</v>
      </c>
      <c r="S3399">
        <f t="shared" si="268"/>
        <v>40</v>
      </c>
      <c r="T3399" s="10">
        <f t="shared" si="269"/>
        <v>2016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8">
        <f t="shared" si="265"/>
        <v>68.353846153846149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t="s">
        <v>8272</v>
      </c>
      <c r="Q3400" s="12">
        <f t="shared" si="266"/>
        <v>41941.75203703704</v>
      </c>
      <c r="R3400" s="12">
        <f t="shared" si="267"/>
        <v>41964.708333333328</v>
      </c>
      <c r="S3400">
        <f t="shared" si="268"/>
        <v>23</v>
      </c>
      <c r="T3400" s="10">
        <f t="shared" si="269"/>
        <v>2014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8">
        <f t="shared" si="265"/>
        <v>27.065217391304348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t="s">
        <v>8272</v>
      </c>
      <c r="Q3401" s="12">
        <f t="shared" si="266"/>
        <v>42026.920428240745</v>
      </c>
      <c r="R3401" s="12">
        <f t="shared" si="267"/>
        <v>42056.920428240745</v>
      </c>
      <c r="S3401">
        <f t="shared" si="268"/>
        <v>30</v>
      </c>
      <c r="T3401" s="10">
        <f t="shared" si="269"/>
        <v>2015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8">
        <f t="shared" si="265"/>
        <v>118.12941176470588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t="s">
        <v>8272</v>
      </c>
      <c r="Q3402" s="12">
        <f t="shared" si="266"/>
        <v>41834.953865740739</v>
      </c>
      <c r="R3402" s="12">
        <f t="shared" si="267"/>
        <v>41879.953865740739</v>
      </c>
      <c r="S3402">
        <f t="shared" si="268"/>
        <v>45</v>
      </c>
      <c r="T3402" s="10">
        <f t="shared" si="269"/>
        <v>2014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8">
        <f t="shared" si="265"/>
        <v>44.757575757575758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t="s">
        <v>8272</v>
      </c>
      <c r="Q3403" s="12">
        <f t="shared" si="266"/>
        <v>42193.723912037036</v>
      </c>
      <c r="R3403" s="12">
        <f t="shared" si="267"/>
        <v>42223.723912037036</v>
      </c>
      <c r="S3403">
        <f t="shared" si="268"/>
        <v>30</v>
      </c>
      <c r="T3403" s="10">
        <f t="shared" si="269"/>
        <v>2015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8">
        <f t="shared" si="265"/>
        <v>99.787878787878782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t="s">
        <v>8272</v>
      </c>
      <c r="Q3404" s="12">
        <f t="shared" si="266"/>
        <v>42290.61855324074</v>
      </c>
      <c r="R3404" s="12">
        <f t="shared" si="267"/>
        <v>42320.104861111111</v>
      </c>
      <c r="S3404">
        <f t="shared" si="268"/>
        <v>29</v>
      </c>
      <c r="T3404" s="10">
        <f t="shared" si="269"/>
        <v>2015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8">
        <f t="shared" si="265"/>
        <v>117.64705882352941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t="s">
        <v>8272</v>
      </c>
      <c r="Q3405" s="12">
        <f t="shared" si="266"/>
        <v>42150.462083333332</v>
      </c>
      <c r="R3405" s="12">
        <f t="shared" si="267"/>
        <v>42180.462083333332</v>
      </c>
      <c r="S3405">
        <f t="shared" si="268"/>
        <v>30</v>
      </c>
      <c r="T3405" s="10">
        <f t="shared" si="269"/>
        <v>2015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8">
        <f t="shared" si="265"/>
        <v>203.33333333333334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t="s">
        <v>8272</v>
      </c>
      <c r="Q3406" s="12">
        <f t="shared" si="266"/>
        <v>42152.503495370373</v>
      </c>
      <c r="R3406" s="12">
        <f t="shared" si="267"/>
        <v>42172.503495370373</v>
      </c>
      <c r="S3406">
        <f t="shared" si="268"/>
        <v>20</v>
      </c>
      <c r="T3406" s="10">
        <f t="shared" si="269"/>
        <v>2015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8">
        <f t="shared" si="265"/>
        <v>28.323529411764707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t="s">
        <v>8272</v>
      </c>
      <c r="Q3407" s="12">
        <f t="shared" si="266"/>
        <v>42410.017199074078</v>
      </c>
      <c r="R3407" s="12">
        <f t="shared" si="267"/>
        <v>42430.999305555553</v>
      </c>
      <c r="S3407">
        <f t="shared" si="268"/>
        <v>21</v>
      </c>
      <c r="T3407" s="10">
        <f t="shared" si="269"/>
        <v>2016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8">
        <f t="shared" si="265"/>
        <v>110.23076923076923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t="s">
        <v>8272</v>
      </c>
      <c r="Q3408" s="12">
        <f t="shared" si="266"/>
        <v>41791.492777777778</v>
      </c>
      <c r="R3408" s="12">
        <f t="shared" si="267"/>
        <v>41836.492777777778</v>
      </c>
      <c r="S3408">
        <f t="shared" si="268"/>
        <v>45</v>
      </c>
      <c r="T3408" s="10">
        <f t="shared" si="269"/>
        <v>2014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8">
        <f t="shared" si="265"/>
        <v>31.970149253731343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t="s">
        <v>8272</v>
      </c>
      <c r="Q3409" s="12">
        <f t="shared" si="266"/>
        <v>41796.422326388885</v>
      </c>
      <c r="R3409" s="12">
        <f t="shared" si="267"/>
        <v>41826.422326388885</v>
      </c>
      <c r="S3409">
        <f t="shared" si="268"/>
        <v>30</v>
      </c>
      <c r="T3409" s="10">
        <f t="shared" si="269"/>
        <v>2014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8">
        <f t="shared" si="265"/>
        <v>58.611111111111114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t="s">
        <v>8272</v>
      </c>
      <c r="Q3410" s="12">
        <f t="shared" si="266"/>
        <v>41808.991944444446</v>
      </c>
      <c r="R3410" s="12">
        <f t="shared" si="267"/>
        <v>41838.991944444446</v>
      </c>
      <c r="S3410">
        <f t="shared" si="268"/>
        <v>30</v>
      </c>
      <c r="T3410" s="10">
        <f t="shared" si="269"/>
        <v>2014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8">
        <f t="shared" si="265"/>
        <v>29.428571428571427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t="s">
        <v>8272</v>
      </c>
      <c r="Q3411" s="12">
        <f t="shared" si="266"/>
        <v>42544.814328703709</v>
      </c>
      <c r="R3411" s="12">
        <f t="shared" si="267"/>
        <v>42582.873611111107</v>
      </c>
      <c r="S3411">
        <f t="shared" si="268"/>
        <v>38</v>
      </c>
      <c r="T3411" s="10">
        <f t="shared" si="269"/>
        <v>2016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8">
        <f t="shared" si="265"/>
        <v>81.375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t="s">
        <v>8272</v>
      </c>
      <c r="Q3412" s="12">
        <f t="shared" si="266"/>
        <v>42500.041550925926</v>
      </c>
      <c r="R3412" s="12">
        <f t="shared" si="267"/>
        <v>42527.291666666672</v>
      </c>
      <c r="S3412">
        <f t="shared" si="268"/>
        <v>27</v>
      </c>
      <c r="T3412" s="10">
        <f t="shared" si="269"/>
        <v>2016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8">
        <f t="shared" si="265"/>
        <v>199.16666666666666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t="s">
        <v>8272</v>
      </c>
      <c r="Q3413" s="12">
        <f t="shared" si="266"/>
        <v>42265.022824074069</v>
      </c>
      <c r="R3413" s="12">
        <f t="shared" si="267"/>
        <v>42285.022824074069</v>
      </c>
      <c r="S3413">
        <f t="shared" si="268"/>
        <v>20</v>
      </c>
      <c r="T3413" s="10">
        <f t="shared" si="269"/>
        <v>2015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8">
        <f t="shared" si="265"/>
        <v>115.38461538461539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t="s">
        <v>8272</v>
      </c>
      <c r="Q3414" s="12">
        <f t="shared" si="266"/>
        <v>41879.959050925929</v>
      </c>
      <c r="R3414" s="12">
        <f t="shared" si="267"/>
        <v>41909.959050925929</v>
      </c>
      <c r="S3414">
        <f t="shared" si="268"/>
        <v>30</v>
      </c>
      <c r="T3414" s="10">
        <f t="shared" si="269"/>
        <v>2014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8">
        <f t="shared" si="265"/>
        <v>46.428571428571431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t="s">
        <v>8272</v>
      </c>
      <c r="Q3415" s="12">
        <f t="shared" si="266"/>
        <v>42053.733078703706</v>
      </c>
      <c r="R3415" s="12">
        <f t="shared" si="267"/>
        <v>42063.207638888889</v>
      </c>
      <c r="S3415">
        <f t="shared" si="268"/>
        <v>9</v>
      </c>
      <c r="T3415" s="10">
        <f t="shared" si="269"/>
        <v>2015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8">
        <f t="shared" si="265"/>
        <v>70.568181818181813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t="s">
        <v>8272</v>
      </c>
      <c r="Q3416" s="12">
        <f t="shared" si="266"/>
        <v>42675.832465277781</v>
      </c>
      <c r="R3416" s="12">
        <f t="shared" si="267"/>
        <v>42705.332638888889</v>
      </c>
      <c r="S3416">
        <f t="shared" si="268"/>
        <v>30</v>
      </c>
      <c r="T3416" s="10">
        <f t="shared" si="269"/>
        <v>2016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8">
        <f t="shared" si="265"/>
        <v>22.222222222222221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t="s">
        <v>8272</v>
      </c>
      <c r="Q3417" s="12">
        <f t="shared" si="266"/>
        <v>42467.144166666665</v>
      </c>
      <c r="R3417" s="12">
        <f t="shared" si="267"/>
        <v>42477.979166666672</v>
      </c>
      <c r="S3417">
        <f t="shared" si="268"/>
        <v>11</v>
      </c>
      <c r="T3417" s="10">
        <f t="shared" si="269"/>
        <v>2016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8">
        <f t="shared" si="265"/>
        <v>159.46666666666667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t="s">
        <v>8272</v>
      </c>
      <c r="Q3418" s="12">
        <f t="shared" si="266"/>
        <v>42089.412557870368</v>
      </c>
      <c r="R3418" s="12">
        <f t="shared" si="267"/>
        <v>42117.770833333328</v>
      </c>
      <c r="S3418">
        <f t="shared" si="268"/>
        <v>28</v>
      </c>
      <c r="T3418" s="10">
        <f t="shared" si="269"/>
        <v>2015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8">
        <f t="shared" si="265"/>
        <v>37.777999999999999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t="s">
        <v>8272</v>
      </c>
      <c r="Q3419" s="12">
        <f t="shared" si="266"/>
        <v>41894.91375</v>
      </c>
      <c r="R3419" s="12">
        <f t="shared" si="267"/>
        <v>41938.029861111114</v>
      </c>
      <c r="S3419">
        <f t="shared" si="268"/>
        <v>43</v>
      </c>
      <c r="T3419" s="10">
        <f t="shared" si="269"/>
        <v>2014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8">
        <f t="shared" si="265"/>
        <v>72.053571428571431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t="s">
        <v>8272</v>
      </c>
      <c r="Q3420" s="12">
        <f t="shared" si="266"/>
        <v>41752.83457175926</v>
      </c>
      <c r="R3420" s="12">
        <f t="shared" si="267"/>
        <v>41782.83457175926</v>
      </c>
      <c r="S3420">
        <f t="shared" si="268"/>
        <v>30</v>
      </c>
      <c r="T3420" s="10">
        <f t="shared" si="269"/>
        <v>2014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8">
        <f t="shared" si="265"/>
        <v>63.695652173913047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t="s">
        <v>8272</v>
      </c>
      <c r="Q3421" s="12">
        <f t="shared" si="266"/>
        <v>42448.821585648147</v>
      </c>
      <c r="R3421" s="12">
        <f t="shared" si="267"/>
        <v>42466.895833333328</v>
      </c>
      <c r="S3421">
        <f t="shared" si="268"/>
        <v>18</v>
      </c>
      <c r="T3421" s="10">
        <f t="shared" si="269"/>
        <v>2016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8">
        <f t="shared" si="265"/>
        <v>28.411764705882351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t="s">
        <v>8272</v>
      </c>
      <c r="Q3422" s="12">
        <f t="shared" si="266"/>
        <v>42405.090300925927</v>
      </c>
      <c r="R3422" s="12">
        <f t="shared" si="267"/>
        <v>42414</v>
      </c>
      <c r="S3422">
        <f t="shared" si="268"/>
        <v>9</v>
      </c>
      <c r="T3422" s="10">
        <f t="shared" si="269"/>
        <v>2016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8">
        <f t="shared" si="265"/>
        <v>103.21428571428571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t="s">
        <v>8272</v>
      </c>
      <c r="Q3423" s="12">
        <f t="shared" si="266"/>
        <v>42037.791238425925</v>
      </c>
      <c r="R3423" s="12">
        <f t="shared" si="267"/>
        <v>42067.791238425925</v>
      </c>
      <c r="S3423">
        <f t="shared" si="268"/>
        <v>30</v>
      </c>
      <c r="T3423" s="10">
        <f t="shared" si="269"/>
        <v>2015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8">
        <f t="shared" si="265"/>
        <v>71.152173913043484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t="s">
        <v>8272</v>
      </c>
      <c r="Q3424" s="12">
        <f t="shared" si="266"/>
        <v>42323.562222222223</v>
      </c>
      <c r="R3424" s="12">
        <f t="shared" si="267"/>
        <v>42352</v>
      </c>
      <c r="S3424">
        <f t="shared" si="268"/>
        <v>28</v>
      </c>
      <c r="T3424" s="10">
        <f t="shared" si="269"/>
        <v>2015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8">
        <f t="shared" si="265"/>
        <v>35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t="s">
        <v>8272</v>
      </c>
      <c r="Q3425" s="12">
        <f t="shared" si="266"/>
        <v>42088.911354166667</v>
      </c>
      <c r="R3425" s="12">
        <f t="shared" si="267"/>
        <v>42118.911354166667</v>
      </c>
      <c r="S3425">
        <f t="shared" si="268"/>
        <v>30</v>
      </c>
      <c r="T3425" s="10">
        <f t="shared" si="269"/>
        <v>2015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8">
        <f t="shared" si="265"/>
        <v>81.776315789473685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t="s">
        <v>8272</v>
      </c>
      <c r="Q3426" s="12">
        <f t="shared" si="266"/>
        <v>42018.676898148144</v>
      </c>
      <c r="R3426" s="12">
        <f t="shared" si="267"/>
        <v>42040.290972222225</v>
      </c>
      <c r="S3426">
        <f t="shared" si="268"/>
        <v>22</v>
      </c>
      <c r="T3426" s="10">
        <f t="shared" si="269"/>
        <v>2015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8">
        <f t="shared" si="265"/>
        <v>297.02980769230766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t="s">
        <v>8272</v>
      </c>
      <c r="Q3427" s="12">
        <f t="shared" si="266"/>
        <v>41884.617314814815</v>
      </c>
      <c r="R3427" s="12">
        <f t="shared" si="267"/>
        <v>41916.617314814815</v>
      </c>
      <c r="S3427">
        <f t="shared" si="268"/>
        <v>32</v>
      </c>
      <c r="T3427" s="10">
        <f t="shared" si="269"/>
        <v>2014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8">
        <f t="shared" si="265"/>
        <v>46.609195402298852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t="s">
        <v>8272</v>
      </c>
      <c r="Q3428" s="12">
        <f t="shared" si="266"/>
        <v>41884.056747685187</v>
      </c>
      <c r="R3428" s="12">
        <f t="shared" si="267"/>
        <v>41903.083333333336</v>
      </c>
      <c r="S3428">
        <f t="shared" si="268"/>
        <v>19</v>
      </c>
      <c r="T3428" s="10">
        <f t="shared" si="269"/>
        <v>2014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8">
        <f t="shared" si="265"/>
        <v>51.724137931034484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t="s">
        <v>8272</v>
      </c>
      <c r="Q3429" s="12">
        <f t="shared" si="266"/>
        <v>41792.645277777774</v>
      </c>
      <c r="R3429" s="12">
        <f t="shared" si="267"/>
        <v>41822.645277777774</v>
      </c>
      <c r="S3429">
        <f t="shared" si="268"/>
        <v>30</v>
      </c>
      <c r="T3429" s="10">
        <f t="shared" si="269"/>
        <v>2014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8">
        <f t="shared" si="265"/>
        <v>40.294117647058826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t="s">
        <v>8272</v>
      </c>
      <c r="Q3430" s="12">
        <f t="shared" si="266"/>
        <v>42038.720451388886</v>
      </c>
      <c r="R3430" s="12">
        <f t="shared" si="267"/>
        <v>42063.708333333328</v>
      </c>
      <c r="S3430">
        <f t="shared" si="268"/>
        <v>25</v>
      </c>
      <c r="T3430" s="10">
        <f t="shared" si="269"/>
        <v>2015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8">
        <f t="shared" si="265"/>
        <v>16.25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t="s">
        <v>8272</v>
      </c>
      <c r="Q3431" s="12">
        <f t="shared" si="266"/>
        <v>42662.021539351852</v>
      </c>
      <c r="R3431" s="12">
        <f t="shared" si="267"/>
        <v>42676.021539351852</v>
      </c>
      <c r="S3431">
        <f t="shared" si="268"/>
        <v>14</v>
      </c>
      <c r="T3431" s="10">
        <f t="shared" si="269"/>
        <v>2016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8">
        <f t="shared" si="265"/>
        <v>30.152638888888887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t="s">
        <v>8272</v>
      </c>
      <c r="Q3432" s="12">
        <f t="shared" si="266"/>
        <v>41820.945613425924</v>
      </c>
      <c r="R3432" s="12">
        <f t="shared" si="267"/>
        <v>41850.945613425924</v>
      </c>
      <c r="S3432">
        <f t="shared" si="268"/>
        <v>30</v>
      </c>
      <c r="T3432" s="10">
        <f t="shared" si="269"/>
        <v>2014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8">
        <f t="shared" si="265"/>
        <v>95.238095238095241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t="s">
        <v>8272</v>
      </c>
      <c r="Q3433" s="12">
        <f t="shared" si="266"/>
        <v>41839.730937500004</v>
      </c>
      <c r="R3433" s="12">
        <f t="shared" si="267"/>
        <v>41869.730937500004</v>
      </c>
      <c r="S3433">
        <f t="shared" si="268"/>
        <v>30</v>
      </c>
      <c r="T3433" s="10">
        <f t="shared" si="269"/>
        <v>2014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8">
        <f t="shared" si="265"/>
        <v>52.214285714285715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t="s">
        <v>8272</v>
      </c>
      <c r="Q3434" s="12">
        <f t="shared" si="266"/>
        <v>42380.581180555557</v>
      </c>
      <c r="R3434" s="12">
        <f t="shared" si="267"/>
        <v>42405.916666666672</v>
      </c>
      <c r="S3434">
        <f t="shared" si="268"/>
        <v>25</v>
      </c>
      <c r="T3434" s="10">
        <f t="shared" si="269"/>
        <v>2016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8">
        <f t="shared" si="265"/>
        <v>134.1549295774648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t="s">
        <v>8272</v>
      </c>
      <c r="Q3435" s="12">
        <f t="shared" si="266"/>
        <v>41776.063136574077</v>
      </c>
      <c r="R3435" s="12">
        <f t="shared" si="267"/>
        <v>41807.125</v>
      </c>
      <c r="S3435">
        <f t="shared" si="268"/>
        <v>31</v>
      </c>
      <c r="T3435" s="10">
        <f t="shared" si="269"/>
        <v>2014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8">
        <f t="shared" si="265"/>
        <v>62.827380952380949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t="s">
        <v>8272</v>
      </c>
      <c r="Q3436" s="12">
        <f t="shared" si="266"/>
        <v>41800.380428240744</v>
      </c>
      <c r="R3436" s="12">
        <f t="shared" si="267"/>
        <v>41830.380428240744</v>
      </c>
      <c r="S3436">
        <f t="shared" si="268"/>
        <v>30</v>
      </c>
      <c r="T3436" s="10">
        <f t="shared" si="269"/>
        <v>2014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8">
        <f t="shared" si="265"/>
        <v>58.94736842105263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t="s">
        <v>8272</v>
      </c>
      <c r="Q3437" s="12">
        <f t="shared" si="266"/>
        <v>42572.61681712963</v>
      </c>
      <c r="R3437" s="12">
        <f t="shared" si="267"/>
        <v>42589.125</v>
      </c>
      <c r="S3437">
        <f t="shared" si="268"/>
        <v>17</v>
      </c>
      <c r="T3437" s="10">
        <f t="shared" si="269"/>
        <v>2016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8">
        <f t="shared" si="265"/>
        <v>143.1081081081081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t="s">
        <v>8272</v>
      </c>
      <c r="Q3438" s="12">
        <f t="shared" si="266"/>
        <v>41851.541585648149</v>
      </c>
      <c r="R3438" s="12">
        <f t="shared" si="267"/>
        <v>41872.686111111114</v>
      </c>
      <c r="S3438">
        <f t="shared" si="268"/>
        <v>21</v>
      </c>
      <c r="T3438" s="10">
        <f t="shared" si="269"/>
        <v>2014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8">
        <f t="shared" si="265"/>
        <v>84.166666666666671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t="s">
        <v>8272</v>
      </c>
      <c r="Q3439" s="12">
        <f t="shared" si="266"/>
        <v>42205.710879629631</v>
      </c>
      <c r="R3439" s="12">
        <f t="shared" si="267"/>
        <v>42235.710879629631</v>
      </c>
      <c r="S3439">
        <f t="shared" si="268"/>
        <v>30</v>
      </c>
      <c r="T3439" s="10">
        <f t="shared" si="269"/>
        <v>2015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8">
        <f t="shared" si="265"/>
        <v>186.07142857142858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t="s">
        <v>8272</v>
      </c>
      <c r="Q3440" s="12">
        <f t="shared" si="266"/>
        <v>42100.927858796291</v>
      </c>
      <c r="R3440" s="12">
        <f t="shared" si="267"/>
        <v>42126.875</v>
      </c>
      <c r="S3440">
        <f t="shared" si="268"/>
        <v>26</v>
      </c>
      <c r="T3440" s="10">
        <f t="shared" si="269"/>
        <v>2015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8">
        <f t="shared" si="265"/>
        <v>89.785555555555561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t="s">
        <v>8272</v>
      </c>
      <c r="Q3441" s="12">
        <f t="shared" si="266"/>
        <v>42374.911226851851</v>
      </c>
      <c r="R3441" s="12">
        <f t="shared" si="267"/>
        <v>42388.207638888889</v>
      </c>
      <c r="S3441">
        <f t="shared" si="268"/>
        <v>13</v>
      </c>
      <c r="T3441" s="10">
        <f t="shared" si="269"/>
        <v>2016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8">
        <f t="shared" si="265"/>
        <v>64.157560975609755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t="s">
        <v>8272</v>
      </c>
      <c r="Q3442" s="12">
        <f t="shared" si="266"/>
        <v>41809.12300925926</v>
      </c>
      <c r="R3442" s="12">
        <f t="shared" si="267"/>
        <v>41831.677083333336</v>
      </c>
      <c r="S3442">
        <f t="shared" si="268"/>
        <v>23</v>
      </c>
      <c r="T3442" s="10">
        <f t="shared" si="269"/>
        <v>2014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8">
        <f t="shared" si="265"/>
        <v>59.651162790697676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t="s">
        <v>8272</v>
      </c>
      <c r="Q3443" s="12">
        <f t="shared" si="266"/>
        <v>42294.429641203707</v>
      </c>
      <c r="R3443" s="12">
        <f t="shared" si="267"/>
        <v>42321.845138888893</v>
      </c>
      <c r="S3443">
        <f t="shared" si="268"/>
        <v>27</v>
      </c>
      <c r="T3443" s="10">
        <f t="shared" si="269"/>
        <v>2015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8">
        <f t="shared" si="265"/>
        <v>31.25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t="s">
        <v>8272</v>
      </c>
      <c r="Q3444" s="12">
        <f t="shared" si="266"/>
        <v>42124.841111111105</v>
      </c>
      <c r="R3444" s="12">
        <f t="shared" si="267"/>
        <v>42154.841111111105</v>
      </c>
      <c r="S3444">
        <f t="shared" si="268"/>
        <v>30</v>
      </c>
      <c r="T3444" s="10">
        <f t="shared" si="269"/>
        <v>2015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8">
        <f t="shared" si="265"/>
        <v>41.222222222222221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t="s">
        <v>8272</v>
      </c>
      <c r="Q3445" s="12">
        <f t="shared" si="266"/>
        <v>41861.524837962963</v>
      </c>
      <c r="R3445" s="12">
        <f t="shared" si="267"/>
        <v>41891.524837962963</v>
      </c>
      <c r="S3445">
        <f t="shared" si="268"/>
        <v>30</v>
      </c>
      <c r="T3445" s="10">
        <f t="shared" si="269"/>
        <v>2014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8">
        <f t="shared" si="265"/>
        <v>43.35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t="s">
        <v>8272</v>
      </c>
      <c r="Q3446" s="12">
        <f t="shared" si="266"/>
        <v>42521.291504629626</v>
      </c>
      <c r="R3446" s="12">
        <f t="shared" si="267"/>
        <v>42529.582638888889</v>
      </c>
      <c r="S3446">
        <f t="shared" si="268"/>
        <v>8</v>
      </c>
      <c r="T3446" s="10">
        <f t="shared" si="269"/>
        <v>2016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8">
        <f t="shared" si="265"/>
        <v>64.516129032258064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t="s">
        <v>8272</v>
      </c>
      <c r="Q3447" s="12">
        <f t="shared" si="266"/>
        <v>42272.530509259261</v>
      </c>
      <c r="R3447" s="12">
        <f t="shared" si="267"/>
        <v>42300.530509259261</v>
      </c>
      <c r="S3447">
        <f t="shared" si="268"/>
        <v>28</v>
      </c>
      <c r="T3447" s="10">
        <f t="shared" si="269"/>
        <v>2015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8">
        <f t="shared" si="265"/>
        <v>43.28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t="s">
        <v>8272</v>
      </c>
      <c r="Q3448" s="12">
        <f t="shared" si="266"/>
        <v>42016.832465277781</v>
      </c>
      <c r="R3448" s="12">
        <f t="shared" si="267"/>
        <v>42040.513888888891</v>
      </c>
      <c r="S3448">
        <f t="shared" si="268"/>
        <v>24</v>
      </c>
      <c r="T3448" s="10">
        <f t="shared" si="269"/>
        <v>2015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8">
        <f t="shared" si="265"/>
        <v>77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t="s">
        <v>8272</v>
      </c>
      <c r="Q3449" s="12">
        <f t="shared" si="266"/>
        <v>42402.889027777783</v>
      </c>
      <c r="R3449" s="12">
        <f t="shared" si="267"/>
        <v>42447.847361111111</v>
      </c>
      <c r="S3449">
        <f t="shared" si="268"/>
        <v>45</v>
      </c>
      <c r="T3449" s="10">
        <f t="shared" si="269"/>
        <v>2016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8">
        <f t="shared" si="265"/>
        <v>51.222222222222221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t="s">
        <v>8272</v>
      </c>
      <c r="Q3450" s="12">
        <f t="shared" si="266"/>
        <v>41960.119085648148</v>
      </c>
      <c r="R3450" s="12">
        <f t="shared" si="267"/>
        <v>41990.119085648148</v>
      </c>
      <c r="S3450">
        <f t="shared" si="268"/>
        <v>30</v>
      </c>
      <c r="T3450" s="10">
        <f t="shared" si="269"/>
        <v>2014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8">
        <f t="shared" si="265"/>
        <v>68.25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t="s">
        <v>8272</v>
      </c>
      <c r="Q3451" s="12">
        <f t="shared" si="266"/>
        <v>42532.052523148144</v>
      </c>
      <c r="R3451" s="12">
        <f t="shared" si="267"/>
        <v>42560.166666666672</v>
      </c>
      <c r="S3451">
        <f t="shared" si="268"/>
        <v>28</v>
      </c>
      <c r="T3451" s="10">
        <f t="shared" si="269"/>
        <v>2016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8">
        <f t="shared" si="265"/>
        <v>19.487179487179485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t="s">
        <v>8272</v>
      </c>
      <c r="Q3452" s="12">
        <f t="shared" si="266"/>
        <v>42036.704525462963</v>
      </c>
      <c r="R3452" s="12">
        <f t="shared" si="267"/>
        <v>42096.662858796291</v>
      </c>
      <c r="S3452">
        <f t="shared" si="268"/>
        <v>60</v>
      </c>
      <c r="T3452" s="10">
        <f t="shared" si="269"/>
        <v>2015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8">
        <f t="shared" si="265"/>
        <v>41.125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t="s">
        <v>8272</v>
      </c>
      <c r="Q3453" s="12">
        <f t="shared" si="266"/>
        <v>42088.723692129628</v>
      </c>
      <c r="R3453" s="12">
        <f t="shared" si="267"/>
        <v>42115.723692129628</v>
      </c>
      <c r="S3453">
        <f t="shared" si="268"/>
        <v>27</v>
      </c>
      <c r="T3453" s="10">
        <f t="shared" si="269"/>
        <v>2015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8">
        <f t="shared" si="265"/>
        <v>41.405405405405403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t="s">
        <v>8272</v>
      </c>
      <c r="Q3454" s="12">
        <f t="shared" si="266"/>
        <v>41820.639189814814</v>
      </c>
      <c r="R3454" s="12">
        <f t="shared" si="267"/>
        <v>41843.165972222225</v>
      </c>
      <c r="S3454">
        <f t="shared" si="268"/>
        <v>23</v>
      </c>
      <c r="T3454" s="10">
        <f t="shared" si="269"/>
        <v>2014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8">
        <f t="shared" si="265"/>
        <v>27.5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t="s">
        <v>8272</v>
      </c>
      <c r="Q3455" s="12">
        <f t="shared" si="266"/>
        <v>42535.97865740741</v>
      </c>
      <c r="R3455" s="12">
        <f t="shared" si="267"/>
        <v>42595.97865740741</v>
      </c>
      <c r="S3455">
        <f t="shared" si="268"/>
        <v>60</v>
      </c>
      <c r="T3455" s="10">
        <f t="shared" si="269"/>
        <v>2016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8">
        <f t="shared" si="265"/>
        <v>33.571428571428569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t="s">
        <v>8272</v>
      </c>
      <c r="Q3456" s="12">
        <f t="shared" si="266"/>
        <v>41821.698599537034</v>
      </c>
      <c r="R3456" s="12">
        <f t="shared" si="267"/>
        <v>41851.698599537034</v>
      </c>
      <c r="S3456">
        <f t="shared" si="268"/>
        <v>30</v>
      </c>
      <c r="T3456" s="10">
        <f t="shared" si="269"/>
        <v>2014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8">
        <f t="shared" si="265"/>
        <v>145.86956521739131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t="s">
        <v>8272</v>
      </c>
      <c r="Q3457" s="12">
        <f t="shared" si="266"/>
        <v>42626.7503125</v>
      </c>
      <c r="R3457" s="12">
        <f t="shared" si="267"/>
        <v>42656.7503125</v>
      </c>
      <c r="S3457">
        <f t="shared" si="268"/>
        <v>30</v>
      </c>
      <c r="T3457" s="10">
        <f t="shared" si="269"/>
        <v>2016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8">
        <f t="shared" ref="F3458:F3521" si="270">E3458/M3458</f>
        <v>358.6875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t="s">
        <v>8272</v>
      </c>
      <c r="Q3458" s="12">
        <f t="shared" si="266"/>
        <v>41821.205636574072</v>
      </c>
      <c r="R3458" s="12">
        <f t="shared" si="267"/>
        <v>41852.290972222225</v>
      </c>
      <c r="S3458">
        <f t="shared" si="268"/>
        <v>31</v>
      </c>
      <c r="T3458" s="10">
        <f t="shared" si="269"/>
        <v>2014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8">
        <f t="shared" si="270"/>
        <v>50.981818181818184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t="s">
        <v>8272</v>
      </c>
      <c r="Q3459" s="12">
        <f t="shared" ref="Q3459:Q3522" si="271">((($K3459/60)/60)/24)+DATE(1970,1,1)</f>
        <v>42016.706678240742</v>
      </c>
      <c r="R3459" s="12">
        <f t="shared" ref="R3459:R3522" si="272">((($J3459/60)/60)/24)+DATE(1970,1,1)</f>
        <v>42047.249305555553</v>
      </c>
      <c r="S3459">
        <f t="shared" ref="S3459:S3522" si="273">ROUND(R3459-Q3459,0)</f>
        <v>31</v>
      </c>
      <c r="T3459" s="10">
        <f t="shared" ref="T3459:T3522" si="274">YEAR(Q3459)</f>
        <v>2015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8">
        <f t="shared" si="270"/>
        <v>45.037037037037038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t="s">
        <v>8272</v>
      </c>
      <c r="Q3460" s="12">
        <f t="shared" si="271"/>
        <v>42011.202581018515</v>
      </c>
      <c r="R3460" s="12">
        <f t="shared" si="272"/>
        <v>42038.185416666667</v>
      </c>
      <c r="S3460">
        <f t="shared" si="273"/>
        <v>27</v>
      </c>
      <c r="T3460" s="10">
        <f t="shared" si="274"/>
        <v>2015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8">
        <f t="shared" si="270"/>
        <v>17.527777777777779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t="s">
        <v>8272</v>
      </c>
      <c r="Q3461" s="12">
        <f t="shared" si="271"/>
        <v>42480.479861111111</v>
      </c>
      <c r="R3461" s="12">
        <f t="shared" si="272"/>
        <v>42510.479861111111</v>
      </c>
      <c r="S3461">
        <f t="shared" si="273"/>
        <v>30</v>
      </c>
      <c r="T3461" s="10">
        <f t="shared" si="274"/>
        <v>2016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8">
        <f t="shared" si="270"/>
        <v>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t="s">
        <v>8272</v>
      </c>
      <c r="Q3462" s="12">
        <f t="shared" si="271"/>
        <v>41852.527222222219</v>
      </c>
      <c r="R3462" s="12">
        <f t="shared" si="272"/>
        <v>41866.527222222219</v>
      </c>
      <c r="S3462">
        <f t="shared" si="273"/>
        <v>14</v>
      </c>
      <c r="T3462" s="10">
        <f t="shared" si="274"/>
        <v>2014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8">
        <f t="shared" si="270"/>
        <v>57.916666666666664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t="s">
        <v>8272</v>
      </c>
      <c r="Q3463" s="12">
        <f t="shared" si="271"/>
        <v>42643.632858796293</v>
      </c>
      <c r="R3463" s="12">
        <f t="shared" si="272"/>
        <v>42672.125</v>
      </c>
      <c r="S3463">
        <f t="shared" si="273"/>
        <v>28</v>
      </c>
      <c r="T3463" s="10">
        <f t="shared" si="274"/>
        <v>2016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8">
        <f t="shared" si="270"/>
        <v>29.705882352941178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t="s">
        <v>8272</v>
      </c>
      <c r="Q3464" s="12">
        <f t="shared" si="271"/>
        <v>42179.898472222223</v>
      </c>
      <c r="R3464" s="12">
        <f t="shared" si="272"/>
        <v>42195.75</v>
      </c>
      <c r="S3464">
        <f t="shared" si="273"/>
        <v>16</v>
      </c>
      <c r="T3464" s="10">
        <f t="shared" si="274"/>
        <v>2015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8">
        <f t="shared" si="270"/>
        <v>90.684210526315795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t="s">
        <v>8272</v>
      </c>
      <c r="Q3465" s="12">
        <f t="shared" si="271"/>
        <v>42612.918807870374</v>
      </c>
      <c r="R3465" s="12">
        <f t="shared" si="272"/>
        <v>42654.165972222225</v>
      </c>
      <c r="S3465">
        <f t="shared" si="273"/>
        <v>41</v>
      </c>
      <c r="T3465" s="10">
        <f t="shared" si="274"/>
        <v>2016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8">
        <f t="shared" si="270"/>
        <v>55.012688172043013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t="s">
        <v>8272</v>
      </c>
      <c r="Q3466" s="12">
        <f t="shared" si="271"/>
        <v>42575.130057870367</v>
      </c>
      <c r="R3466" s="12">
        <f t="shared" si="272"/>
        <v>42605.130057870367</v>
      </c>
      <c r="S3466">
        <f t="shared" si="273"/>
        <v>30</v>
      </c>
      <c r="T3466" s="10">
        <f t="shared" si="274"/>
        <v>2016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8">
        <f t="shared" si="270"/>
        <v>57.222222222222221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t="s">
        <v>8272</v>
      </c>
      <c r="Q3467" s="12">
        <f t="shared" si="271"/>
        <v>42200.625833333332</v>
      </c>
      <c r="R3467" s="12">
        <f t="shared" si="272"/>
        <v>42225.666666666672</v>
      </c>
      <c r="S3467">
        <f t="shared" si="273"/>
        <v>25</v>
      </c>
      <c r="T3467" s="10">
        <f t="shared" si="274"/>
        <v>2015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8">
        <f t="shared" si="270"/>
        <v>72.950819672131146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t="s">
        <v>8272</v>
      </c>
      <c r="Q3468" s="12">
        <f t="shared" si="271"/>
        <v>42420.019097222219</v>
      </c>
      <c r="R3468" s="12">
        <f t="shared" si="272"/>
        <v>42479.977430555555</v>
      </c>
      <c r="S3468">
        <f t="shared" si="273"/>
        <v>60</v>
      </c>
      <c r="T3468" s="10">
        <f t="shared" si="274"/>
        <v>2016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8">
        <f t="shared" si="270"/>
        <v>64.468085106382972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t="s">
        <v>8272</v>
      </c>
      <c r="Q3469" s="12">
        <f t="shared" si="271"/>
        <v>42053.671666666662</v>
      </c>
      <c r="R3469" s="12">
        <f t="shared" si="272"/>
        <v>42083.630000000005</v>
      </c>
      <c r="S3469">
        <f t="shared" si="273"/>
        <v>30</v>
      </c>
      <c r="T3469" s="10">
        <f t="shared" si="274"/>
        <v>2015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8">
        <f t="shared" si="270"/>
        <v>716.35294117647061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t="s">
        <v>8272</v>
      </c>
      <c r="Q3470" s="12">
        <f t="shared" si="271"/>
        <v>42605.765381944439</v>
      </c>
      <c r="R3470" s="12">
        <f t="shared" si="272"/>
        <v>42634.125</v>
      </c>
      <c r="S3470">
        <f t="shared" si="273"/>
        <v>28</v>
      </c>
      <c r="T3470" s="10">
        <f t="shared" si="274"/>
        <v>2016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8">
        <f t="shared" si="270"/>
        <v>50.396825396825399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t="s">
        <v>8272</v>
      </c>
      <c r="Q3471" s="12">
        <f t="shared" si="271"/>
        <v>42458.641724537039</v>
      </c>
      <c r="R3471" s="12">
        <f t="shared" si="272"/>
        <v>42488.641724537039</v>
      </c>
      <c r="S3471">
        <f t="shared" si="273"/>
        <v>30</v>
      </c>
      <c r="T3471" s="10">
        <f t="shared" si="274"/>
        <v>2016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8">
        <f t="shared" si="270"/>
        <v>41.666666666666664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t="s">
        <v>8272</v>
      </c>
      <c r="Q3472" s="12">
        <f t="shared" si="271"/>
        <v>42529.022013888884</v>
      </c>
      <c r="R3472" s="12">
        <f t="shared" si="272"/>
        <v>42566.901388888888</v>
      </c>
      <c r="S3472">
        <f t="shared" si="273"/>
        <v>38</v>
      </c>
      <c r="T3472" s="10">
        <f t="shared" si="274"/>
        <v>2016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8">
        <f t="shared" si="270"/>
        <v>35.766666666666666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t="s">
        <v>8272</v>
      </c>
      <c r="Q3473" s="12">
        <f t="shared" si="271"/>
        <v>41841.820486111108</v>
      </c>
      <c r="R3473" s="12">
        <f t="shared" si="272"/>
        <v>41882.833333333336</v>
      </c>
      <c r="S3473">
        <f t="shared" si="273"/>
        <v>41</v>
      </c>
      <c r="T3473" s="10">
        <f t="shared" si="274"/>
        <v>2014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8">
        <f t="shared" si="270"/>
        <v>88.739130434782609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t="s">
        <v>8272</v>
      </c>
      <c r="Q3474" s="12">
        <f t="shared" si="271"/>
        <v>41928.170497685183</v>
      </c>
      <c r="R3474" s="12">
        <f t="shared" si="272"/>
        <v>41949.249305555553</v>
      </c>
      <c r="S3474">
        <f t="shared" si="273"/>
        <v>21</v>
      </c>
      <c r="T3474" s="10">
        <f t="shared" si="274"/>
        <v>2014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8">
        <f t="shared" si="270"/>
        <v>148.4848484848485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t="s">
        <v>8272</v>
      </c>
      <c r="Q3475" s="12">
        <f t="shared" si="271"/>
        <v>42062.834444444445</v>
      </c>
      <c r="R3475" s="12">
        <f t="shared" si="272"/>
        <v>42083.852083333331</v>
      </c>
      <c r="S3475">
        <f t="shared" si="273"/>
        <v>21</v>
      </c>
      <c r="T3475" s="10">
        <f t="shared" si="274"/>
        <v>2015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8">
        <f t="shared" si="270"/>
        <v>51.794871794871796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t="s">
        <v>8272</v>
      </c>
      <c r="Q3476" s="12">
        <f t="shared" si="271"/>
        <v>42541.501516203702</v>
      </c>
      <c r="R3476" s="12">
        <f t="shared" si="272"/>
        <v>42571.501516203702</v>
      </c>
      <c r="S3476">
        <f t="shared" si="273"/>
        <v>30</v>
      </c>
      <c r="T3476" s="10">
        <f t="shared" si="274"/>
        <v>2016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8">
        <f t="shared" si="270"/>
        <v>20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t="s">
        <v>8272</v>
      </c>
      <c r="Q3477" s="12">
        <f t="shared" si="271"/>
        <v>41918.880833333329</v>
      </c>
      <c r="R3477" s="12">
        <f t="shared" si="272"/>
        <v>41946</v>
      </c>
      <c r="S3477">
        <f t="shared" si="273"/>
        <v>27</v>
      </c>
      <c r="T3477" s="10">
        <f t="shared" si="274"/>
        <v>2014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8">
        <f t="shared" si="270"/>
        <v>52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t="s">
        <v>8272</v>
      </c>
      <c r="Q3478" s="12">
        <f t="shared" si="271"/>
        <v>41921.279976851853</v>
      </c>
      <c r="R3478" s="12">
        <f t="shared" si="272"/>
        <v>41939.125</v>
      </c>
      <c r="S3478">
        <f t="shared" si="273"/>
        <v>18</v>
      </c>
      <c r="T3478" s="10">
        <f t="shared" si="274"/>
        <v>2014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8">
        <f t="shared" si="270"/>
        <v>53.230769230769234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t="s">
        <v>8272</v>
      </c>
      <c r="Q3479" s="12">
        <f t="shared" si="271"/>
        <v>42128.736608796295</v>
      </c>
      <c r="R3479" s="12">
        <f t="shared" si="272"/>
        <v>42141.125</v>
      </c>
      <c r="S3479">
        <f t="shared" si="273"/>
        <v>12</v>
      </c>
      <c r="T3479" s="10">
        <f t="shared" si="274"/>
        <v>2015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8">
        <f t="shared" si="270"/>
        <v>39.596491228070178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t="s">
        <v>8272</v>
      </c>
      <c r="Q3480" s="12">
        <f t="shared" si="271"/>
        <v>42053.916921296302</v>
      </c>
      <c r="R3480" s="12">
        <f t="shared" si="272"/>
        <v>42079.875</v>
      </c>
      <c r="S3480">
        <f t="shared" si="273"/>
        <v>26</v>
      </c>
      <c r="T3480" s="10">
        <f t="shared" si="274"/>
        <v>2015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8">
        <f t="shared" si="270"/>
        <v>34.25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t="s">
        <v>8272</v>
      </c>
      <c r="Q3481" s="12">
        <f t="shared" si="271"/>
        <v>41781.855092592588</v>
      </c>
      <c r="R3481" s="12">
        <f t="shared" si="272"/>
        <v>41811.855092592588</v>
      </c>
      <c r="S3481">
        <f t="shared" si="273"/>
        <v>30</v>
      </c>
      <c r="T3481" s="10">
        <f t="shared" si="274"/>
        <v>2014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8">
        <f t="shared" si="270"/>
        <v>164.61538461538461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t="s">
        <v>8272</v>
      </c>
      <c r="Q3482" s="12">
        <f t="shared" si="271"/>
        <v>42171.317442129628</v>
      </c>
      <c r="R3482" s="12">
        <f t="shared" si="272"/>
        <v>42195.875</v>
      </c>
      <c r="S3482">
        <f t="shared" si="273"/>
        <v>25</v>
      </c>
      <c r="T3482" s="10">
        <f t="shared" si="274"/>
        <v>2015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8">
        <f t="shared" si="270"/>
        <v>125.05263157894737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t="s">
        <v>8272</v>
      </c>
      <c r="Q3483" s="12">
        <f t="shared" si="271"/>
        <v>41989.24754629629</v>
      </c>
      <c r="R3483" s="12">
        <f t="shared" si="272"/>
        <v>42006.24754629629</v>
      </c>
      <c r="S3483">
        <f t="shared" si="273"/>
        <v>17</v>
      </c>
      <c r="T3483" s="10">
        <f t="shared" si="274"/>
        <v>2014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8">
        <f t="shared" si="270"/>
        <v>51.875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t="s">
        <v>8272</v>
      </c>
      <c r="Q3484" s="12">
        <f t="shared" si="271"/>
        <v>41796.771597222221</v>
      </c>
      <c r="R3484" s="12">
        <f t="shared" si="272"/>
        <v>41826.771597222221</v>
      </c>
      <c r="S3484">
        <f t="shared" si="273"/>
        <v>30</v>
      </c>
      <c r="T3484" s="10">
        <f t="shared" si="274"/>
        <v>2014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8">
        <f t="shared" si="270"/>
        <v>40.285714285714285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t="s">
        <v>8272</v>
      </c>
      <c r="Q3485" s="12">
        <f t="shared" si="271"/>
        <v>41793.668761574074</v>
      </c>
      <c r="R3485" s="12">
        <f t="shared" si="272"/>
        <v>41823.668761574074</v>
      </c>
      <c r="S3485">
        <f t="shared" si="273"/>
        <v>30</v>
      </c>
      <c r="T3485" s="10">
        <f t="shared" si="274"/>
        <v>2014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8">
        <f t="shared" si="270"/>
        <v>64.909090909090907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t="s">
        <v>8272</v>
      </c>
      <c r="Q3486" s="12">
        <f t="shared" si="271"/>
        <v>42506.760405092587</v>
      </c>
      <c r="R3486" s="12">
        <f t="shared" si="272"/>
        <v>42536.760405092587</v>
      </c>
      <c r="S3486">
        <f t="shared" si="273"/>
        <v>30</v>
      </c>
      <c r="T3486" s="10">
        <f t="shared" si="274"/>
        <v>2016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8">
        <f t="shared" si="270"/>
        <v>55.333333333333336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t="s">
        <v>8272</v>
      </c>
      <c r="Q3487" s="12">
        <f t="shared" si="271"/>
        <v>42372.693055555559</v>
      </c>
      <c r="R3487" s="12">
        <f t="shared" si="272"/>
        <v>42402.693055555559</v>
      </c>
      <c r="S3487">
        <f t="shared" si="273"/>
        <v>30</v>
      </c>
      <c r="T3487" s="10">
        <f t="shared" si="274"/>
        <v>2016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8">
        <f t="shared" si="270"/>
        <v>83.142857142857139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t="s">
        <v>8272</v>
      </c>
      <c r="Q3488" s="12">
        <f t="shared" si="271"/>
        <v>42126.87501157407</v>
      </c>
      <c r="R3488" s="12">
        <f t="shared" si="272"/>
        <v>42158.290972222225</v>
      </c>
      <c r="S3488">
        <f t="shared" si="273"/>
        <v>31</v>
      </c>
      <c r="T3488" s="10">
        <f t="shared" si="274"/>
        <v>2015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8">
        <f t="shared" si="270"/>
        <v>38.712121212121211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t="s">
        <v>8272</v>
      </c>
      <c r="Q3489" s="12">
        <f t="shared" si="271"/>
        <v>42149.940416666665</v>
      </c>
      <c r="R3489" s="12">
        <f t="shared" si="272"/>
        <v>42179.940416666665</v>
      </c>
      <c r="S3489">
        <f t="shared" si="273"/>
        <v>30</v>
      </c>
      <c r="T3489" s="10">
        <f t="shared" si="274"/>
        <v>2015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8">
        <f t="shared" si="270"/>
        <v>125.37931034482759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t="s">
        <v>8272</v>
      </c>
      <c r="Q3490" s="12">
        <f t="shared" si="271"/>
        <v>42087.768055555556</v>
      </c>
      <c r="R3490" s="12">
        <f t="shared" si="272"/>
        <v>42111.666666666672</v>
      </c>
      <c r="S3490">
        <f t="shared" si="273"/>
        <v>24</v>
      </c>
      <c r="T3490" s="10">
        <f t="shared" si="274"/>
        <v>2015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8">
        <f t="shared" si="270"/>
        <v>78.263888888888886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t="s">
        <v>8272</v>
      </c>
      <c r="Q3491" s="12">
        <f t="shared" si="271"/>
        <v>41753.635775462964</v>
      </c>
      <c r="R3491" s="12">
        <f t="shared" si="272"/>
        <v>41783.875</v>
      </c>
      <c r="S3491">
        <f t="shared" si="273"/>
        <v>30</v>
      </c>
      <c r="T3491" s="10">
        <f t="shared" si="274"/>
        <v>2014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8">
        <f t="shared" si="270"/>
        <v>47.222222222222221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t="s">
        <v>8272</v>
      </c>
      <c r="Q3492" s="12">
        <f t="shared" si="271"/>
        <v>42443.802361111113</v>
      </c>
      <c r="R3492" s="12">
        <f t="shared" si="272"/>
        <v>42473.802361111113</v>
      </c>
      <c r="S3492">
        <f t="shared" si="273"/>
        <v>30</v>
      </c>
      <c r="T3492" s="10">
        <f t="shared" si="274"/>
        <v>2016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8">
        <f t="shared" si="270"/>
        <v>79.099999999999994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t="s">
        <v>8272</v>
      </c>
      <c r="Q3493" s="12">
        <f t="shared" si="271"/>
        <v>42121.249814814815</v>
      </c>
      <c r="R3493" s="12">
        <f t="shared" si="272"/>
        <v>42142.249814814815</v>
      </c>
      <c r="S3493">
        <f t="shared" si="273"/>
        <v>21</v>
      </c>
      <c r="T3493" s="10">
        <f t="shared" si="274"/>
        <v>2015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8">
        <f t="shared" si="270"/>
        <v>114.29199999999999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t="s">
        <v>8272</v>
      </c>
      <c r="Q3494" s="12">
        <f t="shared" si="271"/>
        <v>42268.009224537032</v>
      </c>
      <c r="R3494" s="12">
        <f t="shared" si="272"/>
        <v>42303.009224537032</v>
      </c>
      <c r="S3494">
        <f t="shared" si="273"/>
        <v>35</v>
      </c>
      <c r="T3494" s="10">
        <f t="shared" si="274"/>
        <v>2015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8">
        <f t="shared" si="270"/>
        <v>51.724137931034484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t="s">
        <v>8272</v>
      </c>
      <c r="Q3495" s="12">
        <f t="shared" si="271"/>
        <v>41848.866157407407</v>
      </c>
      <c r="R3495" s="12">
        <f t="shared" si="272"/>
        <v>41868.21597222222</v>
      </c>
      <c r="S3495">
        <f t="shared" si="273"/>
        <v>19</v>
      </c>
      <c r="T3495" s="10">
        <f t="shared" si="274"/>
        <v>2014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8">
        <f t="shared" si="270"/>
        <v>30.76923076923077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t="s">
        <v>8272</v>
      </c>
      <c r="Q3496" s="12">
        <f t="shared" si="271"/>
        <v>42689.214988425927</v>
      </c>
      <c r="R3496" s="12">
        <f t="shared" si="272"/>
        <v>42700.25</v>
      </c>
      <c r="S3496">
        <f t="shared" si="273"/>
        <v>11</v>
      </c>
      <c r="T3496" s="10">
        <f t="shared" si="274"/>
        <v>2016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8">
        <f t="shared" si="270"/>
        <v>74.208333333333329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t="s">
        <v>8272</v>
      </c>
      <c r="Q3497" s="12">
        <f t="shared" si="271"/>
        <v>41915.762835648151</v>
      </c>
      <c r="R3497" s="12">
        <f t="shared" si="272"/>
        <v>41944.720833333333</v>
      </c>
      <c r="S3497">
        <f t="shared" si="273"/>
        <v>29</v>
      </c>
      <c r="T3497" s="10">
        <f t="shared" si="274"/>
        <v>2014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8">
        <f t="shared" si="270"/>
        <v>47.846153846153847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t="s">
        <v>8272</v>
      </c>
      <c r="Q3498" s="12">
        <f t="shared" si="271"/>
        <v>42584.846828703703</v>
      </c>
      <c r="R3498" s="12">
        <f t="shared" si="272"/>
        <v>42624.846828703703</v>
      </c>
      <c r="S3498">
        <f t="shared" si="273"/>
        <v>40</v>
      </c>
      <c r="T3498" s="10">
        <f t="shared" si="274"/>
        <v>2016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8">
        <f t="shared" si="270"/>
        <v>34.408163265306122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t="s">
        <v>8272</v>
      </c>
      <c r="Q3499" s="12">
        <f t="shared" si="271"/>
        <v>42511.741944444439</v>
      </c>
      <c r="R3499" s="12">
        <f t="shared" si="272"/>
        <v>42523.916666666672</v>
      </c>
      <c r="S3499">
        <f t="shared" si="273"/>
        <v>12</v>
      </c>
      <c r="T3499" s="10">
        <f t="shared" si="274"/>
        <v>2016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8">
        <f t="shared" si="270"/>
        <v>40.238095238095241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t="s">
        <v>8272</v>
      </c>
      <c r="Q3500" s="12">
        <f t="shared" si="271"/>
        <v>42459.15861111111</v>
      </c>
      <c r="R3500" s="12">
        <f t="shared" si="272"/>
        <v>42518.905555555553</v>
      </c>
      <c r="S3500">
        <f t="shared" si="273"/>
        <v>60</v>
      </c>
      <c r="T3500" s="10">
        <f t="shared" si="274"/>
        <v>2016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8">
        <f t="shared" si="270"/>
        <v>60.285714285714285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t="s">
        <v>8272</v>
      </c>
      <c r="Q3501" s="12">
        <f t="shared" si="271"/>
        <v>42132.036168981482</v>
      </c>
      <c r="R3501" s="12">
        <f t="shared" si="272"/>
        <v>42186.290972222225</v>
      </c>
      <c r="S3501">
        <f t="shared" si="273"/>
        <v>54</v>
      </c>
      <c r="T3501" s="10">
        <f t="shared" si="274"/>
        <v>2015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8">
        <f t="shared" si="270"/>
        <v>25.30952380952381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t="s">
        <v>8272</v>
      </c>
      <c r="Q3502" s="12">
        <f t="shared" si="271"/>
        <v>42419.91942129629</v>
      </c>
      <c r="R3502" s="12">
        <f t="shared" si="272"/>
        <v>42436.207638888889</v>
      </c>
      <c r="S3502">
        <f t="shared" si="273"/>
        <v>16</v>
      </c>
      <c r="T3502" s="10">
        <f t="shared" si="274"/>
        <v>2016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8">
        <f t="shared" si="270"/>
        <v>35.952380952380949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t="s">
        <v>8272</v>
      </c>
      <c r="Q3503" s="12">
        <f t="shared" si="271"/>
        <v>42233.763831018514</v>
      </c>
      <c r="R3503" s="12">
        <f t="shared" si="272"/>
        <v>42258.763831018514</v>
      </c>
      <c r="S3503">
        <f t="shared" si="273"/>
        <v>25</v>
      </c>
      <c r="T3503" s="10">
        <f t="shared" si="274"/>
        <v>2015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8">
        <f t="shared" si="270"/>
        <v>136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t="s">
        <v>8272</v>
      </c>
      <c r="Q3504" s="12">
        <f t="shared" si="271"/>
        <v>42430.839398148149</v>
      </c>
      <c r="R3504" s="12">
        <f t="shared" si="272"/>
        <v>42445.165972222225</v>
      </c>
      <c r="S3504">
        <f t="shared" si="273"/>
        <v>14</v>
      </c>
      <c r="T3504" s="10">
        <f t="shared" si="274"/>
        <v>2016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8">
        <f t="shared" si="270"/>
        <v>70.763157894736835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t="s">
        <v>8272</v>
      </c>
      <c r="Q3505" s="12">
        <f t="shared" si="271"/>
        <v>42545.478333333333</v>
      </c>
      <c r="R3505" s="12">
        <f t="shared" si="272"/>
        <v>42575.478333333333</v>
      </c>
      <c r="S3505">
        <f t="shared" si="273"/>
        <v>30</v>
      </c>
      <c r="T3505" s="10">
        <f t="shared" si="274"/>
        <v>2016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8">
        <f t="shared" si="270"/>
        <v>125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t="s">
        <v>8272</v>
      </c>
      <c r="Q3506" s="12">
        <f t="shared" si="271"/>
        <v>42297.748738425929</v>
      </c>
      <c r="R3506" s="12">
        <f t="shared" si="272"/>
        <v>42327.790405092594</v>
      </c>
      <c r="S3506">
        <f t="shared" si="273"/>
        <v>30</v>
      </c>
      <c r="T3506" s="10">
        <f t="shared" si="274"/>
        <v>2015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8">
        <f t="shared" si="270"/>
        <v>66.512820512820511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t="s">
        <v>8272</v>
      </c>
      <c r="Q3507" s="12">
        <f t="shared" si="271"/>
        <v>41760.935706018521</v>
      </c>
      <c r="R3507" s="12">
        <f t="shared" si="272"/>
        <v>41772.166666666664</v>
      </c>
      <c r="S3507">
        <f t="shared" si="273"/>
        <v>11</v>
      </c>
      <c r="T3507" s="10">
        <f t="shared" si="274"/>
        <v>2014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8">
        <f t="shared" si="270"/>
        <v>105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t="s">
        <v>8272</v>
      </c>
      <c r="Q3508" s="12">
        <f t="shared" si="271"/>
        <v>41829.734259259261</v>
      </c>
      <c r="R3508" s="12">
        <f t="shared" si="272"/>
        <v>41874.734259259261</v>
      </c>
      <c r="S3508">
        <f t="shared" si="273"/>
        <v>45</v>
      </c>
      <c r="T3508" s="10">
        <f t="shared" si="274"/>
        <v>2014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8">
        <f t="shared" si="270"/>
        <v>145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t="s">
        <v>8272</v>
      </c>
      <c r="Q3509" s="12">
        <f t="shared" si="271"/>
        <v>42491.92288194444</v>
      </c>
      <c r="R3509" s="12">
        <f t="shared" si="272"/>
        <v>42521.92288194444</v>
      </c>
      <c r="S3509">
        <f t="shared" si="273"/>
        <v>30</v>
      </c>
      <c r="T3509" s="10">
        <f t="shared" si="274"/>
        <v>2016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8">
        <f t="shared" si="270"/>
        <v>12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t="s">
        <v>8272</v>
      </c>
      <c r="Q3510" s="12">
        <f t="shared" si="271"/>
        <v>42477.729780092588</v>
      </c>
      <c r="R3510" s="12">
        <f t="shared" si="272"/>
        <v>42500.875</v>
      </c>
      <c r="S3510">
        <f t="shared" si="273"/>
        <v>23</v>
      </c>
      <c r="T3510" s="10">
        <f t="shared" si="274"/>
        <v>2016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8">
        <f t="shared" si="270"/>
        <v>96.666666666666671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t="s">
        <v>8272</v>
      </c>
      <c r="Q3511" s="12">
        <f t="shared" si="271"/>
        <v>41950.859560185185</v>
      </c>
      <c r="R3511" s="12">
        <f t="shared" si="272"/>
        <v>41964.204861111109</v>
      </c>
      <c r="S3511">
        <f t="shared" si="273"/>
        <v>13</v>
      </c>
      <c r="T3511" s="10">
        <f t="shared" si="274"/>
        <v>2014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8">
        <f t="shared" si="270"/>
        <v>60.333333333333336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t="s">
        <v>8272</v>
      </c>
      <c r="Q3512" s="12">
        <f t="shared" si="271"/>
        <v>41802.62090277778</v>
      </c>
      <c r="R3512" s="12">
        <f t="shared" si="272"/>
        <v>41822.62090277778</v>
      </c>
      <c r="S3512">
        <f t="shared" si="273"/>
        <v>20</v>
      </c>
      <c r="T3512" s="10">
        <f t="shared" si="274"/>
        <v>2014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8">
        <f t="shared" si="270"/>
        <v>79.89473684210526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t="s">
        <v>8272</v>
      </c>
      <c r="Q3513" s="12">
        <f t="shared" si="271"/>
        <v>41927.873784722222</v>
      </c>
      <c r="R3513" s="12">
        <f t="shared" si="272"/>
        <v>41950.770833333336</v>
      </c>
      <c r="S3513">
        <f t="shared" si="273"/>
        <v>23</v>
      </c>
      <c r="T3513" s="10">
        <f t="shared" si="274"/>
        <v>2014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8">
        <f t="shared" si="270"/>
        <v>58.823529411764703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t="s">
        <v>8272</v>
      </c>
      <c r="Q3514" s="12">
        <f t="shared" si="271"/>
        <v>42057.536944444444</v>
      </c>
      <c r="R3514" s="12">
        <f t="shared" si="272"/>
        <v>42117.49527777778</v>
      </c>
      <c r="S3514">
        <f t="shared" si="273"/>
        <v>60</v>
      </c>
      <c r="T3514" s="10">
        <f t="shared" si="274"/>
        <v>2015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8">
        <f t="shared" si="270"/>
        <v>75.340909090909093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t="s">
        <v>8272</v>
      </c>
      <c r="Q3515" s="12">
        <f t="shared" si="271"/>
        <v>41781.096203703702</v>
      </c>
      <c r="R3515" s="12">
        <f t="shared" si="272"/>
        <v>41794.207638888889</v>
      </c>
      <c r="S3515">
        <f t="shared" si="273"/>
        <v>13</v>
      </c>
      <c r="T3515" s="10">
        <f t="shared" si="274"/>
        <v>2014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8">
        <f t="shared" si="270"/>
        <v>55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t="s">
        <v>8272</v>
      </c>
      <c r="Q3516" s="12">
        <f t="shared" si="271"/>
        <v>42020.846666666665</v>
      </c>
      <c r="R3516" s="12">
        <f t="shared" si="272"/>
        <v>42037.207638888889</v>
      </c>
      <c r="S3516">
        <f t="shared" si="273"/>
        <v>16</v>
      </c>
      <c r="T3516" s="10">
        <f t="shared" si="274"/>
        <v>2015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8">
        <f t="shared" si="270"/>
        <v>66.956521739130437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t="s">
        <v>8272</v>
      </c>
      <c r="Q3517" s="12">
        <f t="shared" si="271"/>
        <v>42125.772812499999</v>
      </c>
      <c r="R3517" s="12">
        <f t="shared" si="272"/>
        <v>42155.772812499999</v>
      </c>
      <c r="S3517">
        <f t="shared" si="273"/>
        <v>30</v>
      </c>
      <c r="T3517" s="10">
        <f t="shared" si="274"/>
        <v>2015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8">
        <f t="shared" si="270"/>
        <v>227.27272727272728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t="s">
        <v>8272</v>
      </c>
      <c r="Q3518" s="12">
        <f t="shared" si="271"/>
        <v>41856.010069444441</v>
      </c>
      <c r="R3518" s="12">
        <f t="shared" si="272"/>
        <v>41890.125</v>
      </c>
      <c r="S3518">
        <f t="shared" si="273"/>
        <v>34</v>
      </c>
      <c r="T3518" s="10">
        <f t="shared" si="274"/>
        <v>2014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8">
        <f t="shared" si="270"/>
        <v>307.69230769230768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t="s">
        <v>8272</v>
      </c>
      <c r="Q3519" s="12">
        <f t="shared" si="271"/>
        <v>41794.817523148151</v>
      </c>
      <c r="R3519" s="12">
        <f t="shared" si="272"/>
        <v>41824.458333333336</v>
      </c>
      <c r="S3519">
        <f t="shared" si="273"/>
        <v>30</v>
      </c>
      <c r="T3519" s="10">
        <f t="shared" si="274"/>
        <v>2014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8">
        <f t="shared" si="270"/>
        <v>50.020909090909093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t="s">
        <v>8272</v>
      </c>
      <c r="Q3520" s="12">
        <f t="shared" si="271"/>
        <v>41893.783553240741</v>
      </c>
      <c r="R3520" s="12">
        <f t="shared" si="272"/>
        <v>41914.597916666666</v>
      </c>
      <c r="S3520">
        <f t="shared" si="273"/>
        <v>21</v>
      </c>
      <c r="T3520" s="10">
        <f t="shared" si="274"/>
        <v>2014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8">
        <f t="shared" si="270"/>
        <v>72.392857142857139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t="s">
        <v>8272</v>
      </c>
      <c r="Q3521" s="12">
        <f t="shared" si="271"/>
        <v>42037.598958333328</v>
      </c>
      <c r="R3521" s="12">
        <f t="shared" si="272"/>
        <v>42067.598958333328</v>
      </c>
      <c r="S3521">
        <f t="shared" si="273"/>
        <v>30</v>
      </c>
      <c r="T3521" s="10">
        <f t="shared" si="274"/>
        <v>2015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8">
        <f t="shared" ref="F3522:F3585" si="275">E3522/M3522</f>
        <v>95.952380952380949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t="s">
        <v>8272</v>
      </c>
      <c r="Q3522" s="12">
        <f t="shared" si="271"/>
        <v>42227.824212962965</v>
      </c>
      <c r="R3522" s="12">
        <f t="shared" si="272"/>
        <v>42253.57430555555</v>
      </c>
      <c r="S3522">
        <f t="shared" si="273"/>
        <v>26</v>
      </c>
      <c r="T3522" s="10">
        <f t="shared" si="274"/>
        <v>2015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8">
        <f t="shared" si="275"/>
        <v>45.615384615384613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t="s">
        <v>8272</v>
      </c>
      <c r="Q3523" s="12">
        <f t="shared" ref="Q3523:Q3586" si="276">((($K3523/60)/60)/24)+DATE(1970,1,1)</f>
        <v>41881.361342592594</v>
      </c>
      <c r="R3523" s="12">
        <f t="shared" ref="R3523:R3586" si="277">((($J3523/60)/60)/24)+DATE(1970,1,1)</f>
        <v>41911.361342592594</v>
      </c>
      <c r="S3523">
        <f t="shared" ref="S3523:S3586" si="278">ROUND(R3523-Q3523,0)</f>
        <v>30</v>
      </c>
      <c r="T3523" s="10">
        <f t="shared" ref="T3523:T3586" si="279">YEAR(Q3523)</f>
        <v>2014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8">
        <f t="shared" si="275"/>
        <v>41.029411764705884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t="s">
        <v>8272</v>
      </c>
      <c r="Q3524" s="12">
        <f t="shared" si="276"/>
        <v>42234.789884259255</v>
      </c>
      <c r="R3524" s="12">
        <f t="shared" si="277"/>
        <v>42262.420833333337</v>
      </c>
      <c r="S3524">
        <f t="shared" si="278"/>
        <v>28</v>
      </c>
      <c r="T3524" s="10">
        <f t="shared" si="279"/>
        <v>2015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8">
        <f t="shared" si="275"/>
        <v>56.825000000000003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t="s">
        <v>8272</v>
      </c>
      <c r="Q3525" s="12">
        <f t="shared" si="276"/>
        <v>42581.397546296299</v>
      </c>
      <c r="R3525" s="12">
        <f t="shared" si="277"/>
        <v>42638.958333333328</v>
      </c>
      <c r="S3525">
        <f t="shared" si="278"/>
        <v>58</v>
      </c>
      <c r="T3525" s="10">
        <f t="shared" si="279"/>
        <v>2016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8">
        <f t="shared" si="275"/>
        <v>137.24324324324326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t="s">
        <v>8272</v>
      </c>
      <c r="Q3526" s="12">
        <f t="shared" si="276"/>
        <v>41880.76357638889</v>
      </c>
      <c r="R3526" s="12">
        <f t="shared" si="277"/>
        <v>41895.166666666664</v>
      </c>
      <c r="S3526">
        <f t="shared" si="278"/>
        <v>14</v>
      </c>
      <c r="T3526" s="10">
        <f t="shared" si="279"/>
        <v>2014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8">
        <f t="shared" si="275"/>
        <v>75.714285714285708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t="s">
        <v>8272</v>
      </c>
      <c r="Q3527" s="12">
        <f t="shared" si="276"/>
        <v>42214.6956712963</v>
      </c>
      <c r="R3527" s="12">
        <f t="shared" si="277"/>
        <v>42225.666666666672</v>
      </c>
      <c r="S3527">
        <f t="shared" si="278"/>
        <v>11</v>
      </c>
      <c r="T3527" s="10">
        <f t="shared" si="279"/>
        <v>2015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8">
        <f t="shared" si="275"/>
        <v>99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t="s">
        <v>8272</v>
      </c>
      <c r="Q3528" s="12">
        <f t="shared" si="276"/>
        <v>42460.335312499999</v>
      </c>
      <c r="R3528" s="12">
        <f t="shared" si="277"/>
        <v>42488.249305555553</v>
      </c>
      <c r="S3528">
        <f t="shared" si="278"/>
        <v>28</v>
      </c>
      <c r="T3528" s="10">
        <f t="shared" si="279"/>
        <v>2016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8">
        <f t="shared" si="275"/>
        <v>81.569767441860463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t="s">
        <v>8272</v>
      </c>
      <c r="Q3529" s="12">
        <f t="shared" si="276"/>
        <v>42167.023206018523</v>
      </c>
      <c r="R3529" s="12">
        <f t="shared" si="277"/>
        <v>42196.165972222225</v>
      </c>
      <c r="S3529">
        <f t="shared" si="278"/>
        <v>29</v>
      </c>
      <c r="T3529" s="10">
        <f t="shared" si="279"/>
        <v>2015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8">
        <f t="shared" si="275"/>
        <v>45.108108108108105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t="s">
        <v>8272</v>
      </c>
      <c r="Q3530" s="12">
        <f t="shared" si="276"/>
        <v>42733.50136574074</v>
      </c>
      <c r="R3530" s="12">
        <f t="shared" si="277"/>
        <v>42753.50136574074</v>
      </c>
      <c r="S3530">
        <f t="shared" si="278"/>
        <v>20</v>
      </c>
      <c r="T3530" s="10">
        <f t="shared" si="279"/>
        <v>2016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8">
        <f t="shared" si="275"/>
        <v>36.666666666666664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t="s">
        <v>8272</v>
      </c>
      <c r="Q3531" s="12">
        <f t="shared" si="276"/>
        <v>42177.761782407411</v>
      </c>
      <c r="R3531" s="12">
        <f t="shared" si="277"/>
        <v>42198.041666666672</v>
      </c>
      <c r="S3531">
        <f t="shared" si="278"/>
        <v>20</v>
      </c>
      <c r="T3531" s="10">
        <f t="shared" si="279"/>
        <v>2015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8">
        <f t="shared" si="275"/>
        <v>125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t="s">
        <v>8272</v>
      </c>
      <c r="Q3532" s="12">
        <f t="shared" si="276"/>
        <v>42442.623344907406</v>
      </c>
      <c r="R3532" s="12">
        <f t="shared" si="277"/>
        <v>42470.833333333328</v>
      </c>
      <c r="S3532">
        <f t="shared" si="278"/>
        <v>28</v>
      </c>
      <c r="T3532" s="10">
        <f t="shared" si="279"/>
        <v>2016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8">
        <f t="shared" si="275"/>
        <v>49.230769230769234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t="s">
        <v>8272</v>
      </c>
      <c r="Q3533" s="12">
        <f t="shared" si="276"/>
        <v>42521.654328703706</v>
      </c>
      <c r="R3533" s="12">
        <f t="shared" si="277"/>
        <v>42551.654328703706</v>
      </c>
      <c r="S3533">
        <f t="shared" si="278"/>
        <v>30</v>
      </c>
      <c r="T3533" s="10">
        <f t="shared" si="279"/>
        <v>2016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8">
        <f t="shared" si="275"/>
        <v>42.296296296296298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t="s">
        <v>8272</v>
      </c>
      <c r="Q3534" s="12">
        <f t="shared" si="276"/>
        <v>41884.599849537037</v>
      </c>
      <c r="R3534" s="12">
        <f t="shared" si="277"/>
        <v>41900.165972222225</v>
      </c>
      <c r="S3534">
        <f t="shared" si="278"/>
        <v>16</v>
      </c>
      <c r="T3534" s="10">
        <f t="shared" si="279"/>
        <v>2014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8">
        <f t="shared" si="275"/>
        <v>78.875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t="s">
        <v>8272</v>
      </c>
      <c r="Q3535" s="12">
        <f t="shared" si="276"/>
        <v>42289.761192129634</v>
      </c>
      <c r="R3535" s="12">
        <f t="shared" si="277"/>
        <v>42319.802858796291</v>
      </c>
      <c r="S3535">
        <f t="shared" si="278"/>
        <v>30</v>
      </c>
      <c r="T3535" s="10">
        <f t="shared" si="279"/>
        <v>2015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8">
        <f t="shared" si="275"/>
        <v>38.284313725490193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t="s">
        <v>8272</v>
      </c>
      <c r="Q3536" s="12">
        <f t="shared" si="276"/>
        <v>42243.6252662037</v>
      </c>
      <c r="R3536" s="12">
        <f t="shared" si="277"/>
        <v>42278.6252662037</v>
      </c>
      <c r="S3536">
        <f t="shared" si="278"/>
        <v>35</v>
      </c>
      <c r="T3536" s="10">
        <f t="shared" si="279"/>
        <v>2015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8">
        <f t="shared" si="275"/>
        <v>44.847826086956523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t="s">
        <v>8272</v>
      </c>
      <c r="Q3537" s="12">
        <f t="shared" si="276"/>
        <v>42248.640162037031</v>
      </c>
      <c r="R3537" s="12">
        <f t="shared" si="277"/>
        <v>42279.75</v>
      </c>
      <c r="S3537">
        <f t="shared" si="278"/>
        <v>31</v>
      </c>
      <c r="T3537" s="10">
        <f t="shared" si="279"/>
        <v>2015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8">
        <f t="shared" si="275"/>
        <v>13.529411764705882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t="s">
        <v>8272</v>
      </c>
      <c r="Q3538" s="12">
        <f t="shared" si="276"/>
        <v>42328.727141203708</v>
      </c>
      <c r="R3538" s="12">
        <f t="shared" si="277"/>
        <v>42358.499305555553</v>
      </c>
      <c r="S3538">
        <f t="shared" si="278"/>
        <v>30</v>
      </c>
      <c r="T3538" s="10">
        <f t="shared" si="279"/>
        <v>2015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8">
        <f t="shared" si="275"/>
        <v>43.5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t="s">
        <v>8272</v>
      </c>
      <c r="Q3539" s="12">
        <f t="shared" si="276"/>
        <v>41923.354351851849</v>
      </c>
      <c r="R3539" s="12">
        <f t="shared" si="277"/>
        <v>41960.332638888889</v>
      </c>
      <c r="S3539">
        <f t="shared" si="278"/>
        <v>37</v>
      </c>
      <c r="T3539" s="10">
        <f t="shared" si="279"/>
        <v>2014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8">
        <f t="shared" si="275"/>
        <v>30.951807228915662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t="s">
        <v>8272</v>
      </c>
      <c r="Q3540" s="12">
        <f t="shared" si="276"/>
        <v>42571.420601851853</v>
      </c>
      <c r="R3540" s="12">
        <f t="shared" si="277"/>
        <v>42599.420601851853</v>
      </c>
      <c r="S3540">
        <f t="shared" si="278"/>
        <v>28</v>
      </c>
      <c r="T3540" s="10">
        <f t="shared" si="279"/>
        <v>2016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8">
        <f t="shared" si="275"/>
        <v>55.230769230769234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t="s">
        <v>8272</v>
      </c>
      <c r="Q3541" s="12">
        <f t="shared" si="276"/>
        <v>42600.756041666667</v>
      </c>
      <c r="R3541" s="12">
        <f t="shared" si="277"/>
        <v>42621.756041666667</v>
      </c>
      <c r="S3541">
        <f t="shared" si="278"/>
        <v>21</v>
      </c>
      <c r="T3541" s="10">
        <f t="shared" si="279"/>
        <v>2016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8">
        <f t="shared" si="275"/>
        <v>46.125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t="s">
        <v>8272</v>
      </c>
      <c r="Q3542" s="12">
        <f t="shared" si="276"/>
        <v>42517.003368055557</v>
      </c>
      <c r="R3542" s="12">
        <f t="shared" si="277"/>
        <v>42547.003368055557</v>
      </c>
      <c r="S3542">
        <f t="shared" si="278"/>
        <v>30</v>
      </c>
      <c r="T3542" s="10">
        <f t="shared" si="279"/>
        <v>2016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8">
        <f t="shared" si="275"/>
        <v>39.375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t="s">
        <v>8272</v>
      </c>
      <c r="Q3543" s="12">
        <f t="shared" si="276"/>
        <v>42222.730034722219</v>
      </c>
      <c r="R3543" s="12">
        <f t="shared" si="277"/>
        <v>42247.730034722219</v>
      </c>
      <c r="S3543">
        <f t="shared" si="278"/>
        <v>25</v>
      </c>
      <c r="T3543" s="10">
        <f t="shared" si="279"/>
        <v>2015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8">
        <f t="shared" si="275"/>
        <v>66.152941176470591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t="s">
        <v>8272</v>
      </c>
      <c r="Q3544" s="12">
        <f t="shared" si="276"/>
        <v>41829.599791666667</v>
      </c>
      <c r="R3544" s="12">
        <f t="shared" si="277"/>
        <v>41889.599791666667</v>
      </c>
      <c r="S3544">
        <f t="shared" si="278"/>
        <v>60</v>
      </c>
      <c r="T3544" s="10">
        <f t="shared" si="279"/>
        <v>2014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8">
        <f t="shared" si="275"/>
        <v>54.137931034482762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t="s">
        <v>8272</v>
      </c>
      <c r="Q3545" s="12">
        <f t="shared" si="276"/>
        <v>42150.755312499998</v>
      </c>
      <c r="R3545" s="12">
        <f t="shared" si="277"/>
        <v>42180.755312499998</v>
      </c>
      <c r="S3545">
        <f t="shared" si="278"/>
        <v>30</v>
      </c>
      <c r="T3545" s="10">
        <f t="shared" si="279"/>
        <v>2015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8">
        <f t="shared" si="275"/>
        <v>104.16666666666667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t="s">
        <v>8272</v>
      </c>
      <c r="Q3546" s="12">
        <f t="shared" si="276"/>
        <v>42040.831678240742</v>
      </c>
      <c r="R3546" s="12">
        <f t="shared" si="277"/>
        <v>42070.831678240742</v>
      </c>
      <c r="S3546">
        <f t="shared" si="278"/>
        <v>30</v>
      </c>
      <c r="T3546" s="10">
        <f t="shared" si="279"/>
        <v>2015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8">
        <f t="shared" si="275"/>
        <v>31.375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t="s">
        <v>8272</v>
      </c>
      <c r="Q3547" s="12">
        <f t="shared" si="276"/>
        <v>42075.807395833333</v>
      </c>
      <c r="R3547" s="12">
        <f t="shared" si="277"/>
        <v>42105.807395833333</v>
      </c>
      <c r="S3547">
        <f t="shared" si="278"/>
        <v>30</v>
      </c>
      <c r="T3547" s="10">
        <f t="shared" si="279"/>
        <v>2015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8">
        <f t="shared" si="275"/>
        <v>59.210526315789473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t="s">
        <v>8272</v>
      </c>
      <c r="Q3548" s="12">
        <f t="shared" si="276"/>
        <v>42073.660694444443</v>
      </c>
      <c r="R3548" s="12">
        <f t="shared" si="277"/>
        <v>42095.165972222225</v>
      </c>
      <c r="S3548">
        <f t="shared" si="278"/>
        <v>22</v>
      </c>
      <c r="T3548" s="10">
        <f t="shared" si="279"/>
        <v>2015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8">
        <f t="shared" si="275"/>
        <v>119.17633928571429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t="s">
        <v>8272</v>
      </c>
      <c r="Q3549" s="12">
        <f t="shared" si="276"/>
        <v>42480.078715277778</v>
      </c>
      <c r="R3549" s="12">
        <f t="shared" si="277"/>
        <v>42504.165972222225</v>
      </c>
      <c r="S3549">
        <f t="shared" si="278"/>
        <v>24</v>
      </c>
      <c r="T3549" s="10">
        <f t="shared" si="279"/>
        <v>2016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8">
        <f t="shared" si="275"/>
        <v>164.61538461538461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t="s">
        <v>8272</v>
      </c>
      <c r="Q3550" s="12">
        <f t="shared" si="276"/>
        <v>42411.942291666666</v>
      </c>
      <c r="R3550" s="12">
        <f t="shared" si="277"/>
        <v>42434.041666666672</v>
      </c>
      <c r="S3550">
        <f t="shared" si="278"/>
        <v>22</v>
      </c>
      <c r="T3550" s="10">
        <f t="shared" si="279"/>
        <v>2016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8">
        <f t="shared" si="275"/>
        <v>24.285714285714285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t="s">
        <v>8272</v>
      </c>
      <c r="Q3551" s="12">
        <f t="shared" si="276"/>
        <v>42223.394363425927</v>
      </c>
      <c r="R3551" s="12">
        <f t="shared" si="277"/>
        <v>42251.394363425927</v>
      </c>
      <c r="S3551">
        <f t="shared" si="278"/>
        <v>28</v>
      </c>
      <c r="T3551" s="10">
        <f t="shared" si="279"/>
        <v>2015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8">
        <f t="shared" si="275"/>
        <v>40.9375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t="s">
        <v>8272</v>
      </c>
      <c r="Q3552" s="12">
        <f t="shared" si="276"/>
        <v>42462.893495370372</v>
      </c>
      <c r="R3552" s="12">
        <f t="shared" si="277"/>
        <v>42492.893495370372</v>
      </c>
      <c r="S3552">
        <f t="shared" si="278"/>
        <v>30</v>
      </c>
      <c r="T3552" s="10">
        <f t="shared" si="279"/>
        <v>2016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8">
        <f t="shared" si="275"/>
        <v>61.1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t="s">
        <v>8272</v>
      </c>
      <c r="Q3553" s="12">
        <f t="shared" si="276"/>
        <v>41753.515856481477</v>
      </c>
      <c r="R3553" s="12">
        <f t="shared" si="277"/>
        <v>41781.921527777777</v>
      </c>
      <c r="S3553">
        <f t="shared" si="278"/>
        <v>28</v>
      </c>
      <c r="T3553" s="10">
        <f t="shared" si="279"/>
        <v>2014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8">
        <f t="shared" si="275"/>
        <v>38.65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t="s">
        <v>8272</v>
      </c>
      <c r="Q3554" s="12">
        <f t="shared" si="276"/>
        <v>41788.587083333332</v>
      </c>
      <c r="R3554" s="12">
        <f t="shared" si="277"/>
        <v>41818.587083333332</v>
      </c>
      <c r="S3554">
        <f t="shared" si="278"/>
        <v>30</v>
      </c>
      <c r="T3554" s="10">
        <f t="shared" si="279"/>
        <v>2014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8">
        <f t="shared" si="275"/>
        <v>56.20192307692308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t="s">
        <v>8272</v>
      </c>
      <c r="Q3555" s="12">
        <f t="shared" si="276"/>
        <v>42196.028703703705</v>
      </c>
      <c r="R3555" s="12">
        <f t="shared" si="277"/>
        <v>42228</v>
      </c>
      <c r="S3555">
        <f t="shared" si="278"/>
        <v>32</v>
      </c>
      <c r="T3555" s="10">
        <f t="shared" si="279"/>
        <v>2015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8">
        <f t="shared" si="275"/>
        <v>107.00207547169811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t="s">
        <v>8272</v>
      </c>
      <c r="Q3556" s="12">
        <f t="shared" si="276"/>
        <v>42016.050451388888</v>
      </c>
      <c r="R3556" s="12">
        <f t="shared" si="277"/>
        <v>42046.708333333328</v>
      </c>
      <c r="S3556">
        <f t="shared" si="278"/>
        <v>31</v>
      </c>
      <c r="T3556" s="10">
        <f t="shared" si="279"/>
        <v>2015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8">
        <f t="shared" si="275"/>
        <v>171.42857142857142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t="s">
        <v>8272</v>
      </c>
      <c r="Q3557" s="12">
        <f t="shared" si="276"/>
        <v>42661.442060185189</v>
      </c>
      <c r="R3557" s="12">
        <f t="shared" si="277"/>
        <v>42691.483726851846</v>
      </c>
      <c r="S3557">
        <f t="shared" si="278"/>
        <v>30</v>
      </c>
      <c r="T3557" s="10">
        <f t="shared" si="279"/>
        <v>2016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8">
        <f t="shared" si="275"/>
        <v>110.5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t="s">
        <v>8272</v>
      </c>
      <c r="Q3558" s="12">
        <f t="shared" si="276"/>
        <v>41808.649583333332</v>
      </c>
      <c r="R3558" s="12">
        <f t="shared" si="277"/>
        <v>41868.649583333332</v>
      </c>
      <c r="S3558">
        <f t="shared" si="278"/>
        <v>60</v>
      </c>
      <c r="T3558" s="10">
        <f t="shared" si="279"/>
        <v>2014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8">
        <f t="shared" si="275"/>
        <v>179.27598566308242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t="s">
        <v>8272</v>
      </c>
      <c r="Q3559" s="12">
        <f t="shared" si="276"/>
        <v>41730.276747685188</v>
      </c>
      <c r="R3559" s="12">
        <f t="shared" si="277"/>
        <v>41764.276747685188</v>
      </c>
      <c r="S3559">
        <f t="shared" si="278"/>
        <v>34</v>
      </c>
      <c r="T3559" s="10">
        <f t="shared" si="279"/>
        <v>2014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8">
        <f t="shared" si="275"/>
        <v>22.90909090909091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t="s">
        <v>8272</v>
      </c>
      <c r="Q3560" s="12">
        <f t="shared" si="276"/>
        <v>42139.816840277781</v>
      </c>
      <c r="R3560" s="12">
        <f t="shared" si="277"/>
        <v>42181.875</v>
      </c>
      <c r="S3560">
        <f t="shared" si="278"/>
        <v>42</v>
      </c>
      <c r="T3560" s="10">
        <f t="shared" si="279"/>
        <v>2015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8">
        <f t="shared" si="275"/>
        <v>43.125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t="s">
        <v>8272</v>
      </c>
      <c r="Q3561" s="12">
        <f t="shared" si="276"/>
        <v>42194.096157407403</v>
      </c>
      <c r="R3561" s="12">
        <f t="shared" si="277"/>
        <v>42216.373611111107</v>
      </c>
      <c r="S3561">
        <f t="shared" si="278"/>
        <v>22</v>
      </c>
      <c r="T3561" s="10">
        <f t="shared" si="279"/>
        <v>2015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8">
        <f t="shared" si="275"/>
        <v>46.891891891891895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t="s">
        <v>8272</v>
      </c>
      <c r="Q3562" s="12">
        <f t="shared" si="276"/>
        <v>42115.889652777783</v>
      </c>
      <c r="R3562" s="12">
        <f t="shared" si="277"/>
        <v>42151.114583333328</v>
      </c>
      <c r="S3562">
        <f t="shared" si="278"/>
        <v>35</v>
      </c>
      <c r="T3562" s="10">
        <f t="shared" si="279"/>
        <v>2015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8">
        <f t="shared" si="275"/>
        <v>47.407407407407405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t="s">
        <v>8272</v>
      </c>
      <c r="Q3563" s="12">
        <f t="shared" si="276"/>
        <v>42203.680300925931</v>
      </c>
      <c r="R3563" s="12">
        <f t="shared" si="277"/>
        <v>42221.774999999994</v>
      </c>
      <c r="S3563">
        <f t="shared" si="278"/>
        <v>18</v>
      </c>
      <c r="T3563" s="10">
        <f t="shared" si="279"/>
        <v>2015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8">
        <f t="shared" si="275"/>
        <v>15.129032258064516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t="s">
        <v>8272</v>
      </c>
      <c r="Q3564" s="12">
        <f t="shared" si="276"/>
        <v>42433.761886574073</v>
      </c>
      <c r="R3564" s="12">
        <f t="shared" si="277"/>
        <v>42442.916666666672</v>
      </c>
      <c r="S3564">
        <f t="shared" si="278"/>
        <v>9</v>
      </c>
      <c r="T3564" s="10">
        <f t="shared" si="279"/>
        <v>2016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8">
        <f t="shared" si="275"/>
        <v>21.098000000000003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t="s">
        <v>8272</v>
      </c>
      <c r="Q3565" s="12">
        <f t="shared" si="276"/>
        <v>42555.671944444446</v>
      </c>
      <c r="R3565" s="12">
        <f t="shared" si="277"/>
        <v>42583.791666666672</v>
      </c>
      <c r="S3565">
        <f t="shared" si="278"/>
        <v>28</v>
      </c>
      <c r="T3565" s="10">
        <f t="shared" si="279"/>
        <v>2016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8">
        <f t="shared" si="275"/>
        <v>59.117647058823529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t="s">
        <v>8272</v>
      </c>
      <c r="Q3566" s="12">
        <f t="shared" si="276"/>
        <v>42236.623252314821</v>
      </c>
      <c r="R3566" s="12">
        <f t="shared" si="277"/>
        <v>42282.666666666672</v>
      </c>
      <c r="S3566">
        <f t="shared" si="278"/>
        <v>46</v>
      </c>
      <c r="T3566" s="10">
        <f t="shared" si="279"/>
        <v>2015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8">
        <f t="shared" si="275"/>
        <v>97.916666666666671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t="s">
        <v>8272</v>
      </c>
      <c r="Q3567" s="12">
        <f t="shared" si="276"/>
        <v>41974.743148148147</v>
      </c>
      <c r="R3567" s="12">
        <f t="shared" si="277"/>
        <v>42004.743148148147</v>
      </c>
      <c r="S3567">
        <f t="shared" si="278"/>
        <v>30</v>
      </c>
      <c r="T3567" s="10">
        <f t="shared" si="279"/>
        <v>2014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8">
        <f t="shared" si="275"/>
        <v>55.131578947368418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t="s">
        <v>8272</v>
      </c>
      <c r="Q3568" s="12">
        <f t="shared" si="276"/>
        <v>41997.507905092592</v>
      </c>
      <c r="R3568" s="12">
        <f t="shared" si="277"/>
        <v>42027.507905092592</v>
      </c>
      <c r="S3568">
        <f t="shared" si="278"/>
        <v>30</v>
      </c>
      <c r="T3568" s="10">
        <f t="shared" si="279"/>
        <v>2014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8">
        <f t="shared" si="275"/>
        <v>26.536585365853657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t="s">
        <v>8272</v>
      </c>
      <c r="Q3569" s="12">
        <f t="shared" si="276"/>
        <v>42135.810694444444</v>
      </c>
      <c r="R3569" s="12">
        <f t="shared" si="277"/>
        <v>42165.810694444444</v>
      </c>
      <c r="S3569">
        <f t="shared" si="278"/>
        <v>30</v>
      </c>
      <c r="T3569" s="10">
        <f t="shared" si="279"/>
        <v>2015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8">
        <f t="shared" si="275"/>
        <v>58.421052631578945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t="s">
        <v>8272</v>
      </c>
      <c r="Q3570" s="12">
        <f t="shared" si="276"/>
        <v>41869.740671296298</v>
      </c>
      <c r="R3570" s="12">
        <f t="shared" si="277"/>
        <v>41899.740671296298</v>
      </c>
      <c r="S3570">
        <f t="shared" si="278"/>
        <v>30</v>
      </c>
      <c r="T3570" s="10">
        <f t="shared" si="279"/>
        <v>2014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8">
        <f t="shared" si="275"/>
        <v>122.53658536585365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t="s">
        <v>8272</v>
      </c>
      <c r="Q3571" s="12">
        <f t="shared" si="276"/>
        <v>41982.688611111109</v>
      </c>
      <c r="R3571" s="12">
        <f t="shared" si="277"/>
        <v>42012.688611111109</v>
      </c>
      <c r="S3571">
        <f t="shared" si="278"/>
        <v>30</v>
      </c>
      <c r="T3571" s="10">
        <f t="shared" si="279"/>
        <v>2014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8">
        <f t="shared" si="275"/>
        <v>87.961538461538467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t="s">
        <v>8272</v>
      </c>
      <c r="Q3572" s="12">
        <f t="shared" si="276"/>
        <v>41976.331979166673</v>
      </c>
      <c r="R3572" s="12">
        <f t="shared" si="277"/>
        <v>42004.291666666672</v>
      </c>
      <c r="S3572">
        <f t="shared" si="278"/>
        <v>28</v>
      </c>
      <c r="T3572" s="10">
        <f t="shared" si="279"/>
        <v>2014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8">
        <f t="shared" si="275"/>
        <v>73.239999999999995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t="s">
        <v>8272</v>
      </c>
      <c r="Q3573" s="12">
        <f t="shared" si="276"/>
        <v>41912.858946759261</v>
      </c>
      <c r="R3573" s="12">
        <f t="shared" si="277"/>
        <v>41942.858946759261</v>
      </c>
      <c r="S3573">
        <f t="shared" si="278"/>
        <v>30</v>
      </c>
      <c r="T3573" s="10">
        <f t="shared" si="279"/>
        <v>2014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8">
        <f t="shared" si="275"/>
        <v>55.555555555555557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t="s">
        <v>8272</v>
      </c>
      <c r="Q3574" s="12">
        <f t="shared" si="276"/>
        <v>42146.570393518516</v>
      </c>
      <c r="R3574" s="12">
        <f t="shared" si="277"/>
        <v>42176.570393518516</v>
      </c>
      <c r="S3574">
        <f t="shared" si="278"/>
        <v>30</v>
      </c>
      <c r="T3574" s="10">
        <f t="shared" si="279"/>
        <v>2015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8">
        <f t="shared" si="275"/>
        <v>39.53846153846154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t="s">
        <v>8272</v>
      </c>
      <c r="Q3575" s="12">
        <f t="shared" si="276"/>
        <v>41921.375532407408</v>
      </c>
      <c r="R3575" s="12">
        <f t="shared" si="277"/>
        <v>41951.417199074072</v>
      </c>
      <c r="S3575">
        <f t="shared" si="278"/>
        <v>30</v>
      </c>
      <c r="T3575" s="10">
        <f t="shared" si="279"/>
        <v>2014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8">
        <f t="shared" si="275"/>
        <v>136.77777777777777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t="s">
        <v>8272</v>
      </c>
      <c r="Q3576" s="12">
        <f t="shared" si="276"/>
        <v>41926.942685185182</v>
      </c>
      <c r="R3576" s="12">
        <f t="shared" si="277"/>
        <v>41956.984351851846</v>
      </c>
      <c r="S3576">
        <f t="shared" si="278"/>
        <v>30</v>
      </c>
      <c r="T3576" s="10">
        <f t="shared" si="279"/>
        <v>2014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8">
        <f t="shared" si="275"/>
        <v>99.343137254901961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t="s">
        <v>8272</v>
      </c>
      <c r="Q3577" s="12">
        <f t="shared" si="276"/>
        <v>42561.783877314811</v>
      </c>
      <c r="R3577" s="12">
        <f t="shared" si="277"/>
        <v>42593.165972222225</v>
      </c>
      <c r="S3577">
        <f t="shared" si="278"/>
        <v>31</v>
      </c>
      <c r="T3577" s="10">
        <f t="shared" si="279"/>
        <v>2016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8">
        <f t="shared" si="275"/>
        <v>20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t="s">
        <v>8272</v>
      </c>
      <c r="Q3578" s="12">
        <f t="shared" si="276"/>
        <v>42649.54923611111</v>
      </c>
      <c r="R3578" s="12">
        <f t="shared" si="277"/>
        <v>42709.590902777782</v>
      </c>
      <c r="S3578">
        <f t="shared" si="278"/>
        <v>60</v>
      </c>
      <c r="T3578" s="10">
        <f t="shared" si="279"/>
        <v>2016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8">
        <f t="shared" si="275"/>
        <v>28.888888888888889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t="s">
        <v>8272</v>
      </c>
      <c r="Q3579" s="12">
        <f t="shared" si="276"/>
        <v>42093.786840277782</v>
      </c>
      <c r="R3579" s="12">
        <f t="shared" si="277"/>
        <v>42120.26944444445</v>
      </c>
      <c r="S3579">
        <f t="shared" si="278"/>
        <v>26</v>
      </c>
      <c r="T3579" s="10">
        <f t="shared" si="279"/>
        <v>2015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8">
        <f t="shared" si="275"/>
        <v>40.545945945945945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t="s">
        <v>8272</v>
      </c>
      <c r="Q3580" s="12">
        <f t="shared" si="276"/>
        <v>42460.733530092592</v>
      </c>
      <c r="R3580" s="12">
        <f t="shared" si="277"/>
        <v>42490.733530092592</v>
      </c>
      <c r="S3580">
        <f t="shared" si="278"/>
        <v>30</v>
      </c>
      <c r="T3580" s="10">
        <f t="shared" si="279"/>
        <v>2016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8">
        <f t="shared" si="275"/>
        <v>35.714285714285715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t="s">
        <v>8272</v>
      </c>
      <c r="Q3581" s="12">
        <f t="shared" si="276"/>
        <v>42430.762222222227</v>
      </c>
      <c r="R3581" s="12">
        <f t="shared" si="277"/>
        <v>42460.720555555556</v>
      </c>
      <c r="S3581">
        <f t="shared" si="278"/>
        <v>30</v>
      </c>
      <c r="T3581" s="10">
        <f t="shared" si="279"/>
        <v>2016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8">
        <f t="shared" si="275"/>
        <v>37.962962962962962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t="s">
        <v>8272</v>
      </c>
      <c r="Q3582" s="12">
        <f t="shared" si="276"/>
        <v>42026.176180555558</v>
      </c>
      <c r="R3582" s="12">
        <f t="shared" si="277"/>
        <v>42064.207638888889</v>
      </c>
      <c r="S3582">
        <f t="shared" si="278"/>
        <v>38</v>
      </c>
      <c r="T3582" s="10">
        <f t="shared" si="279"/>
        <v>2015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8">
        <f t="shared" si="275"/>
        <v>33.333333333333336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t="s">
        <v>8272</v>
      </c>
      <c r="Q3583" s="12">
        <f t="shared" si="276"/>
        <v>41836.471180555556</v>
      </c>
      <c r="R3583" s="12">
        <f t="shared" si="277"/>
        <v>41850.471180555556</v>
      </c>
      <c r="S3583">
        <f t="shared" si="278"/>
        <v>14</v>
      </c>
      <c r="T3583" s="10">
        <f t="shared" si="279"/>
        <v>2014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8">
        <f t="shared" si="275"/>
        <v>58.571428571428569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t="s">
        <v>8272</v>
      </c>
      <c r="Q3584" s="12">
        <f t="shared" si="276"/>
        <v>42451.095856481479</v>
      </c>
      <c r="R3584" s="12">
        <f t="shared" si="277"/>
        <v>42465.095856481479</v>
      </c>
      <c r="S3584">
        <f t="shared" si="278"/>
        <v>14</v>
      </c>
      <c r="T3584" s="10">
        <f t="shared" si="279"/>
        <v>2016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8">
        <f t="shared" si="275"/>
        <v>135.625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t="s">
        <v>8272</v>
      </c>
      <c r="Q3585" s="12">
        <f t="shared" si="276"/>
        <v>42418.425983796296</v>
      </c>
      <c r="R3585" s="12">
        <f t="shared" si="277"/>
        <v>42478.384317129632</v>
      </c>
      <c r="S3585">
        <f t="shared" si="278"/>
        <v>60</v>
      </c>
      <c r="T3585" s="10">
        <f t="shared" si="279"/>
        <v>2016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8">
        <f t="shared" ref="F3586:F3649" si="280">E3586/M3586</f>
        <v>30.9375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t="s">
        <v>8272</v>
      </c>
      <c r="Q3586" s="12">
        <f t="shared" si="276"/>
        <v>42168.316481481481</v>
      </c>
      <c r="R3586" s="12">
        <f t="shared" si="277"/>
        <v>42198.316481481481</v>
      </c>
      <c r="S3586">
        <f t="shared" si="278"/>
        <v>30</v>
      </c>
      <c r="T3586" s="10">
        <f t="shared" si="279"/>
        <v>2015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8">
        <f t="shared" si="280"/>
        <v>176.08695652173913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t="s">
        <v>8272</v>
      </c>
      <c r="Q3587" s="12">
        <f t="shared" ref="Q3587:Q3650" si="281">((($K3587/60)/60)/24)+DATE(1970,1,1)</f>
        <v>41964.716319444444</v>
      </c>
      <c r="R3587" s="12">
        <f t="shared" ref="R3587:R3650" si="282">((($J3587/60)/60)/24)+DATE(1970,1,1)</f>
        <v>41994.716319444444</v>
      </c>
      <c r="S3587">
        <f t="shared" ref="S3587:S3650" si="283">ROUND(R3587-Q3587,0)</f>
        <v>30</v>
      </c>
      <c r="T3587" s="10">
        <f t="shared" ref="T3587:T3650" si="284">YEAR(Q3587)</f>
        <v>2014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8">
        <f t="shared" si="280"/>
        <v>151.9814814814815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t="s">
        <v>8272</v>
      </c>
      <c r="Q3588" s="12">
        <f t="shared" si="281"/>
        <v>42576.697569444441</v>
      </c>
      <c r="R3588" s="12">
        <f t="shared" si="282"/>
        <v>42636.697569444441</v>
      </c>
      <c r="S3588">
        <f t="shared" si="283"/>
        <v>60</v>
      </c>
      <c r="T3588" s="10">
        <f t="shared" si="284"/>
        <v>2016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8">
        <f t="shared" si="280"/>
        <v>22.607142857142858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t="s">
        <v>8272</v>
      </c>
      <c r="Q3589" s="12">
        <f t="shared" si="281"/>
        <v>42503.539976851855</v>
      </c>
      <c r="R3589" s="12">
        <f t="shared" si="282"/>
        <v>42548.791666666672</v>
      </c>
      <c r="S3589">
        <f t="shared" si="283"/>
        <v>45</v>
      </c>
      <c r="T3589" s="10">
        <f t="shared" si="284"/>
        <v>2016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8">
        <f t="shared" si="280"/>
        <v>18.272727272727273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t="s">
        <v>8272</v>
      </c>
      <c r="Q3590" s="12">
        <f t="shared" si="281"/>
        <v>42101.828819444447</v>
      </c>
      <c r="R3590" s="12">
        <f t="shared" si="282"/>
        <v>42123.958333333328</v>
      </c>
      <c r="S3590">
        <f t="shared" si="283"/>
        <v>22</v>
      </c>
      <c r="T3590" s="10">
        <f t="shared" si="284"/>
        <v>2015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8">
        <f t="shared" si="280"/>
        <v>82.258064516129039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t="s">
        <v>8272</v>
      </c>
      <c r="Q3591" s="12">
        <f t="shared" si="281"/>
        <v>42125.647534722222</v>
      </c>
      <c r="R3591" s="12">
        <f t="shared" si="282"/>
        <v>42150.647534722222</v>
      </c>
      <c r="S3591">
        <f t="shared" si="283"/>
        <v>25</v>
      </c>
      <c r="T3591" s="10">
        <f t="shared" si="284"/>
        <v>2015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8">
        <f t="shared" si="280"/>
        <v>68.534246575342465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t="s">
        <v>8272</v>
      </c>
      <c r="Q3592" s="12">
        <f t="shared" si="281"/>
        <v>41902.333726851852</v>
      </c>
      <c r="R3592" s="12">
        <f t="shared" si="282"/>
        <v>41932.333726851852</v>
      </c>
      <c r="S3592">
        <f t="shared" si="283"/>
        <v>30</v>
      </c>
      <c r="T3592" s="10">
        <f t="shared" si="284"/>
        <v>2014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8">
        <f t="shared" si="280"/>
        <v>68.055555555555557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t="s">
        <v>8272</v>
      </c>
      <c r="Q3593" s="12">
        <f t="shared" si="281"/>
        <v>42003.948425925926</v>
      </c>
      <c r="R3593" s="12">
        <f t="shared" si="282"/>
        <v>42028.207638888889</v>
      </c>
      <c r="S3593">
        <f t="shared" si="283"/>
        <v>24</v>
      </c>
      <c r="T3593" s="10">
        <f t="shared" si="284"/>
        <v>2014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8">
        <f t="shared" si="280"/>
        <v>72.714285714285708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t="s">
        <v>8272</v>
      </c>
      <c r="Q3594" s="12">
        <f t="shared" si="281"/>
        <v>41988.829942129625</v>
      </c>
      <c r="R3594" s="12">
        <f t="shared" si="282"/>
        <v>42046.207638888889</v>
      </c>
      <c r="S3594">
        <f t="shared" si="283"/>
        <v>57</v>
      </c>
      <c r="T3594" s="10">
        <f t="shared" si="284"/>
        <v>2014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8">
        <f t="shared" si="280"/>
        <v>77.186046511627907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t="s">
        <v>8272</v>
      </c>
      <c r="Q3595" s="12">
        <f t="shared" si="281"/>
        <v>41974.898599537039</v>
      </c>
      <c r="R3595" s="12">
        <f t="shared" si="282"/>
        <v>42009.851388888885</v>
      </c>
      <c r="S3595">
        <f t="shared" si="283"/>
        <v>35</v>
      </c>
      <c r="T3595" s="10">
        <f t="shared" si="284"/>
        <v>2014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8">
        <f t="shared" si="280"/>
        <v>55.972222222222221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t="s">
        <v>8272</v>
      </c>
      <c r="Q3596" s="12">
        <f t="shared" si="281"/>
        <v>42592.066921296297</v>
      </c>
      <c r="R3596" s="12">
        <f t="shared" si="282"/>
        <v>42617.066921296297</v>
      </c>
      <c r="S3596">
        <f t="shared" si="283"/>
        <v>25</v>
      </c>
      <c r="T3596" s="10">
        <f t="shared" si="284"/>
        <v>2016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8">
        <f t="shared" si="280"/>
        <v>49.693548387096776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t="s">
        <v>8272</v>
      </c>
      <c r="Q3597" s="12">
        <f t="shared" si="281"/>
        <v>42050.008368055554</v>
      </c>
      <c r="R3597" s="12">
        <f t="shared" si="282"/>
        <v>42076.290972222225</v>
      </c>
      <c r="S3597">
        <f t="shared" si="283"/>
        <v>26</v>
      </c>
      <c r="T3597" s="10">
        <f t="shared" si="284"/>
        <v>2015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8">
        <f t="shared" si="280"/>
        <v>79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t="s">
        <v>8272</v>
      </c>
      <c r="Q3598" s="12">
        <f t="shared" si="281"/>
        <v>41856.715069444443</v>
      </c>
      <c r="R3598" s="12">
        <f t="shared" si="282"/>
        <v>41877.715069444443</v>
      </c>
      <c r="S3598">
        <f t="shared" si="283"/>
        <v>21</v>
      </c>
      <c r="T3598" s="10">
        <f t="shared" si="284"/>
        <v>2014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8">
        <f t="shared" si="280"/>
        <v>77.727272727272734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t="s">
        <v>8272</v>
      </c>
      <c r="Q3599" s="12">
        <f t="shared" si="281"/>
        <v>42417.585532407407</v>
      </c>
      <c r="R3599" s="12">
        <f t="shared" si="282"/>
        <v>42432.249305555553</v>
      </c>
      <c r="S3599">
        <f t="shared" si="283"/>
        <v>15</v>
      </c>
      <c r="T3599" s="10">
        <f t="shared" si="284"/>
        <v>2016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8">
        <f t="shared" si="280"/>
        <v>40.777777777777779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t="s">
        <v>8272</v>
      </c>
      <c r="Q3600" s="12">
        <f t="shared" si="281"/>
        <v>41866.79886574074</v>
      </c>
      <c r="R3600" s="12">
        <f t="shared" si="282"/>
        <v>41885.207638888889</v>
      </c>
      <c r="S3600">
        <f t="shared" si="283"/>
        <v>18</v>
      </c>
      <c r="T3600" s="10">
        <f t="shared" si="284"/>
        <v>2014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8">
        <f t="shared" si="280"/>
        <v>59.411764705882355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t="s">
        <v>8272</v>
      </c>
      <c r="Q3601" s="12">
        <f t="shared" si="281"/>
        <v>42220.79487268519</v>
      </c>
      <c r="R3601" s="12">
        <f t="shared" si="282"/>
        <v>42246</v>
      </c>
      <c r="S3601">
        <f t="shared" si="283"/>
        <v>25</v>
      </c>
      <c r="T3601" s="10">
        <f t="shared" si="284"/>
        <v>2015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8">
        <f t="shared" si="280"/>
        <v>3.25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t="s">
        <v>8272</v>
      </c>
      <c r="Q3602" s="12">
        <f t="shared" si="281"/>
        <v>42628.849120370374</v>
      </c>
      <c r="R3602" s="12">
        <f t="shared" si="282"/>
        <v>42656.849120370374</v>
      </c>
      <c r="S3602">
        <f t="shared" si="283"/>
        <v>28</v>
      </c>
      <c r="T3602" s="10">
        <f t="shared" si="284"/>
        <v>2016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8">
        <f t="shared" si="280"/>
        <v>39.377358490566039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t="s">
        <v>8272</v>
      </c>
      <c r="Q3603" s="12">
        <f t="shared" si="281"/>
        <v>41990.99863425926</v>
      </c>
      <c r="R3603" s="12">
        <f t="shared" si="282"/>
        <v>42020.99863425926</v>
      </c>
      <c r="S3603">
        <f t="shared" si="283"/>
        <v>30</v>
      </c>
      <c r="T3603" s="10">
        <f t="shared" si="284"/>
        <v>2014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8">
        <f t="shared" si="280"/>
        <v>81.673469387755105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t="s">
        <v>8272</v>
      </c>
      <c r="Q3604" s="12">
        <f t="shared" si="281"/>
        <v>42447.894432870366</v>
      </c>
      <c r="R3604" s="12">
        <f t="shared" si="282"/>
        <v>42507.894432870366</v>
      </c>
      <c r="S3604">
        <f t="shared" si="283"/>
        <v>60</v>
      </c>
      <c r="T3604" s="10">
        <f t="shared" si="284"/>
        <v>2016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8">
        <f t="shared" si="280"/>
        <v>44.912280701754383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t="s">
        <v>8272</v>
      </c>
      <c r="Q3605" s="12">
        <f t="shared" si="281"/>
        <v>42283.864351851851</v>
      </c>
      <c r="R3605" s="12">
        <f t="shared" si="282"/>
        <v>42313.906018518523</v>
      </c>
      <c r="S3605">
        <f t="shared" si="283"/>
        <v>30</v>
      </c>
      <c r="T3605" s="10">
        <f t="shared" si="284"/>
        <v>2015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8">
        <f t="shared" si="280"/>
        <v>49.05797101449275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t="s">
        <v>8272</v>
      </c>
      <c r="Q3606" s="12">
        <f t="shared" si="281"/>
        <v>42483.015694444446</v>
      </c>
      <c r="R3606" s="12">
        <f t="shared" si="282"/>
        <v>42489.290972222225</v>
      </c>
      <c r="S3606">
        <f t="shared" si="283"/>
        <v>6</v>
      </c>
      <c r="T3606" s="10">
        <f t="shared" si="284"/>
        <v>2016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8">
        <f t="shared" si="280"/>
        <v>30.666666666666668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t="s">
        <v>8272</v>
      </c>
      <c r="Q3607" s="12">
        <f t="shared" si="281"/>
        <v>42383.793124999997</v>
      </c>
      <c r="R3607" s="12">
        <f t="shared" si="282"/>
        <v>42413.793124999997</v>
      </c>
      <c r="S3607">
        <f t="shared" si="283"/>
        <v>30</v>
      </c>
      <c r="T3607" s="10">
        <f t="shared" si="284"/>
        <v>2016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8">
        <f t="shared" si="280"/>
        <v>61.0625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t="s">
        <v>8272</v>
      </c>
      <c r="Q3608" s="12">
        <f t="shared" si="281"/>
        <v>42566.604826388888</v>
      </c>
      <c r="R3608" s="12">
        <f t="shared" si="282"/>
        <v>42596.604826388888</v>
      </c>
      <c r="S3608">
        <f t="shared" si="283"/>
        <v>30</v>
      </c>
      <c r="T3608" s="10">
        <f t="shared" si="284"/>
        <v>2016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8">
        <f t="shared" si="280"/>
        <v>29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t="s">
        <v>8272</v>
      </c>
      <c r="Q3609" s="12">
        <f t="shared" si="281"/>
        <v>42338.963912037041</v>
      </c>
      <c r="R3609" s="12">
        <f t="shared" si="282"/>
        <v>42353</v>
      </c>
      <c r="S3609">
        <f t="shared" si="283"/>
        <v>14</v>
      </c>
      <c r="T3609" s="10">
        <f t="shared" si="284"/>
        <v>2015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8">
        <f t="shared" si="280"/>
        <v>29.62962962962963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t="s">
        <v>8272</v>
      </c>
      <c r="Q3610" s="12">
        <f t="shared" si="281"/>
        <v>42506.709375000006</v>
      </c>
      <c r="R3610" s="12">
        <f t="shared" si="282"/>
        <v>42538.583333333328</v>
      </c>
      <c r="S3610">
        <f t="shared" si="283"/>
        <v>32</v>
      </c>
      <c r="T3610" s="10">
        <f t="shared" si="284"/>
        <v>2016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8">
        <f t="shared" si="280"/>
        <v>143.0952380952381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t="s">
        <v>8272</v>
      </c>
      <c r="Q3611" s="12">
        <f t="shared" si="281"/>
        <v>42429.991724537031</v>
      </c>
      <c r="R3611" s="12">
        <f t="shared" si="282"/>
        <v>42459.950057870374</v>
      </c>
      <c r="S3611">
        <f t="shared" si="283"/>
        <v>30</v>
      </c>
      <c r="T3611" s="10">
        <f t="shared" si="284"/>
        <v>2016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8">
        <f t="shared" si="280"/>
        <v>52.354838709677416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t="s">
        <v>8272</v>
      </c>
      <c r="Q3612" s="12">
        <f t="shared" si="281"/>
        <v>42203.432129629626</v>
      </c>
      <c r="R3612" s="12">
        <f t="shared" si="282"/>
        <v>42233.432129629626</v>
      </c>
      <c r="S3612">
        <f t="shared" si="283"/>
        <v>30</v>
      </c>
      <c r="T3612" s="10">
        <f t="shared" si="284"/>
        <v>2015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8">
        <f t="shared" si="280"/>
        <v>66.666666666666671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t="s">
        <v>8272</v>
      </c>
      <c r="Q3613" s="12">
        <f t="shared" si="281"/>
        <v>42072.370381944449</v>
      </c>
      <c r="R3613" s="12">
        <f t="shared" si="282"/>
        <v>42102.370381944449</v>
      </c>
      <c r="S3613">
        <f t="shared" si="283"/>
        <v>30</v>
      </c>
      <c r="T3613" s="10">
        <f t="shared" si="284"/>
        <v>2015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8">
        <f t="shared" si="280"/>
        <v>126.66666666666667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t="s">
        <v>8272</v>
      </c>
      <c r="Q3614" s="12">
        <f t="shared" si="281"/>
        <v>41789.726979166669</v>
      </c>
      <c r="R3614" s="12">
        <f t="shared" si="282"/>
        <v>41799.726979166669</v>
      </c>
      <c r="S3614">
        <f t="shared" si="283"/>
        <v>10</v>
      </c>
      <c r="T3614" s="10">
        <f t="shared" si="284"/>
        <v>2014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8">
        <f t="shared" si="280"/>
        <v>62.5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t="s">
        <v>8272</v>
      </c>
      <c r="Q3615" s="12">
        <f t="shared" si="281"/>
        <v>41788.58997685185</v>
      </c>
      <c r="R3615" s="12">
        <f t="shared" si="282"/>
        <v>41818.58997685185</v>
      </c>
      <c r="S3615">
        <f t="shared" si="283"/>
        <v>30</v>
      </c>
      <c r="T3615" s="10">
        <f t="shared" si="284"/>
        <v>2014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8">
        <f t="shared" si="280"/>
        <v>35.492957746478872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t="s">
        <v>8272</v>
      </c>
      <c r="Q3616" s="12">
        <f t="shared" si="281"/>
        <v>42144.041851851856</v>
      </c>
      <c r="R3616" s="12">
        <f t="shared" si="282"/>
        <v>42174.041851851856</v>
      </c>
      <c r="S3616">
        <f t="shared" si="283"/>
        <v>30</v>
      </c>
      <c r="T3616" s="10">
        <f t="shared" si="284"/>
        <v>2015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8">
        <f t="shared" si="280"/>
        <v>37.083333333333336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t="s">
        <v>8272</v>
      </c>
      <c r="Q3617" s="12">
        <f t="shared" si="281"/>
        <v>42318.593703703707</v>
      </c>
      <c r="R3617" s="12">
        <f t="shared" si="282"/>
        <v>42348.593703703707</v>
      </c>
      <c r="S3617">
        <f t="shared" si="283"/>
        <v>30</v>
      </c>
      <c r="T3617" s="10">
        <f t="shared" si="284"/>
        <v>2015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8">
        <f t="shared" si="280"/>
        <v>69.333333333333329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t="s">
        <v>8272</v>
      </c>
      <c r="Q3618" s="12">
        <f t="shared" si="281"/>
        <v>42052.949814814812</v>
      </c>
      <c r="R3618" s="12">
        <f t="shared" si="282"/>
        <v>42082.908148148148</v>
      </c>
      <c r="S3618">
        <f t="shared" si="283"/>
        <v>30</v>
      </c>
      <c r="T3618" s="10">
        <f t="shared" si="284"/>
        <v>2015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8">
        <f t="shared" si="280"/>
        <v>17.254901960784313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t="s">
        <v>8272</v>
      </c>
      <c r="Q3619" s="12">
        <f t="shared" si="281"/>
        <v>42779.610289351855</v>
      </c>
      <c r="R3619" s="12">
        <f t="shared" si="282"/>
        <v>42794</v>
      </c>
      <c r="S3619">
        <f t="shared" si="283"/>
        <v>14</v>
      </c>
      <c r="T3619" s="10">
        <f t="shared" si="284"/>
        <v>2017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8">
        <f t="shared" si="280"/>
        <v>36.071428571428569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t="s">
        <v>8272</v>
      </c>
      <c r="Q3620" s="12">
        <f t="shared" si="281"/>
        <v>42128.627893518518</v>
      </c>
      <c r="R3620" s="12">
        <f t="shared" si="282"/>
        <v>42158.627893518518</v>
      </c>
      <c r="S3620">
        <f t="shared" si="283"/>
        <v>30</v>
      </c>
      <c r="T3620" s="10">
        <f t="shared" si="284"/>
        <v>2015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8">
        <f t="shared" si="280"/>
        <v>66.470588235294116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t="s">
        <v>8272</v>
      </c>
      <c r="Q3621" s="12">
        <f t="shared" si="281"/>
        <v>42661.132245370376</v>
      </c>
      <c r="R3621" s="12">
        <f t="shared" si="282"/>
        <v>42693.916666666672</v>
      </c>
      <c r="S3621">
        <f t="shared" si="283"/>
        <v>33</v>
      </c>
      <c r="T3621" s="10">
        <f t="shared" si="284"/>
        <v>2016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8">
        <f t="shared" si="280"/>
        <v>56.065989847715734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t="s">
        <v>8272</v>
      </c>
      <c r="Q3622" s="12">
        <f t="shared" si="281"/>
        <v>42037.938206018516</v>
      </c>
      <c r="R3622" s="12">
        <f t="shared" si="282"/>
        <v>42068.166666666672</v>
      </c>
      <c r="S3622">
        <f t="shared" si="283"/>
        <v>30</v>
      </c>
      <c r="T3622" s="10">
        <f t="shared" si="284"/>
        <v>2015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8">
        <f t="shared" si="280"/>
        <v>47.028571428571432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t="s">
        <v>8272</v>
      </c>
      <c r="Q3623" s="12">
        <f t="shared" si="281"/>
        <v>42619.935694444444</v>
      </c>
      <c r="R3623" s="12">
        <f t="shared" si="282"/>
        <v>42643.875</v>
      </c>
      <c r="S3623">
        <f t="shared" si="283"/>
        <v>24</v>
      </c>
      <c r="T3623" s="10">
        <f t="shared" si="284"/>
        <v>2016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8">
        <f t="shared" si="280"/>
        <v>47.666190476190479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t="s">
        <v>8272</v>
      </c>
      <c r="Q3624" s="12">
        <f t="shared" si="281"/>
        <v>41877.221886574072</v>
      </c>
      <c r="R3624" s="12">
        <f t="shared" si="282"/>
        <v>41910.140972222223</v>
      </c>
      <c r="S3624">
        <f t="shared" si="283"/>
        <v>33</v>
      </c>
      <c r="T3624" s="10">
        <f t="shared" si="284"/>
        <v>2014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8">
        <f t="shared" si="280"/>
        <v>88.235294117647058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t="s">
        <v>8272</v>
      </c>
      <c r="Q3625" s="12">
        <f t="shared" si="281"/>
        <v>41828.736921296295</v>
      </c>
      <c r="R3625" s="12">
        <f t="shared" si="282"/>
        <v>41846.291666666664</v>
      </c>
      <c r="S3625">
        <f t="shared" si="283"/>
        <v>18</v>
      </c>
      <c r="T3625" s="10">
        <f t="shared" si="284"/>
        <v>2014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8">
        <f t="shared" si="280"/>
        <v>80.717948717948715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t="s">
        <v>8272</v>
      </c>
      <c r="Q3626" s="12">
        <f t="shared" si="281"/>
        <v>42545.774189814809</v>
      </c>
      <c r="R3626" s="12">
        <f t="shared" si="282"/>
        <v>42605.774189814809</v>
      </c>
      <c r="S3626">
        <f t="shared" si="283"/>
        <v>60</v>
      </c>
      <c r="T3626" s="10">
        <f t="shared" si="284"/>
        <v>2016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8">
        <f t="shared" si="280"/>
        <v>39.487179487179489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t="s">
        <v>8272</v>
      </c>
      <c r="Q3627" s="12">
        <f t="shared" si="281"/>
        <v>42157.652511574073</v>
      </c>
      <c r="R3627" s="12">
        <f t="shared" si="282"/>
        <v>42187.652511574073</v>
      </c>
      <c r="S3627">
        <f t="shared" si="283"/>
        <v>30</v>
      </c>
      <c r="T3627" s="10">
        <f t="shared" si="284"/>
        <v>2015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8">
        <f t="shared" si="280"/>
        <v>84.854166666666671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t="s">
        <v>8272</v>
      </c>
      <c r="Q3628" s="12">
        <f t="shared" si="281"/>
        <v>41846.667326388888</v>
      </c>
      <c r="R3628" s="12">
        <f t="shared" si="282"/>
        <v>41867.667326388888</v>
      </c>
      <c r="S3628">
        <f t="shared" si="283"/>
        <v>21</v>
      </c>
      <c r="T3628" s="10">
        <f t="shared" si="284"/>
        <v>2014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8">
        <f t="shared" si="280"/>
        <v>68.965517241379317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t="s">
        <v>8272</v>
      </c>
      <c r="Q3629" s="12">
        <f t="shared" si="281"/>
        <v>42460.741747685184</v>
      </c>
      <c r="R3629" s="12">
        <f t="shared" si="282"/>
        <v>42511.165972222225</v>
      </c>
      <c r="S3629">
        <f t="shared" si="283"/>
        <v>50</v>
      </c>
      <c r="T3629" s="10">
        <f t="shared" si="284"/>
        <v>2016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8" t="e">
        <f t="shared" si="280"/>
        <v>#DIV/0!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8271</v>
      </c>
      <c r="P3630" t="s">
        <v>8313</v>
      </c>
      <c r="Q3630" s="12">
        <f t="shared" si="281"/>
        <v>42291.833287037036</v>
      </c>
      <c r="R3630" s="12">
        <f t="shared" si="282"/>
        <v>42351.874953703707</v>
      </c>
      <c r="S3630">
        <f t="shared" si="283"/>
        <v>60</v>
      </c>
      <c r="T3630" s="10">
        <f t="shared" si="284"/>
        <v>2015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8">
        <f t="shared" si="280"/>
        <v>1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8271</v>
      </c>
      <c r="P3631" t="s">
        <v>8313</v>
      </c>
      <c r="Q3631" s="12">
        <f t="shared" si="281"/>
        <v>42437.094490740739</v>
      </c>
      <c r="R3631" s="12">
        <f t="shared" si="282"/>
        <v>42495.708333333328</v>
      </c>
      <c r="S3631">
        <f t="shared" si="283"/>
        <v>59</v>
      </c>
      <c r="T3631" s="10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8">
        <f t="shared" si="280"/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8271</v>
      </c>
      <c r="P3632" t="s">
        <v>8313</v>
      </c>
      <c r="Q3632" s="12">
        <f t="shared" si="281"/>
        <v>41942.84710648148</v>
      </c>
      <c r="R3632" s="12">
        <f t="shared" si="282"/>
        <v>41972.888773148152</v>
      </c>
      <c r="S3632">
        <f t="shared" si="283"/>
        <v>30</v>
      </c>
      <c r="T3632" s="10">
        <f t="shared" si="284"/>
        <v>2014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8">
        <f t="shared" si="280"/>
        <v>147.88135593220338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8271</v>
      </c>
      <c r="P3633" t="s">
        <v>8313</v>
      </c>
      <c r="Q3633" s="12">
        <f t="shared" si="281"/>
        <v>41880.753437499996</v>
      </c>
      <c r="R3633" s="12">
        <f t="shared" si="282"/>
        <v>41905.165972222225</v>
      </c>
      <c r="S3633">
        <f t="shared" si="283"/>
        <v>24</v>
      </c>
      <c r="T3633" s="10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8">
        <f t="shared" si="280"/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8271</v>
      </c>
      <c r="P3634" t="s">
        <v>8313</v>
      </c>
      <c r="Q3634" s="12">
        <f t="shared" si="281"/>
        <v>41946.936909722222</v>
      </c>
      <c r="R3634" s="12">
        <f t="shared" si="282"/>
        <v>41966.936909722222</v>
      </c>
      <c r="S3634">
        <f t="shared" si="283"/>
        <v>20</v>
      </c>
      <c r="T3634" s="10">
        <f t="shared" si="284"/>
        <v>2014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8">
        <f t="shared" si="280"/>
        <v>56.838709677419352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8271</v>
      </c>
      <c r="P3635" t="s">
        <v>8313</v>
      </c>
      <c r="Q3635" s="12">
        <f t="shared" si="281"/>
        <v>42649.623460648145</v>
      </c>
      <c r="R3635" s="12">
        <f t="shared" si="282"/>
        <v>42693.041666666672</v>
      </c>
      <c r="S3635">
        <f t="shared" si="283"/>
        <v>43</v>
      </c>
      <c r="T3635" s="10">
        <f t="shared" si="284"/>
        <v>2016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8">
        <f t="shared" si="280"/>
        <v>176.94444444444446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8271</v>
      </c>
      <c r="P3636" t="s">
        <v>8313</v>
      </c>
      <c r="Q3636" s="12">
        <f t="shared" si="281"/>
        <v>42701.166365740741</v>
      </c>
      <c r="R3636" s="12">
        <f t="shared" si="282"/>
        <v>42749.165972222225</v>
      </c>
      <c r="S3636">
        <f t="shared" si="283"/>
        <v>48</v>
      </c>
      <c r="T3636" s="10">
        <f t="shared" si="284"/>
        <v>2016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8">
        <f t="shared" si="280"/>
        <v>127.6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8271</v>
      </c>
      <c r="P3637" t="s">
        <v>8313</v>
      </c>
      <c r="Q3637" s="12">
        <f t="shared" si="281"/>
        <v>42450.88282407407</v>
      </c>
      <c r="R3637" s="12">
        <f t="shared" si="282"/>
        <v>42480.88282407407</v>
      </c>
      <c r="S3637">
        <f t="shared" si="283"/>
        <v>30</v>
      </c>
      <c r="T3637" s="10">
        <f t="shared" si="284"/>
        <v>2016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8" t="e">
        <f t="shared" si="280"/>
        <v>#DIV/0!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8271</v>
      </c>
      <c r="P3638" t="s">
        <v>8313</v>
      </c>
      <c r="Q3638" s="12">
        <f t="shared" si="281"/>
        <v>42226.694780092599</v>
      </c>
      <c r="R3638" s="12">
        <f t="shared" si="282"/>
        <v>42261.694780092599</v>
      </c>
      <c r="S3638">
        <f t="shared" si="283"/>
        <v>35</v>
      </c>
      <c r="T3638" s="10">
        <f t="shared" si="284"/>
        <v>2015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8">
        <f t="shared" si="280"/>
        <v>66.142857142857139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8271</v>
      </c>
      <c r="P3639" t="s">
        <v>8313</v>
      </c>
      <c r="Q3639" s="12">
        <f t="shared" si="281"/>
        <v>41975.700636574074</v>
      </c>
      <c r="R3639" s="12">
        <f t="shared" si="282"/>
        <v>42005.700636574074</v>
      </c>
      <c r="S3639">
        <f t="shared" si="283"/>
        <v>30</v>
      </c>
      <c r="T3639" s="10">
        <f t="shared" si="284"/>
        <v>2014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8">
        <f t="shared" si="280"/>
        <v>108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8271</v>
      </c>
      <c r="P3640" t="s">
        <v>8313</v>
      </c>
      <c r="Q3640" s="12">
        <f t="shared" si="281"/>
        <v>42053.672824074078</v>
      </c>
      <c r="R3640" s="12">
        <f t="shared" si="282"/>
        <v>42113.631157407406</v>
      </c>
      <c r="S3640">
        <f t="shared" si="283"/>
        <v>60</v>
      </c>
      <c r="T3640" s="10">
        <f t="shared" si="284"/>
        <v>2015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8">
        <f t="shared" si="280"/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8271</v>
      </c>
      <c r="P3641" t="s">
        <v>8313</v>
      </c>
      <c r="Q3641" s="12">
        <f t="shared" si="281"/>
        <v>42590.677152777775</v>
      </c>
      <c r="R3641" s="12">
        <f t="shared" si="282"/>
        <v>42650.632638888885</v>
      </c>
      <c r="S3641">
        <f t="shared" si="283"/>
        <v>60</v>
      </c>
      <c r="T3641" s="10">
        <f t="shared" si="284"/>
        <v>2016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8">
        <f t="shared" si="280"/>
        <v>18.333333333333332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8271</v>
      </c>
      <c r="P3642" t="s">
        <v>8313</v>
      </c>
      <c r="Q3642" s="12">
        <f t="shared" si="281"/>
        <v>42104.781597222223</v>
      </c>
      <c r="R3642" s="12">
        <f t="shared" si="282"/>
        <v>42134.781597222223</v>
      </c>
      <c r="S3642">
        <f t="shared" si="283"/>
        <v>30</v>
      </c>
      <c r="T3642" s="10">
        <f t="shared" si="284"/>
        <v>2015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8" t="e">
        <f t="shared" si="280"/>
        <v>#DIV/0!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8271</v>
      </c>
      <c r="P3643" t="s">
        <v>8313</v>
      </c>
      <c r="Q3643" s="12">
        <f t="shared" si="281"/>
        <v>41899.627071759263</v>
      </c>
      <c r="R3643" s="12">
        <f t="shared" si="282"/>
        <v>41917.208333333336</v>
      </c>
      <c r="S3643">
        <f t="shared" si="283"/>
        <v>18</v>
      </c>
      <c r="T3643" s="10">
        <f t="shared" si="284"/>
        <v>2014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8">
        <f t="shared" si="280"/>
        <v>7.5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8271</v>
      </c>
      <c r="P3644" t="s">
        <v>8313</v>
      </c>
      <c r="Q3644" s="12">
        <f t="shared" si="281"/>
        <v>42297.816284722227</v>
      </c>
      <c r="R3644" s="12">
        <f t="shared" si="282"/>
        <v>42338.708333333328</v>
      </c>
      <c r="S3644">
        <f t="shared" si="283"/>
        <v>41</v>
      </c>
      <c r="T3644" s="10">
        <f t="shared" si="284"/>
        <v>2015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8" t="e">
        <f t="shared" si="280"/>
        <v>#DIV/0!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8271</v>
      </c>
      <c r="P3645" t="s">
        <v>8313</v>
      </c>
      <c r="Q3645" s="12">
        <f t="shared" si="281"/>
        <v>42285.143969907411</v>
      </c>
      <c r="R3645" s="12">
        <f t="shared" si="282"/>
        <v>42325.185636574075</v>
      </c>
      <c r="S3645">
        <f t="shared" si="283"/>
        <v>40</v>
      </c>
      <c r="T3645" s="10">
        <f t="shared" si="284"/>
        <v>2015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8">
        <f t="shared" si="280"/>
        <v>68.416666666666671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8271</v>
      </c>
      <c r="P3646" t="s">
        <v>8313</v>
      </c>
      <c r="Q3646" s="12">
        <f t="shared" si="281"/>
        <v>42409.241747685184</v>
      </c>
      <c r="R3646" s="12">
        <f t="shared" si="282"/>
        <v>42437.207638888889</v>
      </c>
      <c r="S3646">
        <f t="shared" si="283"/>
        <v>28</v>
      </c>
      <c r="T3646" s="10">
        <f t="shared" si="284"/>
        <v>2016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8">
        <f t="shared" si="280"/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8271</v>
      </c>
      <c r="P3647" t="s">
        <v>8313</v>
      </c>
      <c r="Q3647" s="12">
        <f t="shared" si="281"/>
        <v>42665.970347222217</v>
      </c>
      <c r="R3647" s="12">
        <f t="shared" si="282"/>
        <v>42696.012013888889</v>
      </c>
      <c r="S3647">
        <f t="shared" si="283"/>
        <v>30</v>
      </c>
      <c r="T3647" s="10">
        <f t="shared" si="284"/>
        <v>2016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8">
        <f t="shared" si="280"/>
        <v>60.125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8271</v>
      </c>
      <c r="P3648" t="s">
        <v>8313</v>
      </c>
      <c r="Q3648" s="12">
        <f t="shared" si="281"/>
        <v>42140.421319444446</v>
      </c>
      <c r="R3648" s="12">
        <f t="shared" si="282"/>
        <v>42171.979166666672</v>
      </c>
      <c r="S3648">
        <f t="shared" si="283"/>
        <v>32</v>
      </c>
      <c r="T3648" s="10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8">
        <f t="shared" si="280"/>
        <v>15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8271</v>
      </c>
      <c r="P3649" t="s">
        <v>8313</v>
      </c>
      <c r="Q3649" s="12">
        <f t="shared" si="281"/>
        <v>42598.749155092592</v>
      </c>
      <c r="R3649" s="12">
        <f t="shared" si="282"/>
        <v>42643.749155092592</v>
      </c>
      <c r="S3649">
        <f t="shared" si="283"/>
        <v>45</v>
      </c>
      <c r="T3649" s="10">
        <f t="shared" si="284"/>
        <v>2016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8">
        <f t="shared" ref="F3650:F3713" si="285">E3650/M3650</f>
        <v>550.04109589041093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t="s">
        <v>8272</v>
      </c>
      <c r="Q3650" s="12">
        <f t="shared" si="281"/>
        <v>41887.292187500003</v>
      </c>
      <c r="R3650" s="12">
        <f t="shared" si="282"/>
        <v>41917.292187500003</v>
      </c>
      <c r="S3650">
        <f t="shared" si="283"/>
        <v>30</v>
      </c>
      <c r="T3650" s="10">
        <f t="shared" si="284"/>
        <v>2014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8">
        <f t="shared" si="285"/>
        <v>97.5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t="s">
        <v>8272</v>
      </c>
      <c r="Q3651" s="12">
        <f t="shared" ref="Q3651:Q3714" si="286">((($K3651/60)/60)/24)+DATE(1970,1,1)</f>
        <v>41780.712893518517</v>
      </c>
      <c r="R3651" s="12">
        <f t="shared" ref="R3651:R3714" si="287">((($J3651/60)/60)/24)+DATE(1970,1,1)</f>
        <v>41806.712893518517</v>
      </c>
      <c r="S3651">
        <f t="shared" ref="S3651:S3714" si="288">ROUND(R3651-Q3651,0)</f>
        <v>26</v>
      </c>
      <c r="T3651" s="10">
        <f t="shared" ref="T3651:T3714" si="289">YEAR(Q3651)</f>
        <v>2014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8">
        <f t="shared" si="285"/>
        <v>29.411764705882351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t="s">
        <v>8272</v>
      </c>
      <c r="Q3652" s="12">
        <f t="shared" si="286"/>
        <v>42381.478981481487</v>
      </c>
      <c r="R3652" s="12">
        <f t="shared" si="287"/>
        <v>42402.478981481487</v>
      </c>
      <c r="S3652">
        <f t="shared" si="288"/>
        <v>21</v>
      </c>
      <c r="T3652" s="10">
        <f t="shared" si="289"/>
        <v>2016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8">
        <f t="shared" si="285"/>
        <v>57.777777777777779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t="s">
        <v>8272</v>
      </c>
      <c r="Q3653" s="12">
        <f t="shared" si="286"/>
        <v>41828.646319444444</v>
      </c>
      <c r="R3653" s="12">
        <f t="shared" si="287"/>
        <v>41861.665972222225</v>
      </c>
      <c r="S3653">
        <f t="shared" si="288"/>
        <v>33</v>
      </c>
      <c r="T3653" s="10">
        <f t="shared" si="289"/>
        <v>2014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8">
        <f t="shared" si="285"/>
        <v>44.235294117647058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t="s">
        <v>8272</v>
      </c>
      <c r="Q3654" s="12">
        <f t="shared" si="286"/>
        <v>42596.644699074073</v>
      </c>
      <c r="R3654" s="12">
        <f t="shared" si="287"/>
        <v>42607.165972222225</v>
      </c>
      <c r="S3654">
        <f t="shared" si="288"/>
        <v>11</v>
      </c>
      <c r="T3654" s="10">
        <f t="shared" si="289"/>
        <v>2016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8">
        <f t="shared" si="285"/>
        <v>60.909090909090907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t="s">
        <v>8272</v>
      </c>
      <c r="Q3655" s="12">
        <f t="shared" si="286"/>
        <v>42191.363506944443</v>
      </c>
      <c r="R3655" s="12">
        <f t="shared" si="287"/>
        <v>42221.363506944443</v>
      </c>
      <c r="S3655">
        <f t="shared" si="288"/>
        <v>30</v>
      </c>
      <c r="T3655" s="10">
        <f t="shared" si="289"/>
        <v>2015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8">
        <f t="shared" si="285"/>
        <v>68.84210526315789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t="s">
        <v>8272</v>
      </c>
      <c r="Q3656" s="12">
        <f t="shared" si="286"/>
        <v>42440.416504629626</v>
      </c>
      <c r="R3656" s="12">
        <f t="shared" si="287"/>
        <v>42463.708333333328</v>
      </c>
      <c r="S3656">
        <f t="shared" si="288"/>
        <v>23</v>
      </c>
      <c r="T3656" s="10">
        <f t="shared" si="289"/>
        <v>2016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8">
        <f t="shared" si="285"/>
        <v>73.582278481012665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t="s">
        <v>8272</v>
      </c>
      <c r="Q3657" s="12">
        <f t="shared" si="286"/>
        <v>42173.803217592591</v>
      </c>
      <c r="R3657" s="12">
        <f t="shared" si="287"/>
        <v>42203.290972222225</v>
      </c>
      <c r="S3657">
        <f t="shared" si="288"/>
        <v>29</v>
      </c>
      <c r="T3657" s="10">
        <f t="shared" si="289"/>
        <v>2015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8">
        <f t="shared" si="285"/>
        <v>115.02173913043478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t="s">
        <v>8272</v>
      </c>
      <c r="Q3658" s="12">
        <f t="shared" si="286"/>
        <v>42737.910138888896</v>
      </c>
      <c r="R3658" s="12">
        <f t="shared" si="287"/>
        <v>42767.957638888889</v>
      </c>
      <c r="S3658">
        <f t="shared" si="288"/>
        <v>30</v>
      </c>
      <c r="T3658" s="10">
        <f t="shared" si="289"/>
        <v>2017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8">
        <f t="shared" si="285"/>
        <v>110.75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t="s">
        <v>8272</v>
      </c>
      <c r="Q3659" s="12">
        <f t="shared" si="286"/>
        <v>42499.629849537043</v>
      </c>
      <c r="R3659" s="12">
        <f t="shared" si="287"/>
        <v>42522.904166666667</v>
      </c>
      <c r="S3659">
        <f t="shared" si="288"/>
        <v>23</v>
      </c>
      <c r="T3659" s="10">
        <f t="shared" si="289"/>
        <v>2016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8">
        <f t="shared" si="285"/>
        <v>75.5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t="s">
        <v>8272</v>
      </c>
      <c r="Q3660" s="12">
        <f t="shared" si="286"/>
        <v>41775.858564814815</v>
      </c>
      <c r="R3660" s="12">
        <f t="shared" si="287"/>
        <v>41822.165972222225</v>
      </c>
      <c r="S3660">
        <f t="shared" si="288"/>
        <v>46</v>
      </c>
      <c r="T3660" s="10">
        <f t="shared" si="289"/>
        <v>2014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8">
        <f t="shared" si="285"/>
        <v>235.46153846153845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t="s">
        <v>8272</v>
      </c>
      <c r="Q3661" s="12">
        <f t="shared" si="286"/>
        <v>42055.277199074073</v>
      </c>
      <c r="R3661" s="12">
        <f t="shared" si="287"/>
        <v>42082.610416666663</v>
      </c>
      <c r="S3661">
        <f t="shared" si="288"/>
        <v>27</v>
      </c>
      <c r="T3661" s="10">
        <f t="shared" si="289"/>
        <v>2015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8">
        <f t="shared" si="285"/>
        <v>11.363636363636363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t="s">
        <v>8272</v>
      </c>
      <c r="Q3662" s="12">
        <f t="shared" si="286"/>
        <v>41971.881076388891</v>
      </c>
      <c r="R3662" s="12">
        <f t="shared" si="287"/>
        <v>41996.881076388891</v>
      </c>
      <c r="S3662">
        <f t="shared" si="288"/>
        <v>25</v>
      </c>
      <c r="T3662" s="10">
        <f t="shared" si="289"/>
        <v>2014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8">
        <f t="shared" si="285"/>
        <v>92.5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t="s">
        <v>8272</v>
      </c>
      <c r="Q3663" s="12">
        <f t="shared" si="286"/>
        <v>42447.896666666667</v>
      </c>
      <c r="R3663" s="12">
        <f t="shared" si="287"/>
        <v>42470.166666666672</v>
      </c>
      <c r="S3663">
        <f t="shared" si="288"/>
        <v>22</v>
      </c>
      <c r="T3663" s="10">
        <f t="shared" si="289"/>
        <v>2016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8">
        <f t="shared" si="285"/>
        <v>202.85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t="s">
        <v>8272</v>
      </c>
      <c r="Q3664" s="12">
        <f t="shared" si="286"/>
        <v>42064.220069444447</v>
      </c>
      <c r="R3664" s="12">
        <f t="shared" si="287"/>
        <v>42094.178402777776</v>
      </c>
      <c r="S3664">
        <f t="shared" si="288"/>
        <v>30</v>
      </c>
      <c r="T3664" s="10">
        <f t="shared" si="289"/>
        <v>2015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8">
        <f t="shared" si="285"/>
        <v>26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t="s">
        <v>8272</v>
      </c>
      <c r="Q3665" s="12">
        <f t="shared" si="286"/>
        <v>42665.451736111107</v>
      </c>
      <c r="R3665" s="12">
        <f t="shared" si="287"/>
        <v>42725.493402777778</v>
      </c>
      <c r="S3665">
        <f t="shared" si="288"/>
        <v>60</v>
      </c>
      <c r="T3665" s="10">
        <f t="shared" si="289"/>
        <v>2016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8">
        <f t="shared" si="285"/>
        <v>46.05263157894737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t="s">
        <v>8272</v>
      </c>
      <c r="Q3666" s="12">
        <f t="shared" si="286"/>
        <v>42523.248715277776</v>
      </c>
      <c r="R3666" s="12">
        <f t="shared" si="287"/>
        <v>42537.248715277776</v>
      </c>
      <c r="S3666">
        <f t="shared" si="288"/>
        <v>14</v>
      </c>
      <c r="T3666" s="10">
        <f t="shared" si="289"/>
        <v>2016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8">
        <f t="shared" si="285"/>
        <v>51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t="s">
        <v>8272</v>
      </c>
      <c r="Q3667" s="12">
        <f t="shared" si="286"/>
        <v>42294.808124999996</v>
      </c>
      <c r="R3667" s="12">
        <f t="shared" si="287"/>
        <v>42305.829166666663</v>
      </c>
      <c r="S3667">
        <f t="shared" si="288"/>
        <v>11</v>
      </c>
      <c r="T3667" s="10">
        <f t="shared" si="289"/>
        <v>2015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8">
        <f t="shared" si="285"/>
        <v>31.578947368421051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t="s">
        <v>8272</v>
      </c>
      <c r="Q3668" s="12">
        <f t="shared" si="286"/>
        <v>41822.90488425926</v>
      </c>
      <c r="R3668" s="12">
        <f t="shared" si="287"/>
        <v>41844.291666666664</v>
      </c>
      <c r="S3668">
        <f t="shared" si="288"/>
        <v>21</v>
      </c>
      <c r="T3668" s="10">
        <f t="shared" si="289"/>
        <v>2014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8">
        <f t="shared" si="285"/>
        <v>53.363965517241382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t="s">
        <v>8272</v>
      </c>
      <c r="Q3669" s="12">
        <f t="shared" si="286"/>
        <v>42173.970127314817</v>
      </c>
      <c r="R3669" s="12">
        <f t="shared" si="287"/>
        <v>42203.970127314817</v>
      </c>
      <c r="S3669">
        <f t="shared" si="288"/>
        <v>30</v>
      </c>
      <c r="T3669" s="10">
        <f t="shared" si="289"/>
        <v>2015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8">
        <f t="shared" si="285"/>
        <v>36.964285714285715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t="s">
        <v>8272</v>
      </c>
      <c r="Q3670" s="12">
        <f t="shared" si="286"/>
        <v>42185.556157407409</v>
      </c>
      <c r="R3670" s="12">
        <f t="shared" si="287"/>
        <v>42208.772916666669</v>
      </c>
      <c r="S3670">
        <f t="shared" si="288"/>
        <v>23</v>
      </c>
      <c r="T3670" s="10">
        <f t="shared" si="289"/>
        <v>2015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8">
        <f t="shared" si="285"/>
        <v>81.294117647058826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t="s">
        <v>8272</v>
      </c>
      <c r="Q3671" s="12">
        <f t="shared" si="286"/>
        <v>42136.675196759257</v>
      </c>
      <c r="R3671" s="12">
        <f t="shared" si="287"/>
        <v>42166.675196759257</v>
      </c>
      <c r="S3671">
        <f t="shared" si="288"/>
        <v>30</v>
      </c>
      <c r="T3671" s="10">
        <f t="shared" si="289"/>
        <v>2015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8">
        <f t="shared" si="285"/>
        <v>20.083333333333332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t="s">
        <v>8272</v>
      </c>
      <c r="Q3672" s="12">
        <f t="shared" si="286"/>
        <v>42142.514016203699</v>
      </c>
      <c r="R3672" s="12">
        <f t="shared" si="287"/>
        <v>42155.958333333328</v>
      </c>
      <c r="S3672">
        <f t="shared" si="288"/>
        <v>13</v>
      </c>
      <c r="T3672" s="10">
        <f t="shared" si="289"/>
        <v>2015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8">
        <f t="shared" si="285"/>
        <v>88.25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t="s">
        <v>8272</v>
      </c>
      <c r="Q3673" s="12">
        <f t="shared" si="286"/>
        <v>41820.62809027778</v>
      </c>
      <c r="R3673" s="12">
        <f t="shared" si="287"/>
        <v>41841.165972222225</v>
      </c>
      <c r="S3673">
        <f t="shared" si="288"/>
        <v>21</v>
      </c>
      <c r="T3673" s="10">
        <f t="shared" si="289"/>
        <v>2014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8">
        <f t="shared" si="285"/>
        <v>53.438596491228068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t="s">
        <v>8272</v>
      </c>
      <c r="Q3674" s="12">
        <f t="shared" si="286"/>
        <v>41878.946574074071</v>
      </c>
      <c r="R3674" s="12">
        <f t="shared" si="287"/>
        <v>41908.946574074071</v>
      </c>
      <c r="S3674">
        <f t="shared" si="288"/>
        <v>30</v>
      </c>
      <c r="T3674" s="10">
        <f t="shared" si="289"/>
        <v>2014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8">
        <f t="shared" si="285"/>
        <v>39.868421052631582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t="s">
        <v>8272</v>
      </c>
      <c r="Q3675" s="12">
        <f t="shared" si="286"/>
        <v>41914.295104166667</v>
      </c>
      <c r="R3675" s="12">
        <f t="shared" si="287"/>
        <v>41948.536111111112</v>
      </c>
      <c r="S3675">
        <f t="shared" si="288"/>
        <v>34</v>
      </c>
      <c r="T3675" s="10">
        <f t="shared" si="289"/>
        <v>2014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8">
        <f t="shared" si="285"/>
        <v>145.16129032258064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t="s">
        <v>8272</v>
      </c>
      <c r="Q3676" s="12">
        <f t="shared" si="286"/>
        <v>42556.873020833329</v>
      </c>
      <c r="R3676" s="12">
        <f t="shared" si="287"/>
        <v>42616.873020833329</v>
      </c>
      <c r="S3676">
        <f t="shared" si="288"/>
        <v>60</v>
      </c>
      <c r="T3676" s="10">
        <f t="shared" si="289"/>
        <v>2016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8">
        <f t="shared" si="285"/>
        <v>23.333333333333332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t="s">
        <v>8272</v>
      </c>
      <c r="Q3677" s="12">
        <f t="shared" si="286"/>
        <v>42493.597013888888</v>
      </c>
      <c r="R3677" s="12">
        <f t="shared" si="287"/>
        <v>42505.958333333328</v>
      </c>
      <c r="S3677">
        <f t="shared" si="288"/>
        <v>12</v>
      </c>
      <c r="T3677" s="10">
        <f t="shared" si="289"/>
        <v>2016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8">
        <f t="shared" si="285"/>
        <v>64.375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t="s">
        <v>8272</v>
      </c>
      <c r="Q3678" s="12">
        <f t="shared" si="286"/>
        <v>41876.815787037034</v>
      </c>
      <c r="R3678" s="12">
        <f t="shared" si="287"/>
        <v>41894.815787037034</v>
      </c>
      <c r="S3678">
        <f t="shared" si="288"/>
        <v>18</v>
      </c>
      <c r="T3678" s="10">
        <f t="shared" si="289"/>
        <v>2014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8">
        <f t="shared" si="285"/>
        <v>62.052763819095475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t="s">
        <v>8272</v>
      </c>
      <c r="Q3679" s="12">
        <f t="shared" si="286"/>
        <v>41802.574282407404</v>
      </c>
      <c r="R3679" s="12">
        <f t="shared" si="287"/>
        <v>41823.165972222225</v>
      </c>
      <c r="S3679">
        <f t="shared" si="288"/>
        <v>21</v>
      </c>
      <c r="T3679" s="10">
        <f t="shared" si="289"/>
        <v>2014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8">
        <f t="shared" si="285"/>
        <v>66.129032258064512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t="s">
        <v>8272</v>
      </c>
      <c r="Q3680" s="12">
        <f t="shared" si="286"/>
        <v>42120.531226851846</v>
      </c>
      <c r="R3680" s="12">
        <f t="shared" si="287"/>
        <v>42155.531226851846</v>
      </c>
      <c r="S3680">
        <f t="shared" si="288"/>
        <v>35</v>
      </c>
      <c r="T3680" s="10">
        <f t="shared" si="289"/>
        <v>2015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8">
        <f t="shared" si="285"/>
        <v>73.400000000000006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t="s">
        <v>8272</v>
      </c>
      <c r="Q3681" s="12">
        <f t="shared" si="286"/>
        <v>41786.761354166665</v>
      </c>
      <c r="R3681" s="12">
        <f t="shared" si="287"/>
        <v>41821.207638888889</v>
      </c>
      <c r="S3681">
        <f t="shared" si="288"/>
        <v>34</v>
      </c>
      <c r="T3681" s="10">
        <f t="shared" si="289"/>
        <v>2014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8">
        <f t="shared" si="285"/>
        <v>99.5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t="s">
        <v>8272</v>
      </c>
      <c r="Q3682" s="12">
        <f t="shared" si="286"/>
        <v>42627.454097222217</v>
      </c>
      <c r="R3682" s="12">
        <f t="shared" si="287"/>
        <v>42648.454097222217</v>
      </c>
      <c r="S3682">
        <f t="shared" si="288"/>
        <v>21</v>
      </c>
      <c r="T3682" s="10">
        <f t="shared" si="289"/>
        <v>2016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8">
        <f t="shared" si="285"/>
        <v>62.166666666666664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t="s">
        <v>8272</v>
      </c>
      <c r="Q3683" s="12">
        <f t="shared" si="286"/>
        <v>42374.651504629626</v>
      </c>
      <c r="R3683" s="12">
        <f t="shared" si="287"/>
        <v>42384.651504629626</v>
      </c>
      <c r="S3683">
        <f t="shared" si="288"/>
        <v>10</v>
      </c>
      <c r="T3683" s="10">
        <f t="shared" si="289"/>
        <v>2016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8">
        <f t="shared" si="285"/>
        <v>62.328358208955223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t="s">
        <v>8272</v>
      </c>
      <c r="Q3684" s="12">
        <f t="shared" si="286"/>
        <v>41772.685393518521</v>
      </c>
      <c r="R3684" s="12">
        <f t="shared" si="287"/>
        <v>41806.290972222225</v>
      </c>
      <c r="S3684">
        <f t="shared" si="288"/>
        <v>34</v>
      </c>
      <c r="T3684" s="10">
        <f t="shared" si="289"/>
        <v>2014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8">
        <f t="shared" si="285"/>
        <v>58.787878787878789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t="s">
        <v>8272</v>
      </c>
      <c r="Q3685" s="12">
        <f t="shared" si="286"/>
        <v>42633.116851851853</v>
      </c>
      <c r="R3685" s="12">
        <f t="shared" si="287"/>
        <v>42663.116851851853</v>
      </c>
      <c r="S3685">
        <f t="shared" si="288"/>
        <v>30</v>
      </c>
      <c r="T3685" s="10">
        <f t="shared" si="289"/>
        <v>2016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8">
        <f t="shared" si="285"/>
        <v>45.347826086956523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t="s">
        <v>8272</v>
      </c>
      <c r="Q3686" s="12">
        <f t="shared" si="286"/>
        <v>42219.180393518516</v>
      </c>
      <c r="R3686" s="12">
        <f t="shared" si="287"/>
        <v>42249.180393518516</v>
      </c>
      <c r="S3686">
        <f t="shared" si="288"/>
        <v>30</v>
      </c>
      <c r="T3686" s="10">
        <f t="shared" si="289"/>
        <v>2015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8">
        <f t="shared" si="285"/>
        <v>41.944444444444443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t="s">
        <v>8272</v>
      </c>
      <c r="Q3687" s="12">
        <f t="shared" si="286"/>
        <v>41753.593275462961</v>
      </c>
      <c r="R3687" s="12">
        <f t="shared" si="287"/>
        <v>41778.875</v>
      </c>
      <c r="S3687">
        <f t="shared" si="288"/>
        <v>25</v>
      </c>
      <c r="T3687" s="10">
        <f t="shared" si="289"/>
        <v>2014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8">
        <f t="shared" si="285"/>
        <v>59.166666666666664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t="s">
        <v>8272</v>
      </c>
      <c r="Q3688" s="12">
        <f t="shared" si="286"/>
        <v>42230.662731481483</v>
      </c>
      <c r="R3688" s="12">
        <f t="shared" si="287"/>
        <v>42245.165972222225</v>
      </c>
      <c r="S3688">
        <f t="shared" si="288"/>
        <v>15</v>
      </c>
      <c r="T3688" s="10">
        <f t="shared" si="289"/>
        <v>2015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8">
        <f t="shared" si="285"/>
        <v>200.49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t="s">
        <v>8272</v>
      </c>
      <c r="Q3689" s="12">
        <f t="shared" si="286"/>
        <v>41787.218229166669</v>
      </c>
      <c r="R3689" s="12">
        <f t="shared" si="287"/>
        <v>41817.218229166669</v>
      </c>
      <c r="S3689">
        <f t="shared" si="288"/>
        <v>30</v>
      </c>
      <c r="T3689" s="10">
        <f t="shared" si="289"/>
        <v>2014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8">
        <f t="shared" si="285"/>
        <v>83.974358974358978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t="s">
        <v>8272</v>
      </c>
      <c r="Q3690" s="12">
        <f t="shared" si="286"/>
        <v>41829.787083333329</v>
      </c>
      <c r="R3690" s="12">
        <f t="shared" si="287"/>
        <v>41859.787083333329</v>
      </c>
      <c r="S3690">
        <f t="shared" si="288"/>
        <v>30</v>
      </c>
      <c r="T3690" s="10">
        <f t="shared" si="289"/>
        <v>2014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8">
        <f t="shared" si="285"/>
        <v>57.258064516129032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t="s">
        <v>8272</v>
      </c>
      <c r="Q3691" s="12">
        <f t="shared" si="286"/>
        <v>42147.826840277776</v>
      </c>
      <c r="R3691" s="12">
        <f t="shared" si="287"/>
        <v>42176.934027777781</v>
      </c>
      <c r="S3691">
        <f t="shared" si="288"/>
        <v>29</v>
      </c>
      <c r="T3691" s="10">
        <f t="shared" si="289"/>
        <v>2015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8">
        <f t="shared" si="285"/>
        <v>58.064516129032256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t="s">
        <v>8272</v>
      </c>
      <c r="Q3692" s="12">
        <f t="shared" si="286"/>
        <v>41940.598182870373</v>
      </c>
      <c r="R3692" s="12">
        <f t="shared" si="287"/>
        <v>41970.639849537038</v>
      </c>
      <c r="S3692">
        <f t="shared" si="288"/>
        <v>30</v>
      </c>
      <c r="T3692" s="10">
        <f t="shared" si="289"/>
        <v>2014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8">
        <f t="shared" si="285"/>
        <v>186.80291970802921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t="s">
        <v>8272</v>
      </c>
      <c r="Q3693" s="12">
        <f t="shared" si="286"/>
        <v>42020.700567129628</v>
      </c>
      <c r="R3693" s="12">
        <f t="shared" si="287"/>
        <v>42065.207638888889</v>
      </c>
      <c r="S3693">
        <f t="shared" si="288"/>
        <v>45</v>
      </c>
      <c r="T3693" s="10">
        <f t="shared" si="289"/>
        <v>2015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8">
        <f t="shared" si="285"/>
        <v>74.117647058823536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t="s">
        <v>8272</v>
      </c>
      <c r="Q3694" s="12">
        <f t="shared" si="286"/>
        <v>41891.96503472222</v>
      </c>
      <c r="R3694" s="12">
        <f t="shared" si="287"/>
        <v>41901</v>
      </c>
      <c r="S3694">
        <f t="shared" si="288"/>
        <v>9</v>
      </c>
      <c r="T3694" s="10">
        <f t="shared" si="289"/>
        <v>2014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8">
        <f t="shared" si="285"/>
        <v>30.714285714285715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t="s">
        <v>8272</v>
      </c>
      <c r="Q3695" s="12">
        <f t="shared" si="286"/>
        <v>42309.191307870366</v>
      </c>
      <c r="R3695" s="12">
        <f t="shared" si="287"/>
        <v>42338.9375</v>
      </c>
      <c r="S3695">
        <f t="shared" si="288"/>
        <v>30</v>
      </c>
      <c r="T3695" s="10">
        <f t="shared" si="289"/>
        <v>2015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8">
        <f t="shared" si="285"/>
        <v>62.666666666666664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t="s">
        <v>8272</v>
      </c>
      <c r="Q3696" s="12">
        <f t="shared" si="286"/>
        <v>42490.133877314816</v>
      </c>
      <c r="R3696" s="12">
        <f t="shared" si="287"/>
        <v>42527.083333333328</v>
      </c>
      <c r="S3696">
        <f t="shared" si="288"/>
        <v>37</v>
      </c>
      <c r="T3696" s="10">
        <f t="shared" si="289"/>
        <v>2016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8">
        <f t="shared" si="285"/>
        <v>121.36363636363636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t="s">
        <v>8272</v>
      </c>
      <c r="Q3697" s="12">
        <f t="shared" si="286"/>
        <v>41995.870486111111</v>
      </c>
      <c r="R3697" s="12">
        <f t="shared" si="287"/>
        <v>42015.870486111111</v>
      </c>
      <c r="S3697">
        <f t="shared" si="288"/>
        <v>20</v>
      </c>
      <c r="T3697" s="10">
        <f t="shared" si="289"/>
        <v>2014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8">
        <f t="shared" si="285"/>
        <v>39.743589743589745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t="s">
        <v>8272</v>
      </c>
      <c r="Q3698" s="12">
        <f t="shared" si="286"/>
        <v>41988.617083333331</v>
      </c>
      <c r="R3698" s="12">
        <f t="shared" si="287"/>
        <v>42048.617083333331</v>
      </c>
      <c r="S3698">
        <f t="shared" si="288"/>
        <v>60</v>
      </c>
      <c r="T3698" s="10">
        <f t="shared" si="289"/>
        <v>2014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8">
        <f t="shared" si="285"/>
        <v>72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t="s">
        <v>8272</v>
      </c>
      <c r="Q3699" s="12">
        <f t="shared" si="286"/>
        <v>42479.465833333335</v>
      </c>
      <c r="R3699" s="12">
        <f t="shared" si="287"/>
        <v>42500.465833333335</v>
      </c>
      <c r="S3699">
        <f t="shared" si="288"/>
        <v>21</v>
      </c>
      <c r="T3699" s="10">
        <f t="shared" si="289"/>
        <v>2016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8">
        <f t="shared" si="285"/>
        <v>40.632352941176471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t="s">
        <v>8272</v>
      </c>
      <c r="Q3700" s="12">
        <f t="shared" si="286"/>
        <v>42401.806562500002</v>
      </c>
      <c r="R3700" s="12">
        <f t="shared" si="287"/>
        <v>42431.806562500002</v>
      </c>
      <c r="S3700">
        <f t="shared" si="288"/>
        <v>30</v>
      </c>
      <c r="T3700" s="10">
        <f t="shared" si="289"/>
        <v>2016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8">
        <f t="shared" si="285"/>
        <v>63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t="s">
        <v>8272</v>
      </c>
      <c r="Q3701" s="12">
        <f t="shared" si="286"/>
        <v>41897.602037037039</v>
      </c>
      <c r="R3701" s="12">
        <f t="shared" si="287"/>
        <v>41927.602037037039</v>
      </c>
      <c r="S3701">
        <f t="shared" si="288"/>
        <v>30</v>
      </c>
      <c r="T3701" s="10">
        <f t="shared" si="289"/>
        <v>2014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8">
        <f t="shared" si="285"/>
        <v>33.666666666666664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t="s">
        <v>8272</v>
      </c>
      <c r="Q3702" s="12">
        <f t="shared" si="286"/>
        <v>41882.585648148146</v>
      </c>
      <c r="R3702" s="12">
        <f t="shared" si="287"/>
        <v>41912.666666666664</v>
      </c>
      <c r="S3702">
        <f t="shared" si="288"/>
        <v>30</v>
      </c>
      <c r="T3702" s="10">
        <f t="shared" si="289"/>
        <v>2014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8">
        <f t="shared" si="285"/>
        <v>38.589743589743591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t="s">
        <v>8272</v>
      </c>
      <c r="Q3703" s="12">
        <f t="shared" si="286"/>
        <v>42129.541585648149</v>
      </c>
      <c r="R3703" s="12">
        <f t="shared" si="287"/>
        <v>42159.541585648149</v>
      </c>
      <c r="S3703">
        <f t="shared" si="288"/>
        <v>30</v>
      </c>
      <c r="T3703" s="10">
        <f t="shared" si="289"/>
        <v>2015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8">
        <f t="shared" si="285"/>
        <v>155.95238095238096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t="s">
        <v>8272</v>
      </c>
      <c r="Q3704" s="12">
        <f t="shared" si="286"/>
        <v>42524.53800925926</v>
      </c>
      <c r="R3704" s="12">
        <f t="shared" si="287"/>
        <v>42561.957638888889</v>
      </c>
      <c r="S3704">
        <f t="shared" si="288"/>
        <v>37</v>
      </c>
      <c r="T3704" s="10">
        <f t="shared" si="289"/>
        <v>2016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8">
        <f t="shared" si="285"/>
        <v>43.2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t="s">
        <v>8272</v>
      </c>
      <c r="Q3705" s="12">
        <f t="shared" si="286"/>
        <v>42556.504490740743</v>
      </c>
      <c r="R3705" s="12">
        <f t="shared" si="287"/>
        <v>42595.290972222225</v>
      </c>
      <c r="S3705">
        <f t="shared" si="288"/>
        <v>39</v>
      </c>
      <c r="T3705" s="10">
        <f t="shared" si="289"/>
        <v>2016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8">
        <f t="shared" si="285"/>
        <v>15.148518518518518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t="s">
        <v>8272</v>
      </c>
      <c r="Q3706" s="12">
        <f t="shared" si="286"/>
        <v>42461.689745370371</v>
      </c>
      <c r="R3706" s="12">
        <f t="shared" si="287"/>
        <v>42521.689745370371</v>
      </c>
      <c r="S3706">
        <f t="shared" si="288"/>
        <v>60</v>
      </c>
      <c r="T3706" s="10">
        <f t="shared" si="289"/>
        <v>2016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8">
        <f t="shared" si="285"/>
        <v>83.571428571428569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t="s">
        <v>8272</v>
      </c>
      <c r="Q3707" s="12">
        <f t="shared" si="286"/>
        <v>41792.542986111112</v>
      </c>
      <c r="R3707" s="12">
        <f t="shared" si="287"/>
        <v>41813.75</v>
      </c>
      <c r="S3707">
        <f t="shared" si="288"/>
        <v>21</v>
      </c>
      <c r="T3707" s="10">
        <f t="shared" si="289"/>
        <v>2014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8">
        <f t="shared" si="285"/>
        <v>140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t="s">
        <v>8272</v>
      </c>
      <c r="Q3708" s="12">
        <f t="shared" si="286"/>
        <v>41879.913761574076</v>
      </c>
      <c r="R3708" s="12">
        <f t="shared" si="287"/>
        <v>41894.913761574076</v>
      </c>
      <c r="S3708">
        <f t="shared" si="288"/>
        <v>15</v>
      </c>
      <c r="T3708" s="10">
        <f t="shared" si="289"/>
        <v>2014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8">
        <f t="shared" si="285"/>
        <v>80.869565217391298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t="s">
        <v>8272</v>
      </c>
      <c r="Q3709" s="12">
        <f t="shared" si="286"/>
        <v>42552.048356481479</v>
      </c>
      <c r="R3709" s="12">
        <f t="shared" si="287"/>
        <v>42573.226388888885</v>
      </c>
      <c r="S3709">
        <f t="shared" si="288"/>
        <v>21</v>
      </c>
      <c r="T3709" s="10">
        <f t="shared" si="289"/>
        <v>2016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8">
        <f t="shared" si="285"/>
        <v>53.846153846153847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t="s">
        <v>8272</v>
      </c>
      <c r="Q3710" s="12">
        <f t="shared" si="286"/>
        <v>41810.142199074071</v>
      </c>
      <c r="R3710" s="12">
        <f t="shared" si="287"/>
        <v>41824.142199074071</v>
      </c>
      <c r="S3710">
        <f t="shared" si="288"/>
        <v>14</v>
      </c>
      <c r="T3710" s="10">
        <f t="shared" si="289"/>
        <v>2014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8">
        <f t="shared" si="285"/>
        <v>30.928571428571427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t="s">
        <v>8272</v>
      </c>
      <c r="Q3711" s="12">
        <f t="shared" si="286"/>
        <v>41785.707708333335</v>
      </c>
      <c r="R3711" s="12">
        <f t="shared" si="287"/>
        <v>41815.707708333335</v>
      </c>
      <c r="S3711">
        <f t="shared" si="288"/>
        <v>30</v>
      </c>
      <c r="T3711" s="10">
        <f t="shared" si="289"/>
        <v>2014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8">
        <f t="shared" si="285"/>
        <v>67.962962962962962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t="s">
        <v>8272</v>
      </c>
      <c r="Q3712" s="12">
        <f t="shared" si="286"/>
        <v>42072.576249999998</v>
      </c>
      <c r="R3712" s="12">
        <f t="shared" si="287"/>
        <v>42097.576249999998</v>
      </c>
      <c r="S3712">
        <f t="shared" si="288"/>
        <v>25</v>
      </c>
      <c r="T3712" s="10">
        <f t="shared" si="289"/>
        <v>2015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8">
        <f t="shared" si="285"/>
        <v>27.142857142857142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t="s">
        <v>8272</v>
      </c>
      <c r="Q3713" s="12">
        <f t="shared" si="286"/>
        <v>41779.724224537036</v>
      </c>
      <c r="R3713" s="12">
        <f t="shared" si="287"/>
        <v>41805.666666666664</v>
      </c>
      <c r="S3713">
        <f t="shared" si="288"/>
        <v>26</v>
      </c>
      <c r="T3713" s="10">
        <f t="shared" si="289"/>
        <v>2014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8">
        <f t="shared" ref="F3714:F3777" si="290">E3714/M3714</f>
        <v>110.86538461538461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t="s">
        <v>8272</v>
      </c>
      <c r="Q3714" s="12">
        <f t="shared" si="286"/>
        <v>42134.172071759262</v>
      </c>
      <c r="R3714" s="12">
        <f t="shared" si="287"/>
        <v>42155.290972222225</v>
      </c>
      <c r="S3714">
        <f t="shared" si="288"/>
        <v>21</v>
      </c>
      <c r="T3714" s="10">
        <f t="shared" si="289"/>
        <v>2015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8">
        <f t="shared" si="290"/>
        <v>106.84210526315789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t="s">
        <v>8272</v>
      </c>
      <c r="Q3715" s="12">
        <f t="shared" ref="Q3715:Q3778" si="291">((($K3715/60)/60)/24)+DATE(1970,1,1)</f>
        <v>42505.738032407404</v>
      </c>
      <c r="R3715" s="12">
        <f t="shared" ref="R3715:R3778" si="292">((($J3715/60)/60)/24)+DATE(1970,1,1)</f>
        <v>42525.738032407404</v>
      </c>
      <c r="S3715">
        <f t="shared" ref="S3715:S3778" si="293">ROUND(R3715-Q3715,0)</f>
        <v>20</v>
      </c>
      <c r="T3715" s="10">
        <f t="shared" ref="T3715:T3778" si="294">YEAR(Q3715)</f>
        <v>2016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8">
        <f t="shared" si="290"/>
        <v>105.51546391752578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t="s">
        <v>8272</v>
      </c>
      <c r="Q3716" s="12">
        <f t="shared" si="291"/>
        <v>42118.556331018524</v>
      </c>
      <c r="R3716" s="12">
        <f t="shared" si="292"/>
        <v>42150.165972222225</v>
      </c>
      <c r="S3716">
        <f t="shared" si="293"/>
        <v>32</v>
      </c>
      <c r="T3716" s="10">
        <f t="shared" si="294"/>
        <v>2015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8">
        <f t="shared" si="290"/>
        <v>132.96296296296296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t="s">
        <v>8272</v>
      </c>
      <c r="Q3717" s="12">
        <f t="shared" si="291"/>
        <v>42036.995590277773</v>
      </c>
      <c r="R3717" s="12">
        <f t="shared" si="292"/>
        <v>42094.536111111112</v>
      </c>
      <c r="S3717">
        <f t="shared" si="293"/>
        <v>58</v>
      </c>
      <c r="T3717" s="10">
        <f t="shared" si="294"/>
        <v>2015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8">
        <f t="shared" si="290"/>
        <v>51.916666666666664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t="s">
        <v>8272</v>
      </c>
      <c r="Q3718" s="12">
        <f t="shared" si="291"/>
        <v>42360.887835648144</v>
      </c>
      <c r="R3718" s="12">
        <f t="shared" si="292"/>
        <v>42390.887835648144</v>
      </c>
      <c r="S3718">
        <f t="shared" si="293"/>
        <v>30</v>
      </c>
      <c r="T3718" s="10">
        <f t="shared" si="294"/>
        <v>2015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8">
        <f t="shared" si="290"/>
        <v>310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t="s">
        <v>8272</v>
      </c>
      <c r="Q3719" s="12">
        <f t="shared" si="291"/>
        <v>42102.866307870368</v>
      </c>
      <c r="R3719" s="12">
        <f t="shared" si="292"/>
        <v>42133.866307870368</v>
      </c>
      <c r="S3719">
        <f t="shared" si="293"/>
        <v>31</v>
      </c>
      <c r="T3719" s="10">
        <f t="shared" si="294"/>
        <v>2015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8">
        <f t="shared" si="290"/>
        <v>26.021739130434781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t="s">
        <v>8272</v>
      </c>
      <c r="Q3720" s="12">
        <f t="shared" si="291"/>
        <v>42032.716145833328</v>
      </c>
      <c r="R3720" s="12">
        <f t="shared" si="292"/>
        <v>42062.716145833328</v>
      </c>
      <c r="S3720">
        <f t="shared" si="293"/>
        <v>30</v>
      </c>
      <c r="T3720" s="10">
        <f t="shared" si="294"/>
        <v>2015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8">
        <f t="shared" si="290"/>
        <v>105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t="s">
        <v>8272</v>
      </c>
      <c r="Q3721" s="12">
        <f t="shared" si="291"/>
        <v>42147.729930555557</v>
      </c>
      <c r="R3721" s="12">
        <f t="shared" si="292"/>
        <v>42177.729930555557</v>
      </c>
      <c r="S3721">
        <f t="shared" si="293"/>
        <v>30</v>
      </c>
      <c r="T3721" s="10">
        <f t="shared" si="294"/>
        <v>2015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8">
        <f t="shared" si="290"/>
        <v>86.224999999999994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t="s">
        <v>8272</v>
      </c>
      <c r="Q3722" s="12">
        <f t="shared" si="291"/>
        <v>42165.993125000001</v>
      </c>
      <c r="R3722" s="12">
        <f t="shared" si="292"/>
        <v>42187.993125000001</v>
      </c>
      <c r="S3722">
        <f t="shared" si="293"/>
        <v>22</v>
      </c>
      <c r="T3722" s="10">
        <f t="shared" si="294"/>
        <v>2015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8">
        <f t="shared" si="290"/>
        <v>114.54545454545455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t="s">
        <v>8272</v>
      </c>
      <c r="Q3723" s="12">
        <f t="shared" si="291"/>
        <v>41927.936157407406</v>
      </c>
      <c r="R3723" s="12">
        <f t="shared" si="292"/>
        <v>41948.977824074071</v>
      </c>
      <c r="S3723">
        <f t="shared" si="293"/>
        <v>21</v>
      </c>
      <c r="T3723" s="10">
        <f t="shared" si="294"/>
        <v>2014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8">
        <f t="shared" si="290"/>
        <v>47.657142857142858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t="s">
        <v>8272</v>
      </c>
      <c r="Q3724" s="12">
        <f t="shared" si="291"/>
        <v>42381.671840277777</v>
      </c>
      <c r="R3724" s="12">
        <f t="shared" si="292"/>
        <v>42411.957638888889</v>
      </c>
      <c r="S3724">
        <f t="shared" si="293"/>
        <v>30</v>
      </c>
      <c r="T3724" s="10">
        <f t="shared" si="294"/>
        <v>2016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8">
        <f t="shared" si="290"/>
        <v>72.888888888888886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t="s">
        <v>8272</v>
      </c>
      <c r="Q3725" s="12">
        <f t="shared" si="291"/>
        <v>41943.753032407411</v>
      </c>
      <c r="R3725" s="12">
        <f t="shared" si="292"/>
        <v>41973.794699074075</v>
      </c>
      <c r="S3725">
        <f t="shared" si="293"/>
        <v>30</v>
      </c>
      <c r="T3725" s="10">
        <f t="shared" si="294"/>
        <v>2014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8">
        <f t="shared" si="290"/>
        <v>49.545505617977533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t="s">
        <v>8272</v>
      </c>
      <c r="Q3726" s="12">
        <f t="shared" si="291"/>
        <v>42465.491435185191</v>
      </c>
      <c r="R3726" s="12">
        <f t="shared" si="292"/>
        <v>42494.958333333328</v>
      </c>
      <c r="S3726">
        <f t="shared" si="293"/>
        <v>29</v>
      </c>
      <c r="T3726" s="10">
        <f t="shared" si="294"/>
        <v>2016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8">
        <f t="shared" si="290"/>
        <v>25.4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t="s">
        <v>8272</v>
      </c>
      <c r="Q3727" s="12">
        <f t="shared" si="291"/>
        <v>42401.945219907408</v>
      </c>
      <c r="R3727" s="12">
        <f t="shared" si="292"/>
        <v>42418.895833333328</v>
      </c>
      <c r="S3727">
        <f t="shared" si="293"/>
        <v>17</v>
      </c>
      <c r="T3727" s="10">
        <f t="shared" si="294"/>
        <v>2016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8">
        <f t="shared" si="290"/>
        <v>62.586956521739133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t="s">
        <v>8272</v>
      </c>
      <c r="Q3728" s="12">
        <f t="shared" si="291"/>
        <v>42462.140868055561</v>
      </c>
      <c r="R3728" s="12">
        <f t="shared" si="292"/>
        <v>42489.875</v>
      </c>
      <c r="S3728">
        <f t="shared" si="293"/>
        <v>28</v>
      </c>
      <c r="T3728" s="10">
        <f t="shared" si="294"/>
        <v>2016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8">
        <f t="shared" si="290"/>
        <v>61.060606060606062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t="s">
        <v>8272</v>
      </c>
      <c r="Q3729" s="12">
        <f t="shared" si="291"/>
        <v>42632.348310185189</v>
      </c>
      <c r="R3729" s="12">
        <f t="shared" si="292"/>
        <v>42663.204861111109</v>
      </c>
      <c r="S3729">
        <f t="shared" si="293"/>
        <v>31</v>
      </c>
      <c r="T3729" s="10">
        <f t="shared" si="294"/>
        <v>2016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8">
        <f t="shared" si="290"/>
        <v>60.064516129032256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t="s">
        <v>8272</v>
      </c>
      <c r="Q3730" s="12">
        <f t="shared" si="291"/>
        <v>42205.171018518522</v>
      </c>
      <c r="R3730" s="12">
        <f t="shared" si="292"/>
        <v>42235.171018518522</v>
      </c>
      <c r="S3730">
        <f t="shared" si="293"/>
        <v>30</v>
      </c>
      <c r="T3730" s="10">
        <f t="shared" si="294"/>
        <v>2015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8">
        <f t="shared" si="290"/>
        <v>72.400000000000006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t="s">
        <v>8272</v>
      </c>
      <c r="Q3731" s="12">
        <f t="shared" si="291"/>
        <v>42041.205000000002</v>
      </c>
      <c r="R3731" s="12">
        <f t="shared" si="292"/>
        <v>42086.16333333333</v>
      </c>
      <c r="S3731">
        <f t="shared" si="293"/>
        <v>45</v>
      </c>
      <c r="T3731" s="10">
        <f t="shared" si="294"/>
        <v>2015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8">
        <f t="shared" si="290"/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t="s">
        <v>8272</v>
      </c>
      <c r="Q3732" s="12">
        <f t="shared" si="291"/>
        <v>42203.677766203706</v>
      </c>
      <c r="R3732" s="12">
        <f t="shared" si="292"/>
        <v>42233.677766203706</v>
      </c>
      <c r="S3732">
        <f t="shared" si="293"/>
        <v>30</v>
      </c>
      <c r="T3732" s="10">
        <f t="shared" si="294"/>
        <v>2015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8">
        <f t="shared" si="290"/>
        <v>51.666666666666664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t="s">
        <v>8272</v>
      </c>
      <c r="Q3733" s="12">
        <f t="shared" si="291"/>
        <v>41983.752847222218</v>
      </c>
      <c r="R3733" s="12">
        <f t="shared" si="292"/>
        <v>42014.140972222223</v>
      </c>
      <c r="S3733">
        <f t="shared" si="293"/>
        <v>30</v>
      </c>
      <c r="T3733" s="10">
        <f t="shared" si="294"/>
        <v>2014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8">
        <f t="shared" si="290"/>
        <v>32.75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t="s">
        <v>8272</v>
      </c>
      <c r="Q3734" s="12">
        <f t="shared" si="291"/>
        <v>41968.677465277782</v>
      </c>
      <c r="R3734" s="12">
        <f t="shared" si="292"/>
        <v>42028.5</v>
      </c>
      <c r="S3734">
        <f t="shared" si="293"/>
        <v>60</v>
      </c>
      <c r="T3734" s="10">
        <f t="shared" si="294"/>
        <v>2014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8" t="e">
        <f t="shared" si="290"/>
        <v>#DIV/0!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t="s">
        <v>8272</v>
      </c>
      <c r="Q3735" s="12">
        <f t="shared" si="291"/>
        <v>42103.024398148147</v>
      </c>
      <c r="R3735" s="12">
        <f t="shared" si="292"/>
        <v>42112.9375</v>
      </c>
      <c r="S3735">
        <f t="shared" si="293"/>
        <v>10</v>
      </c>
      <c r="T3735" s="10">
        <f t="shared" si="294"/>
        <v>2015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8">
        <f t="shared" si="290"/>
        <v>61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t="s">
        <v>8272</v>
      </c>
      <c r="Q3736" s="12">
        <f t="shared" si="291"/>
        <v>42089.901574074072</v>
      </c>
      <c r="R3736" s="12">
        <f t="shared" si="292"/>
        <v>42149.901574074072</v>
      </c>
      <c r="S3736">
        <f t="shared" si="293"/>
        <v>60</v>
      </c>
      <c r="T3736" s="10">
        <f t="shared" si="294"/>
        <v>2015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8">
        <f t="shared" si="290"/>
        <v>10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t="s">
        <v>8272</v>
      </c>
      <c r="Q3737" s="12">
        <f t="shared" si="291"/>
        <v>42122.693159722221</v>
      </c>
      <c r="R3737" s="12">
        <f t="shared" si="292"/>
        <v>42152.693159722221</v>
      </c>
      <c r="S3737">
        <f t="shared" si="293"/>
        <v>30</v>
      </c>
      <c r="T3737" s="10">
        <f t="shared" si="294"/>
        <v>2015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8">
        <f t="shared" si="290"/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t="s">
        <v>8272</v>
      </c>
      <c r="Q3738" s="12">
        <f t="shared" si="291"/>
        <v>42048.711724537032</v>
      </c>
      <c r="R3738" s="12">
        <f t="shared" si="292"/>
        <v>42086.75</v>
      </c>
      <c r="S3738">
        <f t="shared" si="293"/>
        <v>38</v>
      </c>
      <c r="T3738" s="10">
        <f t="shared" si="294"/>
        <v>2015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8">
        <f t="shared" si="290"/>
        <v>37.5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t="s">
        <v>8272</v>
      </c>
      <c r="Q3739" s="12">
        <f t="shared" si="291"/>
        <v>42297.691006944442</v>
      </c>
      <c r="R3739" s="12">
        <f t="shared" si="292"/>
        <v>42320.290972222225</v>
      </c>
      <c r="S3739">
        <f t="shared" si="293"/>
        <v>23</v>
      </c>
      <c r="T3739" s="10">
        <f t="shared" si="294"/>
        <v>2015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8">
        <f t="shared" si="290"/>
        <v>45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t="s">
        <v>8272</v>
      </c>
      <c r="Q3740" s="12">
        <f t="shared" si="291"/>
        <v>41813.938715277778</v>
      </c>
      <c r="R3740" s="12">
        <f t="shared" si="292"/>
        <v>41835.916666666664</v>
      </c>
      <c r="S3740">
        <f t="shared" si="293"/>
        <v>22</v>
      </c>
      <c r="T3740" s="10">
        <f t="shared" si="294"/>
        <v>2014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8">
        <f t="shared" si="290"/>
        <v>100.625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t="s">
        <v>8272</v>
      </c>
      <c r="Q3741" s="12">
        <f t="shared" si="291"/>
        <v>42548.449861111112</v>
      </c>
      <c r="R3741" s="12">
        <f t="shared" si="292"/>
        <v>42568.449861111112</v>
      </c>
      <c r="S3741">
        <f t="shared" si="293"/>
        <v>20</v>
      </c>
      <c r="T3741" s="10">
        <f t="shared" si="294"/>
        <v>2016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8">
        <f t="shared" si="290"/>
        <v>25.571428571428573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t="s">
        <v>8272</v>
      </c>
      <c r="Q3742" s="12">
        <f t="shared" si="291"/>
        <v>41833.089756944442</v>
      </c>
      <c r="R3742" s="12">
        <f t="shared" si="292"/>
        <v>41863.079143518517</v>
      </c>
      <c r="S3742">
        <f t="shared" si="293"/>
        <v>30</v>
      </c>
      <c r="T3742" s="10">
        <f t="shared" si="294"/>
        <v>2014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8" t="e">
        <f t="shared" si="290"/>
        <v>#DIV/0!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t="s">
        <v>8272</v>
      </c>
      <c r="Q3743" s="12">
        <f t="shared" si="291"/>
        <v>42325.920717592591</v>
      </c>
      <c r="R3743" s="12">
        <f t="shared" si="292"/>
        <v>42355.920717592591</v>
      </c>
      <c r="S3743">
        <f t="shared" si="293"/>
        <v>30</v>
      </c>
      <c r="T3743" s="10">
        <f t="shared" si="294"/>
        <v>2015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8">
        <f t="shared" si="290"/>
        <v>25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t="s">
        <v>8272</v>
      </c>
      <c r="Q3744" s="12">
        <f t="shared" si="291"/>
        <v>41858.214629629627</v>
      </c>
      <c r="R3744" s="12">
        <f t="shared" si="292"/>
        <v>41888.214629629627</v>
      </c>
      <c r="S3744">
        <f t="shared" si="293"/>
        <v>30</v>
      </c>
      <c r="T3744" s="10">
        <f t="shared" si="294"/>
        <v>2014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8" t="e">
        <f t="shared" si="290"/>
        <v>#DIV/0!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t="s">
        <v>8272</v>
      </c>
      <c r="Q3745" s="12">
        <f t="shared" si="291"/>
        <v>41793.710231481484</v>
      </c>
      <c r="R3745" s="12">
        <f t="shared" si="292"/>
        <v>41823.710231481484</v>
      </c>
      <c r="S3745">
        <f t="shared" si="293"/>
        <v>30</v>
      </c>
      <c r="T3745" s="10">
        <f t="shared" si="294"/>
        <v>2014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8" t="e">
        <f t="shared" si="290"/>
        <v>#DIV/0!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t="s">
        <v>8272</v>
      </c>
      <c r="Q3746" s="12">
        <f t="shared" si="291"/>
        <v>41793.814259259263</v>
      </c>
      <c r="R3746" s="12">
        <f t="shared" si="292"/>
        <v>41825.165972222225</v>
      </c>
      <c r="S3746">
        <f t="shared" si="293"/>
        <v>31</v>
      </c>
      <c r="T3746" s="10">
        <f t="shared" si="294"/>
        <v>2014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8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t="s">
        <v>8272</v>
      </c>
      <c r="Q3747" s="12">
        <f t="shared" si="291"/>
        <v>41831.697939814818</v>
      </c>
      <c r="R3747" s="12">
        <f t="shared" si="292"/>
        <v>41861.697939814818</v>
      </c>
      <c r="S3747">
        <f t="shared" si="293"/>
        <v>30</v>
      </c>
      <c r="T3747" s="10">
        <f t="shared" si="294"/>
        <v>2014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8">
        <f t="shared" si="290"/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t="s">
        <v>8272</v>
      </c>
      <c r="Q3748" s="12">
        <f t="shared" si="291"/>
        <v>42621.389340277776</v>
      </c>
      <c r="R3748" s="12">
        <f t="shared" si="292"/>
        <v>42651.389340277776</v>
      </c>
      <c r="S3748">
        <f t="shared" si="293"/>
        <v>30</v>
      </c>
      <c r="T3748" s="10">
        <f t="shared" si="294"/>
        <v>2016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8">
        <f t="shared" si="290"/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t="s">
        <v>8272</v>
      </c>
      <c r="Q3749" s="12">
        <f t="shared" si="291"/>
        <v>42164.299722222218</v>
      </c>
      <c r="R3749" s="12">
        <f t="shared" si="292"/>
        <v>42190.957638888889</v>
      </c>
      <c r="S3749">
        <f t="shared" si="293"/>
        <v>27</v>
      </c>
      <c r="T3749" s="10">
        <f t="shared" si="294"/>
        <v>2015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8">
        <f t="shared" si="290"/>
        <v>99.538461538461533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8271</v>
      </c>
      <c r="P3750" t="s">
        <v>8313</v>
      </c>
      <c r="Q3750" s="12">
        <f t="shared" si="291"/>
        <v>42395.706435185188</v>
      </c>
      <c r="R3750" s="12">
        <f t="shared" si="292"/>
        <v>42416.249305555553</v>
      </c>
      <c r="S3750">
        <f t="shared" si="293"/>
        <v>21</v>
      </c>
      <c r="T3750" s="10">
        <f t="shared" si="294"/>
        <v>2016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8">
        <f t="shared" si="290"/>
        <v>75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8271</v>
      </c>
      <c r="P3751" t="s">
        <v>8313</v>
      </c>
      <c r="Q3751" s="12">
        <f t="shared" si="291"/>
        <v>42458.127175925925</v>
      </c>
      <c r="R3751" s="12">
        <f t="shared" si="292"/>
        <v>42489.165972222225</v>
      </c>
      <c r="S3751">
        <f t="shared" si="293"/>
        <v>31</v>
      </c>
      <c r="T3751" s="10">
        <f t="shared" si="294"/>
        <v>2016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8">
        <f t="shared" si="290"/>
        <v>215.25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8271</v>
      </c>
      <c r="P3752" t="s">
        <v>8313</v>
      </c>
      <c r="Q3752" s="12">
        <f t="shared" si="291"/>
        <v>42016.981574074074</v>
      </c>
      <c r="R3752" s="12">
        <f t="shared" si="292"/>
        <v>42045.332638888889</v>
      </c>
      <c r="S3752">
        <f t="shared" si="293"/>
        <v>28</v>
      </c>
      <c r="T3752" s="10">
        <f t="shared" si="294"/>
        <v>2015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8">
        <f t="shared" si="290"/>
        <v>120.54545454545455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8271</v>
      </c>
      <c r="P3753" t="s">
        <v>8313</v>
      </c>
      <c r="Q3753" s="12">
        <f t="shared" si="291"/>
        <v>42403.035567129627</v>
      </c>
      <c r="R3753" s="12">
        <f t="shared" si="292"/>
        <v>42462.993900462956</v>
      </c>
      <c r="S3753">
        <f t="shared" si="293"/>
        <v>60</v>
      </c>
      <c r="T3753" s="10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8">
        <f t="shared" si="290"/>
        <v>37.666666666666664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8271</v>
      </c>
      <c r="P3754" t="s">
        <v>8313</v>
      </c>
      <c r="Q3754" s="12">
        <f t="shared" si="291"/>
        <v>42619.802488425921</v>
      </c>
      <c r="R3754" s="12">
        <f t="shared" si="292"/>
        <v>42659.875</v>
      </c>
      <c r="S3754">
        <f t="shared" si="293"/>
        <v>40</v>
      </c>
      <c r="T3754" s="10">
        <f t="shared" si="294"/>
        <v>2016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8">
        <f t="shared" si="290"/>
        <v>172.23333333333332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8271</v>
      </c>
      <c r="P3755" t="s">
        <v>8313</v>
      </c>
      <c r="Q3755" s="12">
        <f t="shared" si="291"/>
        <v>42128.824074074073</v>
      </c>
      <c r="R3755" s="12">
        <f t="shared" si="292"/>
        <v>42158</v>
      </c>
      <c r="S3755">
        <f t="shared" si="293"/>
        <v>29</v>
      </c>
      <c r="T3755" s="10">
        <f t="shared" si="294"/>
        <v>2015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8">
        <f t="shared" si="290"/>
        <v>111.11111111111111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8271</v>
      </c>
      <c r="P3756" t="s">
        <v>8313</v>
      </c>
      <c r="Q3756" s="12">
        <f t="shared" si="291"/>
        <v>41808.881215277775</v>
      </c>
      <c r="R3756" s="12">
        <f t="shared" si="292"/>
        <v>41846.207638888889</v>
      </c>
      <c r="S3756">
        <f t="shared" si="293"/>
        <v>37</v>
      </c>
      <c r="T3756" s="10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8">
        <f t="shared" si="290"/>
        <v>25.464285714285715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8271</v>
      </c>
      <c r="P3757" t="s">
        <v>8313</v>
      </c>
      <c r="Q3757" s="12">
        <f t="shared" si="291"/>
        <v>42445.866979166662</v>
      </c>
      <c r="R3757" s="12">
        <f t="shared" si="292"/>
        <v>42475.866979166662</v>
      </c>
      <c r="S3757">
        <f t="shared" si="293"/>
        <v>30</v>
      </c>
      <c r="T3757" s="10">
        <f t="shared" si="294"/>
        <v>2016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8">
        <f t="shared" si="290"/>
        <v>267.64705882352939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8271</v>
      </c>
      <c r="P3758" t="s">
        <v>8313</v>
      </c>
      <c r="Q3758" s="12">
        <f t="shared" si="291"/>
        <v>41771.814791666664</v>
      </c>
      <c r="R3758" s="12">
        <f t="shared" si="292"/>
        <v>41801.814791666664</v>
      </c>
      <c r="S3758">
        <f t="shared" si="293"/>
        <v>30</v>
      </c>
      <c r="T3758" s="10">
        <f t="shared" si="294"/>
        <v>2014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8">
        <f t="shared" si="290"/>
        <v>75.959999999999994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8271</v>
      </c>
      <c r="P3759" t="s">
        <v>8313</v>
      </c>
      <c r="Q3759" s="12">
        <f t="shared" si="291"/>
        <v>41954.850868055553</v>
      </c>
      <c r="R3759" s="12">
        <f t="shared" si="292"/>
        <v>41974.850868055553</v>
      </c>
      <c r="S3759">
        <f t="shared" si="293"/>
        <v>20</v>
      </c>
      <c r="T3759" s="10">
        <f t="shared" si="294"/>
        <v>2014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8">
        <f t="shared" si="290"/>
        <v>59.03846153846154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8271</v>
      </c>
      <c r="P3760" t="s">
        <v>8313</v>
      </c>
      <c r="Q3760" s="12">
        <f t="shared" si="291"/>
        <v>41747.471504629626</v>
      </c>
      <c r="R3760" s="12">
        <f t="shared" si="292"/>
        <v>41778.208333333336</v>
      </c>
      <c r="S3760">
        <f t="shared" si="293"/>
        <v>31</v>
      </c>
      <c r="T3760" s="10">
        <f t="shared" si="294"/>
        <v>2014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8">
        <f t="shared" si="290"/>
        <v>50.111022727272733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8271</v>
      </c>
      <c r="P3761" t="s">
        <v>8313</v>
      </c>
      <c r="Q3761" s="12">
        <f t="shared" si="291"/>
        <v>42182.108252314814</v>
      </c>
      <c r="R3761" s="12">
        <f t="shared" si="292"/>
        <v>42242.108252314814</v>
      </c>
      <c r="S3761">
        <f t="shared" si="293"/>
        <v>60</v>
      </c>
      <c r="T3761" s="10">
        <f t="shared" si="294"/>
        <v>2015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8">
        <f t="shared" si="290"/>
        <v>55.502967032967035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8271</v>
      </c>
      <c r="P3762" t="s">
        <v>8313</v>
      </c>
      <c r="Q3762" s="12">
        <f t="shared" si="291"/>
        <v>41739.525300925925</v>
      </c>
      <c r="R3762" s="12">
        <f t="shared" si="292"/>
        <v>41764.525300925925</v>
      </c>
      <c r="S3762">
        <f t="shared" si="293"/>
        <v>25</v>
      </c>
      <c r="T3762" s="10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8">
        <f t="shared" si="290"/>
        <v>166.66666666666666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8271</v>
      </c>
      <c r="P3763" t="s">
        <v>8313</v>
      </c>
      <c r="Q3763" s="12">
        <f t="shared" si="291"/>
        <v>42173.466863425929</v>
      </c>
      <c r="R3763" s="12">
        <f t="shared" si="292"/>
        <v>42226.958333333328</v>
      </c>
      <c r="S3763">
        <f t="shared" si="293"/>
        <v>53</v>
      </c>
      <c r="T3763" s="10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8">
        <f t="shared" si="290"/>
        <v>47.428571428571431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8271</v>
      </c>
      <c r="P3764" t="s">
        <v>8313</v>
      </c>
      <c r="Q3764" s="12">
        <f t="shared" si="291"/>
        <v>42193.813530092593</v>
      </c>
      <c r="R3764" s="12">
        <f t="shared" si="292"/>
        <v>42218.813530092593</v>
      </c>
      <c r="S3764">
        <f t="shared" si="293"/>
        <v>25</v>
      </c>
      <c r="T3764" s="10">
        <f t="shared" si="294"/>
        <v>2015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8">
        <f t="shared" si="290"/>
        <v>64.935064935064929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8271</v>
      </c>
      <c r="P3765" t="s">
        <v>8313</v>
      </c>
      <c r="Q3765" s="12">
        <f t="shared" si="291"/>
        <v>42065.750300925924</v>
      </c>
      <c r="R3765" s="12">
        <f t="shared" si="292"/>
        <v>42095.708634259259</v>
      </c>
      <c r="S3765">
        <f t="shared" si="293"/>
        <v>30</v>
      </c>
      <c r="T3765" s="10">
        <f t="shared" si="294"/>
        <v>2015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8">
        <f t="shared" si="290"/>
        <v>55.555555555555557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8271</v>
      </c>
      <c r="P3766" t="s">
        <v>8313</v>
      </c>
      <c r="Q3766" s="12">
        <f t="shared" si="291"/>
        <v>42499.842962962968</v>
      </c>
      <c r="R3766" s="12">
        <f t="shared" si="292"/>
        <v>42519.024999999994</v>
      </c>
      <c r="S3766">
        <f t="shared" si="293"/>
        <v>19</v>
      </c>
      <c r="T3766" s="10">
        <f t="shared" si="294"/>
        <v>2016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8">
        <f t="shared" si="290"/>
        <v>74.224299065420567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8271</v>
      </c>
      <c r="P3767" t="s">
        <v>8313</v>
      </c>
      <c r="Q3767" s="12">
        <f t="shared" si="291"/>
        <v>41820.776412037041</v>
      </c>
      <c r="R3767" s="12">
        <f t="shared" si="292"/>
        <v>41850.776412037041</v>
      </c>
      <c r="S3767">
        <f t="shared" si="293"/>
        <v>30</v>
      </c>
      <c r="T3767" s="10">
        <f t="shared" si="294"/>
        <v>2014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8">
        <f t="shared" si="290"/>
        <v>106.9271875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8271</v>
      </c>
      <c r="P3768" t="s">
        <v>8313</v>
      </c>
      <c r="Q3768" s="12">
        <f t="shared" si="291"/>
        <v>41788.167187500003</v>
      </c>
      <c r="R3768" s="12">
        <f t="shared" si="292"/>
        <v>41823.167187500003</v>
      </c>
      <c r="S3768">
        <f t="shared" si="293"/>
        <v>35</v>
      </c>
      <c r="T3768" s="10">
        <f t="shared" si="294"/>
        <v>2014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8">
        <f t="shared" si="290"/>
        <v>41.696428571428569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8271</v>
      </c>
      <c r="P3769" t="s">
        <v>8313</v>
      </c>
      <c r="Q3769" s="12">
        <f t="shared" si="291"/>
        <v>42050.019641203704</v>
      </c>
      <c r="R3769" s="12">
        <f t="shared" si="292"/>
        <v>42064.207638888889</v>
      </c>
      <c r="S3769">
        <f t="shared" si="293"/>
        <v>14</v>
      </c>
      <c r="T3769" s="10">
        <f t="shared" si="294"/>
        <v>2015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8">
        <f t="shared" si="290"/>
        <v>74.243275862068955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8271</v>
      </c>
      <c r="P3770" t="s">
        <v>8313</v>
      </c>
      <c r="Q3770" s="12">
        <f t="shared" si="291"/>
        <v>41772.727893518517</v>
      </c>
      <c r="R3770" s="12">
        <f t="shared" si="292"/>
        <v>41802.727893518517</v>
      </c>
      <c r="S3770">
        <f t="shared" si="293"/>
        <v>30</v>
      </c>
      <c r="T3770" s="10">
        <f t="shared" si="294"/>
        <v>2014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8">
        <f t="shared" si="290"/>
        <v>73.333333333333329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8271</v>
      </c>
      <c r="P3771" t="s">
        <v>8313</v>
      </c>
      <c r="Q3771" s="12">
        <f t="shared" si="291"/>
        <v>42445.598136574074</v>
      </c>
      <c r="R3771" s="12">
        <f t="shared" si="292"/>
        <v>42475.598136574074</v>
      </c>
      <c r="S3771">
        <f t="shared" si="293"/>
        <v>30</v>
      </c>
      <c r="T3771" s="10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8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8271</v>
      </c>
      <c r="P3772" t="s">
        <v>8313</v>
      </c>
      <c r="Q3772" s="12">
        <f t="shared" si="291"/>
        <v>42138.930671296301</v>
      </c>
      <c r="R3772" s="12">
        <f t="shared" si="292"/>
        <v>42168.930671296301</v>
      </c>
      <c r="S3772">
        <f t="shared" si="293"/>
        <v>30</v>
      </c>
      <c r="T3772" s="10">
        <f t="shared" si="294"/>
        <v>2015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8">
        <f t="shared" si="290"/>
        <v>38.421052631578945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8271</v>
      </c>
      <c r="P3773" t="s">
        <v>8313</v>
      </c>
      <c r="Q3773" s="12">
        <f t="shared" si="291"/>
        <v>42493.857083333336</v>
      </c>
      <c r="R3773" s="12">
        <f t="shared" si="292"/>
        <v>42508</v>
      </c>
      <c r="S3773">
        <f t="shared" si="293"/>
        <v>14</v>
      </c>
      <c r="T3773" s="10">
        <f t="shared" si="294"/>
        <v>2016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8">
        <f t="shared" si="290"/>
        <v>166.96969696969697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8271</v>
      </c>
      <c r="P3774" t="s">
        <v>8313</v>
      </c>
      <c r="Q3774" s="12">
        <f t="shared" si="291"/>
        <v>42682.616967592592</v>
      </c>
      <c r="R3774" s="12">
        <f t="shared" si="292"/>
        <v>42703.25</v>
      </c>
      <c r="S3774">
        <f t="shared" si="293"/>
        <v>21</v>
      </c>
      <c r="T3774" s="10">
        <f t="shared" si="294"/>
        <v>2016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8">
        <f t="shared" si="290"/>
        <v>94.912280701754383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8271</v>
      </c>
      <c r="P3775" t="s">
        <v>8313</v>
      </c>
      <c r="Q3775" s="12">
        <f t="shared" si="291"/>
        <v>42656.005173611105</v>
      </c>
      <c r="R3775" s="12">
        <f t="shared" si="292"/>
        <v>42689.088888888888</v>
      </c>
      <c r="S3775">
        <f t="shared" si="293"/>
        <v>33</v>
      </c>
      <c r="T3775" s="10">
        <f t="shared" si="294"/>
        <v>2016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8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8271</v>
      </c>
      <c r="P3776" t="s">
        <v>8313</v>
      </c>
      <c r="Q3776" s="12">
        <f t="shared" si="291"/>
        <v>42087.792303240742</v>
      </c>
      <c r="R3776" s="12">
        <f t="shared" si="292"/>
        <v>42103.792303240742</v>
      </c>
      <c r="S3776">
        <f t="shared" si="293"/>
        <v>16</v>
      </c>
      <c r="T3776" s="10">
        <f t="shared" si="294"/>
        <v>2015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8">
        <f t="shared" si="290"/>
        <v>143.21428571428572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8271</v>
      </c>
      <c r="P3777" t="s">
        <v>8313</v>
      </c>
      <c r="Q3777" s="12">
        <f t="shared" si="291"/>
        <v>42075.942627314813</v>
      </c>
      <c r="R3777" s="12">
        <f t="shared" si="292"/>
        <v>42103.166666666672</v>
      </c>
      <c r="S3777">
        <f t="shared" si="293"/>
        <v>27</v>
      </c>
      <c r="T3777" s="10">
        <f t="shared" si="294"/>
        <v>2015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8">
        <f t="shared" ref="F3778:F3841" si="295">E3778/M3778</f>
        <v>90.819148936170208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8271</v>
      </c>
      <c r="P3778" t="s">
        <v>8313</v>
      </c>
      <c r="Q3778" s="12">
        <f t="shared" si="291"/>
        <v>41814.367800925924</v>
      </c>
      <c r="R3778" s="12">
        <f t="shared" si="292"/>
        <v>41852.041666666664</v>
      </c>
      <c r="S3778">
        <f t="shared" si="293"/>
        <v>38</v>
      </c>
      <c r="T3778" s="10">
        <f t="shared" si="294"/>
        <v>2014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8">
        <f t="shared" si="295"/>
        <v>48.542372881355931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8271</v>
      </c>
      <c r="P3779" t="s">
        <v>8313</v>
      </c>
      <c r="Q3779" s="12">
        <f t="shared" ref="Q3779:Q3842" si="296">((($K3779/60)/60)/24)+DATE(1970,1,1)</f>
        <v>41887.111354166671</v>
      </c>
      <c r="R3779" s="12">
        <f t="shared" ref="R3779:R3842" si="297">((($J3779/60)/60)/24)+DATE(1970,1,1)</f>
        <v>41909.166666666664</v>
      </c>
      <c r="S3779">
        <f t="shared" ref="S3779:S3842" si="298">ROUND(R3779-Q3779,0)</f>
        <v>22</v>
      </c>
      <c r="T3779" s="10">
        <f t="shared" ref="T3779:T3842" si="299">YEAR(Q3779)</f>
        <v>2014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8">
        <f t="shared" si="295"/>
        <v>70.027777777777771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8271</v>
      </c>
      <c r="P3780" t="s">
        <v>8313</v>
      </c>
      <c r="Q3780" s="12">
        <f t="shared" si="296"/>
        <v>41989.819212962961</v>
      </c>
      <c r="R3780" s="12">
        <f t="shared" si="297"/>
        <v>42049.819212962961</v>
      </c>
      <c r="S3780">
        <f t="shared" si="298"/>
        <v>60</v>
      </c>
      <c r="T3780" s="10">
        <f t="shared" si="299"/>
        <v>2014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8">
        <f t="shared" si="295"/>
        <v>135.62608695652173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8271</v>
      </c>
      <c r="P3781" t="s">
        <v>8313</v>
      </c>
      <c r="Q3781" s="12">
        <f t="shared" si="296"/>
        <v>42425.735416666663</v>
      </c>
      <c r="R3781" s="12">
        <f t="shared" si="297"/>
        <v>42455.693750000006</v>
      </c>
      <c r="S3781">
        <f t="shared" si="298"/>
        <v>30</v>
      </c>
      <c r="T3781" s="10">
        <f t="shared" si="299"/>
        <v>2016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8">
        <f t="shared" si="295"/>
        <v>100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8271</v>
      </c>
      <c r="P3782" t="s">
        <v>8313</v>
      </c>
      <c r="Q3782" s="12">
        <f t="shared" si="296"/>
        <v>42166.219733796301</v>
      </c>
      <c r="R3782" s="12">
        <f t="shared" si="297"/>
        <v>42198.837499999994</v>
      </c>
      <c r="S3782">
        <f t="shared" si="298"/>
        <v>33</v>
      </c>
      <c r="T3782" s="10">
        <f t="shared" si="299"/>
        <v>2015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8">
        <f t="shared" si="295"/>
        <v>94.90384615384616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8271</v>
      </c>
      <c r="P3783" t="s">
        <v>8313</v>
      </c>
      <c r="Q3783" s="12">
        <f t="shared" si="296"/>
        <v>41865.882928240739</v>
      </c>
      <c r="R3783" s="12">
        <f t="shared" si="297"/>
        <v>41890.882928240739</v>
      </c>
      <c r="S3783">
        <f t="shared" si="298"/>
        <v>25</v>
      </c>
      <c r="T3783" s="10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8">
        <f t="shared" si="295"/>
        <v>75.370370370370367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8271</v>
      </c>
      <c r="P3784" t="s">
        <v>8313</v>
      </c>
      <c r="Q3784" s="12">
        <f t="shared" si="296"/>
        <v>42546.862233796302</v>
      </c>
      <c r="R3784" s="12">
        <f t="shared" si="297"/>
        <v>42575.958333333328</v>
      </c>
      <c r="S3784">
        <f t="shared" si="298"/>
        <v>29</v>
      </c>
      <c r="T3784" s="10">
        <f t="shared" si="299"/>
        <v>2016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8">
        <f t="shared" si="295"/>
        <v>64.458333333333329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8271</v>
      </c>
      <c r="P3785" t="s">
        <v>8313</v>
      </c>
      <c r="Q3785" s="12">
        <f t="shared" si="296"/>
        <v>42420.140277777777</v>
      </c>
      <c r="R3785" s="12">
        <f t="shared" si="297"/>
        <v>42444.666666666672</v>
      </c>
      <c r="S3785">
        <f t="shared" si="298"/>
        <v>25</v>
      </c>
      <c r="T3785" s="10">
        <f t="shared" si="299"/>
        <v>2016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8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8271</v>
      </c>
      <c r="P3786" t="s">
        <v>8313</v>
      </c>
      <c r="Q3786" s="12">
        <f t="shared" si="296"/>
        <v>42531.980694444443</v>
      </c>
      <c r="R3786" s="12">
        <f t="shared" si="297"/>
        <v>42561.980694444443</v>
      </c>
      <c r="S3786">
        <f t="shared" si="298"/>
        <v>30</v>
      </c>
      <c r="T3786" s="10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8">
        <f t="shared" si="295"/>
        <v>100.5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8271</v>
      </c>
      <c r="P3787" t="s">
        <v>8313</v>
      </c>
      <c r="Q3787" s="12">
        <f t="shared" si="296"/>
        <v>42548.63853009259</v>
      </c>
      <c r="R3787" s="12">
        <f t="shared" si="297"/>
        <v>42584.418749999997</v>
      </c>
      <c r="S3787">
        <f t="shared" si="298"/>
        <v>36</v>
      </c>
      <c r="T3787" s="10">
        <f t="shared" si="299"/>
        <v>2016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8">
        <f t="shared" si="295"/>
        <v>93.774647887323937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8271</v>
      </c>
      <c r="P3788" t="s">
        <v>8313</v>
      </c>
      <c r="Q3788" s="12">
        <f t="shared" si="296"/>
        <v>42487.037905092591</v>
      </c>
      <c r="R3788" s="12">
        <f t="shared" si="297"/>
        <v>42517.037905092591</v>
      </c>
      <c r="S3788">
        <f t="shared" si="298"/>
        <v>30</v>
      </c>
      <c r="T3788" s="10">
        <f t="shared" si="299"/>
        <v>2016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8">
        <f t="shared" si="295"/>
        <v>35.1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8271</v>
      </c>
      <c r="P3789" t="s">
        <v>8313</v>
      </c>
      <c r="Q3789" s="12">
        <f t="shared" si="296"/>
        <v>42167.534791666665</v>
      </c>
      <c r="R3789" s="12">
        <f t="shared" si="297"/>
        <v>42196.165972222225</v>
      </c>
      <c r="S3789">
        <f t="shared" si="298"/>
        <v>29</v>
      </c>
      <c r="T3789" s="10">
        <f t="shared" si="299"/>
        <v>2015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8">
        <f t="shared" si="295"/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8271</v>
      </c>
      <c r="P3790" t="s">
        <v>8313</v>
      </c>
      <c r="Q3790" s="12">
        <f t="shared" si="296"/>
        <v>42333.695821759262</v>
      </c>
      <c r="R3790" s="12">
        <f t="shared" si="297"/>
        <v>42361.679166666669</v>
      </c>
      <c r="S3790">
        <f t="shared" si="298"/>
        <v>28</v>
      </c>
      <c r="T3790" s="1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8">
        <f t="shared" si="295"/>
        <v>29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8271</v>
      </c>
      <c r="P3791" t="s">
        <v>8313</v>
      </c>
      <c r="Q3791" s="12">
        <f t="shared" si="296"/>
        <v>42138.798819444448</v>
      </c>
      <c r="R3791" s="12">
        <f t="shared" si="297"/>
        <v>42170.798819444448</v>
      </c>
      <c r="S3791">
        <f t="shared" si="298"/>
        <v>32</v>
      </c>
      <c r="T3791" s="10">
        <f t="shared" si="299"/>
        <v>2015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8" t="e">
        <f t="shared" si="295"/>
        <v>#DIV/0!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8271</v>
      </c>
      <c r="P3792" t="s">
        <v>8313</v>
      </c>
      <c r="Q3792" s="12">
        <f t="shared" si="296"/>
        <v>42666.666932870372</v>
      </c>
      <c r="R3792" s="12">
        <f t="shared" si="297"/>
        <v>42696.708599537036</v>
      </c>
      <c r="S3792">
        <f t="shared" si="298"/>
        <v>30</v>
      </c>
      <c r="T3792" s="10">
        <f t="shared" si="299"/>
        <v>2016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8" t="e">
        <f t="shared" si="295"/>
        <v>#DIV/0!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8271</v>
      </c>
      <c r="P3793" t="s">
        <v>8313</v>
      </c>
      <c r="Q3793" s="12">
        <f t="shared" si="296"/>
        <v>41766.692037037035</v>
      </c>
      <c r="R3793" s="12">
        <f t="shared" si="297"/>
        <v>41826.692037037035</v>
      </c>
      <c r="S3793">
        <f t="shared" si="298"/>
        <v>60</v>
      </c>
      <c r="T3793" s="10">
        <f t="shared" si="299"/>
        <v>2014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8">
        <f t="shared" si="295"/>
        <v>17.5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8271</v>
      </c>
      <c r="P3794" t="s">
        <v>8313</v>
      </c>
      <c r="Q3794" s="12">
        <f t="shared" si="296"/>
        <v>42170.447013888886</v>
      </c>
      <c r="R3794" s="12">
        <f t="shared" si="297"/>
        <v>42200.447013888886</v>
      </c>
      <c r="S3794">
        <f t="shared" si="298"/>
        <v>30</v>
      </c>
      <c r="T3794" s="10">
        <f t="shared" si="299"/>
        <v>2015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8">
        <f t="shared" si="295"/>
        <v>174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8271</v>
      </c>
      <c r="P3795" t="s">
        <v>8313</v>
      </c>
      <c r="Q3795" s="12">
        <f t="shared" si="296"/>
        <v>41968.938993055555</v>
      </c>
      <c r="R3795" s="12">
        <f t="shared" si="297"/>
        <v>41989.938993055555</v>
      </c>
      <c r="S3795">
        <f t="shared" si="298"/>
        <v>21</v>
      </c>
      <c r="T3795" s="10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8">
        <f t="shared" si="295"/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8271</v>
      </c>
      <c r="P3796" t="s">
        <v>8313</v>
      </c>
      <c r="Q3796" s="12">
        <f t="shared" si="296"/>
        <v>42132.58048611111</v>
      </c>
      <c r="R3796" s="12">
        <f t="shared" si="297"/>
        <v>42162.58048611111</v>
      </c>
      <c r="S3796">
        <f t="shared" si="298"/>
        <v>30</v>
      </c>
      <c r="T3796" s="10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8">
        <f t="shared" si="295"/>
        <v>5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8271</v>
      </c>
      <c r="P3797" t="s">
        <v>8313</v>
      </c>
      <c r="Q3797" s="12">
        <f t="shared" si="296"/>
        <v>42201.436226851853</v>
      </c>
      <c r="R3797" s="12">
        <f t="shared" si="297"/>
        <v>42244.9375</v>
      </c>
      <c r="S3797">
        <f t="shared" si="298"/>
        <v>44</v>
      </c>
      <c r="T3797" s="10">
        <f t="shared" si="299"/>
        <v>2015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8">
        <f t="shared" si="295"/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8271</v>
      </c>
      <c r="P3798" t="s">
        <v>8313</v>
      </c>
      <c r="Q3798" s="12">
        <f t="shared" si="296"/>
        <v>42689.029583333337</v>
      </c>
      <c r="R3798" s="12">
        <f t="shared" si="297"/>
        <v>42749.029583333337</v>
      </c>
      <c r="S3798">
        <f t="shared" si="298"/>
        <v>60</v>
      </c>
      <c r="T3798" s="10">
        <f t="shared" si="299"/>
        <v>2016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8">
        <f t="shared" si="295"/>
        <v>145.40540540540542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8271</v>
      </c>
      <c r="P3799" t="s">
        <v>8313</v>
      </c>
      <c r="Q3799" s="12">
        <f t="shared" si="296"/>
        <v>42084.881539351853</v>
      </c>
      <c r="R3799" s="12">
        <f t="shared" si="297"/>
        <v>42114.881539351853</v>
      </c>
      <c r="S3799">
        <f t="shared" si="298"/>
        <v>30</v>
      </c>
      <c r="T3799" s="10">
        <f t="shared" si="299"/>
        <v>2015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8">
        <f t="shared" si="295"/>
        <v>205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8271</v>
      </c>
      <c r="P3800" t="s">
        <v>8313</v>
      </c>
      <c r="Q3800" s="12">
        <f t="shared" si="296"/>
        <v>41831.722777777781</v>
      </c>
      <c r="R3800" s="12">
        <f t="shared" si="297"/>
        <v>41861.722777777781</v>
      </c>
      <c r="S3800">
        <f t="shared" si="298"/>
        <v>30</v>
      </c>
      <c r="T3800" s="10">
        <f t="shared" si="299"/>
        <v>2014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8">
        <f t="shared" si="295"/>
        <v>100.5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8271</v>
      </c>
      <c r="P3801" t="s">
        <v>8313</v>
      </c>
      <c r="Q3801" s="12">
        <f t="shared" si="296"/>
        <v>42410.93105324074</v>
      </c>
      <c r="R3801" s="12">
        <f t="shared" si="297"/>
        <v>42440.93105324074</v>
      </c>
      <c r="S3801">
        <f t="shared" si="298"/>
        <v>30</v>
      </c>
      <c r="T3801" s="10">
        <f t="shared" si="299"/>
        <v>2016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8">
        <f t="shared" si="295"/>
        <v>55.0625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8271</v>
      </c>
      <c r="P3802" t="s">
        <v>8313</v>
      </c>
      <c r="Q3802" s="12">
        <f t="shared" si="296"/>
        <v>41982.737071759257</v>
      </c>
      <c r="R3802" s="12">
        <f t="shared" si="297"/>
        <v>42015.207638888889</v>
      </c>
      <c r="S3802">
        <f t="shared" si="298"/>
        <v>32</v>
      </c>
      <c r="T3802" s="10">
        <f t="shared" si="299"/>
        <v>2014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8">
        <f t="shared" si="295"/>
        <v>47.333333333333336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8271</v>
      </c>
      <c r="P3803" t="s">
        <v>8313</v>
      </c>
      <c r="Q3803" s="12">
        <f t="shared" si="296"/>
        <v>41975.676111111112</v>
      </c>
      <c r="R3803" s="12">
        <f t="shared" si="297"/>
        <v>42006.676111111112</v>
      </c>
      <c r="S3803">
        <f t="shared" si="298"/>
        <v>31</v>
      </c>
      <c r="T3803" s="10">
        <f t="shared" si="299"/>
        <v>2014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8" t="e">
        <f t="shared" si="295"/>
        <v>#DIV/0!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8271</v>
      </c>
      <c r="P3804" t="s">
        <v>8313</v>
      </c>
      <c r="Q3804" s="12">
        <f t="shared" si="296"/>
        <v>42269.126226851848</v>
      </c>
      <c r="R3804" s="12">
        <f t="shared" si="297"/>
        <v>42299.126226851848</v>
      </c>
      <c r="S3804">
        <f t="shared" si="298"/>
        <v>30</v>
      </c>
      <c r="T3804" s="10">
        <f t="shared" si="299"/>
        <v>2015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8">
        <f t="shared" si="295"/>
        <v>58.95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8271</v>
      </c>
      <c r="P3805" t="s">
        <v>8313</v>
      </c>
      <c r="Q3805" s="12">
        <f t="shared" si="296"/>
        <v>42403.971851851849</v>
      </c>
      <c r="R3805" s="12">
        <f t="shared" si="297"/>
        <v>42433.971851851849</v>
      </c>
      <c r="S3805">
        <f t="shared" si="298"/>
        <v>30</v>
      </c>
      <c r="T3805" s="10">
        <f t="shared" si="299"/>
        <v>2016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8" t="e">
        <f t="shared" si="295"/>
        <v>#DIV/0!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8271</v>
      </c>
      <c r="P3806" t="s">
        <v>8313</v>
      </c>
      <c r="Q3806" s="12">
        <f t="shared" si="296"/>
        <v>42527.00953703704</v>
      </c>
      <c r="R3806" s="12">
        <f t="shared" si="297"/>
        <v>42582.291666666672</v>
      </c>
      <c r="S3806">
        <f t="shared" si="298"/>
        <v>55</v>
      </c>
      <c r="T3806" s="10">
        <f t="shared" si="299"/>
        <v>2016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8">
        <f t="shared" si="295"/>
        <v>1.5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8271</v>
      </c>
      <c r="P3807" t="s">
        <v>8313</v>
      </c>
      <c r="Q3807" s="12">
        <f t="shared" si="296"/>
        <v>41849.887037037035</v>
      </c>
      <c r="R3807" s="12">
        <f t="shared" si="297"/>
        <v>41909.887037037035</v>
      </c>
      <c r="S3807">
        <f t="shared" si="298"/>
        <v>60</v>
      </c>
      <c r="T3807" s="10">
        <f t="shared" si="299"/>
        <v>2014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8">
        <f t="shared" si="295"/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8271</v>
      </c>
      <c r="P3808" t="s">
        <v>8313</v>
      </c>
      <c r="Q3808" s="12">
        <f t="shared" si="296"/>
        <v>41799.259039351848</v>
      </c>
      <c r="R3808" s="12">
        <f t="shared" si="297"/>
        <v>41819.259039351848</v>
      </c>
      <c r="S3808">
        <f t="shared" si="298"/>
        <v>20</v>
      </c>
      <c r="T3808" s="10">
        <f t="shared" si="299"/>
        <v>2014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8">
        <f t="shared" si="295"/>
        <v>50.555555555555557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8271</v>
      </c>
      <c r="P3809" t="s">
        <v>8313</v>
      </c>
      <c r="Q3809" s="12">
        <f t="shared" si="296"/>
        <v>42090.909016203703</v>
      </c>
      <c r="R3809" s="12">
        <f t="shared" si="297"/>
        <v>42097.909016203703</v>
      </c>
      <c r="S3809">
        <f t="shared" si="298"/>
        <v>7</v>
      </c>
      <c r="T3809" s="10">
        <f t="shared" si="299"/>
        <v>2015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8">
        <f t="shared" si="295"/>
        <v>41.666666666666664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t="s">
        <v>8272</v>
      </c>
      <c r="Q3810" s="12">
        <f t="shared" si="296"/>
        <v>42059.453923611116</v>
      </c>
      <c r="R3810" s="12">
        <f t="shared" si="297"/>
        <v>42119.412256944444</v>
      </c>
      <c r="S3810">
        <f t="shared" si="298"/>
        <v>60</v>
      </c>
      <c r="T3810" s="10">
        <f t="shared" si="299"/>
        <v>2015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8">
        <f t="shared" si="295"/>
        <v>53.289473684210527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t="s">
        <v>8272</v>
      </c>
      <c r="Q3811" s="12">
        <f t="shared" si="296"/>
        <v>41800.526701388888</v>
      </c>
      <c r="R3811" s="12">
        <f t="shared" si="297"/>
        <v>41850.958333333336</v>
      </c>
      <c r="S3811">
        <f t="shared" si="298"/>
        <v>50</v>
      </c>
      <c r="T3811" s="10">
        <f t="shared" si="299"/>
        <v>2014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8">
        <f t="shared" si="295"/>
        <v>70.230769230769226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t="s">
        <v>8272</v>
      </c>
      <c r="Q3812" s="12">
        <f t="shared" si="296"/>
        <v>42054.849050925928</v>
      </c>
      <c r="R3812" s="12">
        <f t="shared" si="297"/>
        <v>42084.807384259257</v>
      </c>
      <c r="S3812">
        <f t="shared" si="298"/>
        <v>30</v>
      </c>
      <c r="T3812" s="10">
        <f t="shared" si="299"/>
        <v>2015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8">
        <f t="shared" si="295"/>
        <v>43.421052631578945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t="s">
        <v>8272</v>
      </c>
      <c r="Q3813" s="12">
        <f t="shared" si="296"/>
        <v>42487.62700231481</v>
      </c>
      <c r="R3813" s="12">
        <f t="shared" si="297"/>
        <v>42521.458333333328</v>
      </c>
      <c r="S3813">
        <f t="shared" si="298"/>
        <v>34</v>
      </c>
      <c r="T3813" s="10">
        <f t="shared" si="299"/>
        <v>2016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8">
        <f t="shared" si="295"/>
        <v>199.18181818181819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t="s">
        <v>8272</v>
      </c>
      <c r="Q3814" s="12">
        <f t="shared" si="296"/>
        <v>42109.751250000001</v>
      </c>
      <c r="R3814" s="12">
        <f t="shared" si="297"/>
        <v>42156.165972222225</v>
      </c>
      <c r="S3814">
        <f t="shared" si="298"/>
        <v>46</v>
      </c>
      <c r="T3814" s="10">
        <f t="shared" si="299"/>
        <v>2015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8">
        <f t="shared" si="295"/>
        <v>78.518148148148143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t="s">
        <v>8272</v>
      </c>
      <c r="Q3815" s="12">
        <f t="shared" si="296"/>
        <v>42497.275706018518</v>
      </c>
      <c r="R3815" s="12">
        <f t="shared" si="297"/>
        <v>42535.904861111107</v>
      </c>
      <c r="S3815">
        <f t="shared" si="298"/>
        <v>39</v>
      </c>
      <c r="T3815" s="10">
        <f t="shared" si="299"/>
        <v>2016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8">
        <f t="shared" si="295"/>
        <v>61.823529411764703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t="s">
        <v>8272</v>
      </c>
      <c r="Q3816" s="12">
        <f t="shared" si="296"/>
        <v>42058.904074074075</v>
      </c>
      <c r="R3816" s="12">
        <f t="shared" si="297"/>
        <v>42095.165972222225</v>
      </c>
      <c r="S3816">
        <f t="shared" si="298"/>
        <v>36</v>
      </c>
      <c r="T3816" s="10">
        <f t="shared" si="299"/>
        <v>2015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8">
        <f t="shared" si="295"/>
        <v>50.000500000000002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t="s">
        <v>8272</v>
      </c>
      <c r="Q3817" s="12">
        <f t="shared" si="296"/>
        <v>42207.259918981479</v>
      </c>
      <c r="R3817" s="12">
        <f t="shared" si="297"/>
        <v>42236.958333333328</v>
      </c>
      <c r="S3817">
        <f t="shared" si="298"/>
        <v>30</v>
      </c>
      <c r="T3817" s="10">
        <f t="shared" si="299"/>
        <v>2015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8">
        <f t="shared" si="295"/>
        <v>48.339729729729726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t="s">
        <v>8272</v>
      </c>
      <c r="Q3818" s="12">
        <f t="shared" si="296"/>
        <v>41807.690081018518</v>
      </c>
      <c r="R3818" s="12">
        <f t="shared" si="297"/>
        <v>41837.690081018518</v>
      </c>
      <c r="S3818">
        <f t="shared" si="298"/>
        <v>30</v>
      </c>
      <c r="T3818" s="10">
        <f t="shared" si="299"/>
        <v>2014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8">
        <f t="shared" si="295"/>
        <v>107.25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t="s">
        <v>8272</v>
      </c>
      <c r="Q3819" s="12">
        <f t="shared" si="296"/>
        <v>42284.69694444444</v>
      </c>
      <c r="R3819" s="12">
        <f t="shared" si="297"/>
        <v>42301.165972222225</v>
      </c>
      <c r="S3819">
        <f t="shared" si="298"/>
        <v>16</v>
      </c>
      <c r="T3819" s="10">
        <f t="shared" si="299"/>
        <v>2015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8">
        <f t="shared" si="295"/>
        <v>57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t="s">
        <v>8272</v>
      </c>
      <c r="Q3820" s="12">
        <f t="shared" si="296"/>
        <v>42045.84238425926</v>
      </c>
      <c r="R3820" s="12">
        <f t="shared" si="297"/>
        <v>42075.800717592589</v>
      </c>
      <c r="S3820">
        <f t="shared" si="298"/>
        <v>30</v>
      </c>
      <c r="T3820" s="10">
        <f t="shared" si="299"/>
        <v>2015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8">
        <f t="shared" si="295"/>
        <v>40.92307692307692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t="s">
        <v>8272</v>
      </c>
      <c r="Q3821" s="12">
        <f t="shared" si="296"/>
        <v>42184.209537037037</v>
      </c>
      <c r="R3821" s="12">
        <f t="shared" si="297"/>
        <v>42202.876388888893</v>
      </c>
      <c r="S3821">
        <f t="shared" si="298"/>
        <v>19</v>
      </c>
      <c r="T3821" s="10">
        <f t="shared" si="299"/>
        <v>2015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8">
        <f t="shared" si="295"/>
        <v>21.5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t="s">
        <v>8272</v>
      </c>
      <c r="Q3822" s="12">
        <f t="shared" si="296"/>
        <v>42160.651817129634</v>
      </c>
      <c r="R3822" s="12">
        <f t="shared" si="297"/>
        <v>42190.651817129634</v>
      </c>
      <c r="S3822">
        <f t="shared" si="298"/>
        <v>30</v>
      </c>
      <c r="T3822" s="10">
        <f t="shared" si="299"/>
        <v>2015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8">
        <f t="shared" si="295"/>
        <v>79.543478260869563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t="s">
        <v>8272</v>
      </c>
      <c r="Q3823" s="12">
        <f t="shared" si="296"/>
        <v>42341.180636574078</v>
      </c>
      <c r="R3823" s="12">
        <f t="shared" si="297"/>
        <v>42373.180636574078</v>
      </c>
      <c r="S3823">
        <f t="shared" si="298"/>
        <v>32</v>
      </c>
      <c r="T3823" s="10">
        <f t="shared" si="299"/>
        <v>2015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8">
        <f t="shared" si="295"/>
        <v>72.381578947368425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t="s">
        <v>8272</v>
      </c>
      <c r="Q3824" s="12">
        <f t="shared" si="296"/>
        <v>42329.838159722218</v>
      </c>
      <c r="R3824" s="12">
        <f t="shared" si="297"/>
        <v>42388.957638888889</v>
      </c>
      <c r="S3824">
        <f t="shared" si="298"/>
        <v>59</v>
      </c>
      <c r="T3824" s="10">
        <f t="shared" si="299"/>
        <v>2015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8">
        <f t="shared" si="295"/>
        <v>64.634146341463421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t="s">
        <v>8272</v>
      </c>
      <c r="Q3825" s="12">
        <f t="shared" si="296"/>
        <v>42170.910231481481</v>
      </c>
      <c r="R3825" s="12">
        <f t="shared" si="297"/>
        <v>42205.165972222225</v>
      </c>
      <c r="S3825">
        <f t="shared" si="298"/>
        <v>34</v>
      </c>
      <c r="T3825" s="10">
        <f t="shared" si="299"/>
        <v>2015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8">
        <f t="shared" si="295"/>
        <v>38.571428571428569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t="s">
        <v>8272</v>
      </c>
      <c r="Q3826" s="12">
        <f t="shared" si="296"/>
        <v>42571.626192129625</v>
      </c>
      <c r="R3826" s="12">
        <f t="shared" si="297"/>
        <v>42583.570138888885</v>
      </c>
      <c r="S3826">
        <f t="shared" si="298"/>
        <v>12</v>
      </c>
      <c r="T3826" s="10">
        <f t="shared" si="299"/>
        <v>2016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8">
        <f t="shared" si="295"/>
        <v>107.57142857142857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t="s">
        <v>8272</v>
      </c>
      <c r="Q3827" s="12">
        <f t="shared" si="296"/>
        <v>42151.069606481484</v>
      </c>
      <c r="R3827" s="12">
        <f t="shared" si="297"/>
        <v>42172.069606481484</v>
      </c>
      <c r="S3827">
        <f t="shared" si="298"/>
        <v>21</v>
      </c>
      <c r="T3827" s="10">
        <f t="shared" si="299"/>
        <v>2015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8">
        <f t="shared" si="295"/>
        <v>27.5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t="s">
        <v>8272</v>
      </c>
      <c r="Q3828" s="12">
        <f t="shared" si="296"/>
        <v>42101.423541666663</v>
      </c>
      <c r="R3828" s="12">
        <f t="shared" si="297"/>
        <v>42131.423541666663</v>
      </c>
      <c r="S3828">
        <f t="shared" si="298"/>
        <v>30</v>
      </c>
      <c r="T3828" s="10">
        <f t="shared" si="299"/>
        <v>2015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8">
        <f t="shared" si="295"/>
        <v>70.461538461538467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t="s">
        <v>8272</v>
      </c>
      <c r="Q3829" s="12">
        <f t="shared" si="296"/>
        <v>42034.928252314814</v>
      </c>
      <c r="R3829" s="12">
        <f t="shared" si="297"/>
        <v>42090</v>
      </c>
      <c r="S3829">
        <f t="shared" si="298"/>
        <v>55</v>
      </c>
      <c r="T3829" s="10">
        <f t="shared" si="299"/>
        <v>2015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8">
        <f t="shared" si="295"/>
        <v>178.57142857142858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t="s">
        <v>8272</v>
      </c>
      <c r="Q3830" s="12">
        <f t="shared" si="296"/>
        <v>41944.527627314819</v>
      </c>
      <c r="R3830" s="12">
        <f t="shared" si="297"/>
        <v>42004.569293981483</v>
      </c>
      <c r="S3830">
        <f t="shared" si="298"/>
        <v>60</v>
      </c>
      <c r="T3830" s="10">
        <f t="shared" si="299"/>
        <v>2014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8">
        <f t="shared" si="295"/>
        <v>62.625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t="s">
        <v>8272</v>
      </c>
      <c r="Q3831" s="12">
        <f t="shared" si="296"/>
        <v>42593.865405092598</v>
      </c>
      <c r="R3831" s="12">
        <f t="shared" si="297"/>
        <v>42613.865405092598</v>
      </c>
      <c r="S3831">
        <f t="shared" si="298"/>
        <v>20</v>
      </c>
      <c r="T3831" s="10">
        <f t="shared" si="299"/>
        <v>2016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8">
        <f t="shared" si="295"/>
        <v>75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t="s">
        <v>8272</v>
      </c>
      <c r="Q3832" s="12">
        <f t="shared" si="296"/>
        <v>42503.740868055553</v>
      </c>
      <c r="R3832" s="12">
        <f t="shared" si="297"/>
        <v>42517.740868055553</v>
      </c>
      <c r="S3832">
        <f t="shared" si="298"/>
        <v>14</v>
      </c>
      <c r="T3832" s="10">
        <f t="shared" si="299"/>
        <v>2016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8">
        <f t="shared" si="295"/>
        <v>58.901111111111113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t="s">
        <v>8272</v>
      </c>
      <c r="Q3833" s="12">
        <f t="shared" si="296"/>
        <v>41927.848900462966</v>
      </c>
      <c r="R3833" s="12">
        <f t="shared" si="297"/>
        <v>41948.890567129631</v>
      </c>
      <c r="S3833">
        <f t="shared" si="298"/>
        <v>21</v>
      </c>
      <c r="T3833" s="10">
        <f t="shared" si="299"/>
        <v>2014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8">
        <f t="shared" si="295"/>
        <v>139.55555555555554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t="s">
        <v>8272</v>
      </c>
      <c r="Q3834" s="12">
        <f t="shared" si="296"/>
        <v>42375.114988425921</v>
      </c>
      <c r="R3834" s="12">
        <f t="shared" si="297"/>
        <v>42420.114988425921</v>
      </c>
      <c r="S3834">
        <f t="shared" si="298"/>
        <v>45</v>
      </c>
      <c r="T3834" s="10">
        <f t="shared" si="299"/>
        <v>2016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8">
        <f t="shared" si="295"/>
        <v>70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t="s">
        <v>8272</v>
      </c>
      <c r="Q3835" s="12">
        <f t="shared" si="296"/>
        <v>41963.872361111105</v>
      </c>
      <c r="R3835" s="12">
        <f t="shared" si="297"/>
        <v>41974.797916666663</v>
      </c>
      <c r="S3835">
        <f t="shared" si="298"/>
        <v>11</v>
      </c>
      <c r="T3835" s="10">
        <f t="shared" si="299"/>
        <v>2014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8">
        <f t="shared" si="295"/>
        <v>57.385964912280699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t="s">
        <v>8272</v>
      </c>
      <c r="Q3836" s="12">
        <f t="shared" si="296"/>
        <v>42143.445219907408</v>
      </c>
      <c r="R3836" s="12">
        <f t="shared" si="297"/>
        <v>42173.445219907408</v>
      </c>
      <c r="S3836">
        <f t="shared" si="298"/>
        <v>30</v>
      </c>
      <c r="T3836" s="10">
        <f t="shared" si="299"/>
        <v>2015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8">
        <f t="shared" si="295"/>
        <v>40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t="s">
        <v>8272</v>
      </c>
      <c r="Q3837" s="12">
        <f t="shared" si="296"/>
        <v>42460.94222222222</v>
      </c>
      <c r="R3837" s="12">
        <f t="shared" si="297"/>
        <v>42481.94222222222</v>
      </c>
      <c r="S3837">
        <f t="shared" si="298"/>
        <v>21</v>
      </c>
      <c r="T3837" s="10">
        <f t="shared" si="299"/>
        <v>2016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8">
        <f t="shared" si="295"/>
        <v>64.285714285714292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t="s">
        <v>8272</v>
      </c>
      <c r="Q3838" s="12">
        <f t="shared" si="296"/>
        <v>42553.926527777774</v>
      </c>
      <c r="R3838" s="12">
        <f t="shared" si="297"/>
        <v>42585.172916666663</v>
      </c>
      <c r="S3838">
        <f t="shared" si="298"/>
        <v>31</v>
      </c>
      <c r="T3838" s="10">
        <f t="shared" si="299"/>
        <v>2016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8">
        <f t="shared" si="295"/>
        <v>120.11764705882354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t="s">
        <v>8272</v>
      </c>
      <c r="Q3839" s="12">
        <f t="shared" si="296"/>
        <v>42152.765717592592</v>
      </c>
      <c r="R3839" s="12">
        <f t="shared" si="297"/>
        <v>42188.765717592592</v>
      </c>
      <c r="S3839">
        <f t="shared" si="298"/>
        <v>36</v>
      </c>
      <c r="T3839" s="10">
        <f t="shared" si="299"/>
        <v>2015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8">
        <f t="shared" si="295"/>
        <v>1008.24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t="s">
        <v>8272</v>
      </c>
      <c r="Q3840" s="12">
        <f t="shared" si="296"/>
        <v>42116.710752314815</v>
      </c>
      <c r="R3840" s="12">
        <f t="shared" si="297"/>
        <v>42146.710752314815</v>
      </c>
      <c r="S3840">
        <f t="shared" si="298"/>
        <v>30</v>
      </c>
      <c r="T3840" s="10">
        <f t="shared" si="299"/>
        <v>2015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8">
        <f t="shared" si="295"/>
        <v>63.28125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t="s">
        <v>8272</v>
      </c>
      <c r="Q3841" s="12">
        <f t="shared" si="296"/>
        <v>42155.142638888887</v>
      </c>
      <c r="R3841" s="12">
        <f t="shared" si="297"/>
        <v>42215.142638888887</v>
      </c>
      <c r="S3841">
        <f t="shared" si="298"/>
        <v>60</v>
      </c>
      <c r="T3841" s="10">
        <f t="shared" si="299"/>
        <v>2015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8">
        <f t="shared" ref="F3842:F3905" si="300">E3842/M3842</f>
        <v>21.666666666666668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t="s">
        <v>8272</v>
      </c>
      <c r="Q3842" s="12">
        <f t="shared" si="296"/>
        <v>42432.701724537037</v>
      </c>
      <c r="R3842" s="12">
        <f t="shared" si="297"/>
        <v>42457.660057870366</v>
      </c>
      <c r="S3842">
        <f t="shared" si="298"/>
        <v>25</v>
      </c>
      <c r="T3842" s="10">
        <f t="shared" si="299"/>
        <v>2016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8">
        <f t="shared" si="300"/>
        <v>25.647058823529413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t="s">
        <v>8272</v>
      </c>
      <c r="Q3843" s="12">
        <f t="shared" ref="Q3843:Q3906" si="301">((($K3843/60)/60)/24)+DATE(1970,1,1)</f>
        <v>41780.785729166666</v>
      </c>
      <c r="R3843" s="12">
        <f t="shared" ref="R3843:R3906" si="302">((($J3843/60)/60)/24)+DATE(1970,1,1)</f>
        <v>41840.785729166666</v>
      </c>
      <c r="S3843">
        <f t="shared" ref="S3843:S3906" si="303">ROUND(R3843-Q3843,0)</f>
        <v>60</v>
      </c>
      <c r="T3843" s="10">
        <f t="shared" ref="T3843:T3906" si="304">YEAR(Q3843)</f>
        <v>2014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8">
        <f t="shared" si="300"/>
        <v>47.695652173913047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t="s">
        <v>8272</v>
      </c>
      <c r="Q3844" s="12">
        <f t="shared" si="301"/>
        <v>41740.493657407409</v>
      </c>
      <c r="R3844" s="12">
        <f t="shared" si="302"/>
        <v>41770.493657407409</v>
      </c>
      <c r="S3844">
        <f t="shared" si="303"/>
        <v>30</v>
      </c>
      <c r="T3844" s="10">
        <f t="shared" si="304"/>
        <v>2014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8">
        <f t="shared" si="300"/>
        <v>56.05263157894737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t="s">
        <v>8272</v>
      </c>
      <c r="Q3845" s="12">
        <f t="shared" si="301"/>
        <v>41766.072500000002</v>
      </c>
      <c r="R3845" s="12">
        <f t="shared" si="302"/>
        <v>41791.072500000002</v>
      </c>
      <c r="S3845">
        <f t="shared" si="303"/>
        <v>25</v>
      </c>
      <c r="T3845" s="10">
        <f t="shared" si="304"/>
        <v>2014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8">
        <f t="shared" si="300"/>
        <v>81.319999999999993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t="s">
        <v>8272</v>
      </c>
      <c r="Q3846" s="12">
        <f t="shared" si="301"/>
        <v>41766.617291666669</v>
      </c>
      <c r="R3846" s="12">
        <f t="shared" si="302"/>
        <v>41793.290972222225</v>
      </c>
      <c r="S3846">
        <f t="shared" si="303"/>
        <v>27</v>
      </c>
      <c r="T3846" s="10">
        <f t="shared" si="304"/>
        <v>2014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8">
        <f t="shared" si="300"/>
        <v>70.166666666666671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t="s">
        <v>8272</v>
      </c>
      <c r="Q3847" s="12">
        <f t="shared" si="301"/>
        <v>42248.627013888887</v>
      </c>
      <c r="R3847" s="12">
        <f t="shared" si="302"/>
        <v>42278.627013888887</v>
      </c>
      <c r="S3847">
        <f t="shared" si="303"/>
        <v>30</v>
      </c>
      <c r="T3847" s="10">
        <f t="shared" si="304"/>
        <v>2015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8">
        <f t="shared" si="300"/>
        <v>23.625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t="s">
        <v>8272</v>
      </c>
      <c r="Q3848" s="12">
        <f t="shared" si="301"/>
        <v>41885.221550925926</v>
      </c>
      <c r="R3848" s="12">
        <f t="shared" si="302"/>
        <v>41916.290972222225</v>
      </c>
      <c r="S3848">
        <f t="shared" si="303"/>
        <v>31</v>
      </c>
      <c r="T3848" s="10">
        <f t="shared" si="304"/>
        <v>2014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8">
        <f t="shared" si="300"/>
        <v>188.55555555555554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t="s">
        <v>8272</v>
      </c>
      <c r="Q3849" s="12">
        <f t="shared" si="301"/>
        <v>42159.224432870367</v>
      </c>
      <c r="R3849" s="12">
        <f t="shared" si="302"/>
        <v>42204.224432870367</v>
      </c>
      <c r="S3849">
        <f t="shared" si="303"/>
        <v>45</v>
      </c>
      <c r="T3849" s="10">
        <f t="shared" si="304"/>
        <v>2015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8">
        <f t="shared" si="300"/>
        <v>49.511627906976742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t="s">
        <v>8272</v>
      </c>
      <c r="Q3850" s="12">
        <f t="shared" si="301"/>
        <v>42265.817002314812</v>
      </c>
      <c r="R3850" s="12">
        <f t="shared" si="302"/>
        <v>42295.817002314812</v>
      </c>
      <c r="S3850">
        <f t="shared" si="303"/>
        <v>30</v>
      </c>
      <c r="T3850" s="10">
        <f t="shared" si="304"/>
        <v>2015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8">
        <f t="shared" si="300"/>
        <v>75.464285714285708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t="s">
        <v>8272</v>
      </c>
      <c r="Q3851" s="12">
        <f t="shared" si="301"/>
        <v>42136.767175925925</v>
      </c>
      <c r="R3851" s="12">
        <f t="shared" si="302"/>
        <v>42166.767175925925</v>
      </c>
      <c r="S3851">
        <f t="shared" si="303"/>
        <v>30</v>
      </c>
      <c r="T3851" s="10">
        <f t="shared" si="304"/>
        <v>2015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8">
        <f t="shared" si="300"/>
        <v>9.5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t="s">
        <v>8272</v>
      </c>
      <c r="Q3852" s="12">
        <f t="shared" si="301"/>
        <v>41975.124340277776</v>
      </c>
      <c r="R3852" s="12">
        <f t="shared" si="302"/>
        <v>42005.124340277776</v>
      </c>
      <c r="S3852">
        <f t="shared" si="303"/>
        <v>30</v>
      </c>
      <c r="T3852" s="10">
        <f t="shared" si="304"/>
        <v>2014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8">
        <f t="shared" si="300"/>
        <v>35.5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t="s">
        <v>8272</v>
      </c>
      <c r="Q3853" s="12">
        <f t="shared" si="301"/>
        <v>42172.439571759256</v>
      </c>
      <c r="R3853" s="12">
        <f t="shared" si="302"/>
        <v>42202.439571759256</v>
      </c>
      <c r="S3853">
        <f t="shared" si="303"/>
        <v>30</v>
      </c>
      <c r="T3853" s="10">
        <f t="shared" si="304"/>
        <v>2015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8">
        <f t="shared" si="300"/>
        <v>10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t="s">
        <v>8272</v>
      </c>
      <c r="Q3854" s="12">
        <f t="shared" si="301"/>
        <v>42065.190694444449</v>
      </c>
      <c r="R3854" s="12">
        <f t="shared" si="302"/>
        <v>42090.149027777778</v>
      </c>
      <c r="S3854">
        <f t="shared" si="303"/>
        <v>25</v>
      </c>
      <c r="T3854" s="10">
        <f t="shared" si="304"/>
        <v>2015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8">
        <f t="shared" si="300"/>
        <v>13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t="s">
        <v>8272</v>
      </c>
      <c r="Q3855" s="12">
        <f t="shared" si="301"/>
        <v>41848.84002314815</v>
      </c>
      <c r="R3855" s="12">
        <f t="shared" si="302"/>
        <v>41883.84002314815</v>
      </c>
      <c r="S3855">
        <f t="shared" si="303"/>
        <v>35</v>
      </c>
      <c r="T3855" s="10">
        <f t="shared" si="304"/>
        <v>2014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8">
        <f t="shared" si="300"/>
        <v>89.4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t="s">
        <v>8272</v>
      </c>
      <c r="Q3856" s="12">
        <f t="shared" si="301"/>
        <v>42103.884930555556</v>
      </c>
      <c r="R3856" s="12">
        <f t="shared" si="302"/>
        <v>42133.884930555556</v>
      </c>
      <c r="S3856">
        <f t="shared" si="303"/>
        <v>30</v>
      </c>
      <c r="T3856" s="10">
        <f t="shared" si="304"/>
        <v>2015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8">
        <f t="shared" si="300"/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t="s">
        <v>8272</v>
      </c>
      <c r="Q3857" s="12">
        <f t="shared" si="301"/>
        <v>42059.970729166671</v>
      </c>
      <c r="R3857" s="12">
        <f t="shared" si="302"/>
        <v>42089.929062499999</v>
      </c>
      <c r="S3857">
        <f t="shared" si="303"/>
        <v>30</v>
      </c>
      <c r="T3857" s="10">
        <f t="shared" si="304"/>
        <v>2015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8">
        <f t="shared" si="300"/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t="s">
        <v>8272</v>
      </c>
      <c r="Q3858" s="12">
        <f t="shared" si="301"/>
        <v>42041.743090277778</v>
      </c>
      <c r="R3858" s="12">
        <f t="shared" si="302"/>
        <v>42071.701423611114</v>
      </c>
      <c r="S3858">
        <f t="shared" si="303"/>
        <v>30</v>
      </c>
      <c r="T3858" s="10">
        <f t="shared" si="304"/>
        <v>2015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8">
        <f t="shared" si="300"/>
        <v>65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t="s">
        <v>8272</v>
      </c>
      <c r="Q3859" s="12">
        <f t="shared" si="301"/>
        <v>41829.73715277778</v>
      </c>
      <c r="R3859" s="12">
        <f t="shared" si="302"/>
        <v>41852.716666666667</v>
      </c>
      <c r="S3859">
        <f t="shared" si="303"/>
        <v>23</v>
      </c>
      <c r="T3859" s="10">
        <f t="shared" si="304"/>
        <v>2014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8">
        <f t="shared" si="300"/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t="s">
        <v>8272</v>
      </c>
      <c r="Q3860" s="12">
        <f t="shared" si="301"/>
        <v>42128.431064814817</v>
      </c>
      <c r="R3860" s="12">
        <f t="shared" si="302"/>
        <v>42146.875</v>
      </c>
      <c r="S3860">
        <f t="shared" si="303"/>
        <v>18</v>
      </c>
      <c r="T3860" s="10">
        <f t="shared" si="304"/>
        <v>2015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8">
        <f t="shared" si="300"/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t="s">
        <v>8272</v>
      </c>
      <c r="Q3861" s="12">
        <f t="shared" si="301"/>
        <v>41789.893599537041</v>
      </c>
      <c r="R3861" s="12">
        <f t="shared" si="302"/>
        <v>41815.875</v>
      </c>
      <c r="S3861">
        <f t="shared" si="303"/>
        <v>26</v>
      </c>
      <c r="T3861" s="10">
        <f t="shared" si="304"/>
        <v>2014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8">
        <f t="shared" si="300"/>
        <v>81.538461538461533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t="s">
        <v>8272</v>
      </c>
      <c r="Q3862" s="12">
        <f t="shared" si="301"/>
        <v>41833.660995370366</v>
      </c>
      <c r="R3862" s="12">
        <f t="shared" si="302"/>
        <v>41863.660995370366</v>
      </c>
      <c r="S3862">
        <f t="shared" si="303"/>
        <v>30</v>
      </c>
      <c r="T3862" s="10">
        <f t="shared" si="304"/>
        <v>2014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8">
        <f t="shared" si="300"/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t="s">
        <v>8272</v>
      </c>
      <c r="Q3863" s="12">
        <f t="shared" si="301"/>
        <v>41914.590011574073</v>
      </c>
      <c r="R3863" s="12">
        <f t="shared" si="302"/>
        <v>41955.907638888893</v>
      </c>
      <c r="S3863">
        <f t="shared" si="303"/>
        <v>41</v>
      </c>
      <c r="T3863" s="10">
        <f t="shared" si="304"/>
        <v>2014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8">
        <f t="shared" si="300"/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t="s">
        <v>8272</v>
      </c>
      <c r="Q3864" s="12">
        <f t="shared" si="301"/>
        <v>42611.261064814811</v>
      </c>
      <c r="R3864" s="12">
        <f t="shared" si="302"/>
        <v>42625.707638888889</v>
      </c>
      <c r="S3864">
        <f t="shared" si="303"/>
        <v>14</v>
      </c>
      <c r="T3864" s="10">
        <f t="shared" si="304"/>
        <v>2016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8" t="e">
        <f t="shared" si="300"/>
        <v>#DIV/0!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t="s">
        <v>8272</v>
      </c>
      <c r="Q3865" s="12">
        <f t="shared" si="301"/>
        <v>42253.633159722223</v>
      </c>
      <c r="R3865" s="12">
        <f t="shared" si="302"/>
        <v>42313.674826388888</v>
      </c>
      <c r="S3865">
        <f t="shared" si="303"/>
        <v>60</v>
      </c>
      <c r="T3865" s="10">
        <f t="shared" si="304"/>
        <v>2015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8">
        <f t="shared" si="300"/>
        <v>20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t="s">
        <v>8272</v>
      </c>
      <c r="Q3866" s="12">
        <f t="shared" si="301"/>
        <v>42295.891828703709</v>
      </c>
      <c r="R3866" s="12">
        <f t="shared" si="302"/>
        <v>42325.933495370366</v>
      </c>
      <c r="S3866">
        <f t="shared" si="303"/>
        <v>30</v>
      </c>
      <c r="T3866" s="10">
        <f t="shared" si="304"/>
        <v>2015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8">
        <f t="shared" si="300"/>
        <v>46.428571428571431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t="s">
        <v>8272</v>
      </c>
      <c r="Q3867" s="12">
        <f t="shared" si="301"/>
        <v>41841.651597222226</v>
      </c>
      <c r="R3867" s="12">
        <f t="shared" si="302"/>
        <v>41881.229166666664</v>
      </c>
      <c r="S3867">
        <f t="shared" si="303"/>
        <v>40</v>
      </c>
      <c r="T3867" s="10">
        <f t="shared" si="304"/>
        <v>2014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8">
        <f t="shared" si="300"/>
        <v>5.5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t="s">
        <v>8272</v>
      </c>
      <c r="Q3868" s="12">
        <f t="shared" si="301"/>
        <v>42402.947002314817</v>
      </c>
      <c r="R3868" s="12">
        <f t="shared" si="302"/>
        <v>42452.145138888889</v>
      </c>
      <c r="S3868">
        <f t="shared" si="303"/>
        <v>49</v>
      </c>
      <c r="T3868" s="10">
        <f t="shared" si="304"/>
        <v>2016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8">
        <f t="shared" si="300"/>
        <v>50.2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t="s">
        <v>8272</v>
      </c>
      <c r="Q3869" s="12">
        <f t="shared" si="301"/>
        <v>42509.814108796301</v>
      </c>
      <c r="R3869" s="12">
        <f t="shared" si="302"/>
        <v>42539.814108796301</v>
      </c>
      <c r="S3869">
        <f t="shared" si="303"/>
        <v>30</v>
      </c>
      <c r="T3869" s="10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8">
        <f t="shared" si="300"/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8271</v>
      </c>
      <c r="P3870" t="s">
        <v>8313</v>
      </c>
      <c r="Q3870" s="12">
        <f t="shared" si="301"/>
        <v>41865.659780092588</v>
      </c>
      <c r="R3870" s="12">
        <f t="shared" si="302"/>
        <v>41890.659780092588</v>
      </c>
      <c r="S3870">
        <f t="shared" si="303"/>
        <v>25</v>
      </c>
      <c r="T3870" s="10">
        <f t="shared" si="304"/>
        <v>2014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8">
        <f t="shared" si="300"/>
        <v>30.133333333333333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8271</v>
      </c>
      <c r="P3871" t="s">
        <v>8313</v>
      </c>
      <c r="Q3871" s="12">
        <f t="shared" si="301"/>
        <v>42047.724444444444</v>
      </c>
      <c r="R3871" s="12">
        <f t="shared" si="302"/>
        <v>42077.132638888885</v>
      </c>
      <c r="S3871">
        <f t="shared" si="303"/>
        <v>29</v>
      </c>
      <c r="T3871" s="10">
        <f t="shared" si="304"/>
        <v>2015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8">
        <f t="shared" si="300"/>
        <v>150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8271</v>
      </c>
      <c r="P3872" t="s">
        <v>8313</v>
      </c>
      <c r="Q3872" s="12">
        <f t="shared" si="301"/>
        <v>41793.17219907407</v>
      </c>
      <c r="R3872" s="12">
        <f t="shared" si="302"/>
        <v>41823.17219907407</v>
      </c>
      <c r="S3872">
        <f t="shared" si="303"/>
        <v>30</v>
      </c>
      <c r="T3872" s="10">
        <f t="shared" si="304"/>
        <v>2014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8">
        <f t="shared" si="300"/>
        <v>13.333333333333334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8271</v>
      </c>
      <c r="P3873" t="s">
        <v>8313</v>
      </c>
      <c r="Q3873" s="12">
        <f t="shared" si="301"/>
        <v>42763.780671296292</v>
      </c>
      <c r="R3873" s="12">
        <f t="shared" si="302"/>
        <v>42823.739004629635</v>
      </c>
      <c r="S3873">
        <f t="shared" si="303"/>
        <v>60</v>
      </c>
      <c r="T3873" s="10">
        <f t="shared" si="304"/>
        <v>2017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8" t="e">
        <f t="shared" si="300"/>
        <v>#DIV/0!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8271</v>
      </c>
      <c r="P3874" t="s">
        <v>8313</v>
      </c>
      <c r="Q3874" s="12">
        <f t="shared" si="301"/>
        <v>42180.145787037036</v>
      </c>
      <c r="R3874" s="12">
        <f t="shared" si="302"/>
        <v>42230.145787037036</v>
      </c>
      <c r="S3874">
        <f t="shared" si="303"/>
        <v>50</v>
      </c>
      <c r="T3874" s="10">
        <f t="shared" si="304"/>
        <v>2015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8" t="e">
        <f t="shared" si="300"/>
        <v>#DIV/0!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8271</v>
      </c>
      <c r="P3875" t="s">
        <v>8313</v>
      </c>
      <c r="Q3875" s="12">
        <f t="shared" si="301"/>
        <v>42255.696006944447</v>
      </c>
      <c r="R3875" s="12">
        <f t="shared" si="302"/>
        <v>42285.696006944447</v>
      </c>
      <c r="S3875">
        <f t="shared" si="303"/>
        <v>30</v>
      </c>
      <c r="T3875" s="10">
        <f t="shared" si="304"/>
        <v>2015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8" t="e">
        <f t="shared" si="300"/>
        <v>#DIV/0!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8271</v>
      </c>
      <c r="P3876" t="s">
        <v>8313</v>
      </c>
      <c r="Q3876" s="12">
        <f t="shared" si="301"/>
        <v>42007.016458333332</v>
      </c>
      <c r="R3876" s="12">
        <f t="shared" si="302"/>
        <v>42028.041666666672</v>
      </c>
      <c r="S3876">
        <f t="shared" si="303"/>
        <v>21</v>
      </c>
      <c r="T3876" s="10">
        <f t="shared" si="304"/>
        <v>2015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8" t="e">
        <f t="shared" si="300"/>
        <v>#DIV/0!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8271</v>
      </c>
      <c r="P3877" t="s">
        <v>8313</v>
      </c>
      <c r="Q3877" s="12">
        <f t="shared" si="301"/>
        <v>42615.346817129626</v>
      </c>
      <c r="R3877" s="12">
        <f t="shared" si="302"/>
        <v>42616.416666666672</v>
      </c>
      <c r="S3877">
        <f t="shared" si="303"/>
        <v>1</v>
      </c>
      <c r="T3877" s="10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8">
        <f t="shared" si="300"/>
        <v>44.760869565217391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8271</v>
      </c>
      <c r="P3878" t="s">
        <v>8313</v>
      </c>
      <c r="Q3878" s="12">
        <f t="shared" si="301"/>
        <v>42372.624166666668</v>
      </c>
      <c r="R3878" s="12">
        <f t="shared" si="302"/>
        <v>42402.624166666668</v>
      </c>
      <c r="S3878">
        <f t="shared" si="303"/>
        <v>30</v>
      </c>
      <c r="T3878" s="10">
        <f t="shared" si="304"/>
        <v>2016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8">
        <f t="shared" si="300"/>
        <v>88.642857142857139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8271</v>
      </c>
      <c r="P3879" t="s">
        <v>8313</v>
      </c>
      <c r="Q3879" s="12">
        <f t="shared" si="301"/>
        <v>42682.67768518519</v>
      </c>
      <c r="R3879" s="12">
        <f t="shared" si="302"/>
        <v>42712.67768518519</v>
      </c>
      <c r="S3879">
        <f t="shared" si="303"/>
        <v>30</v>
      </c>
      <c r="T3879" s="10">
        <f t="shared" si="304"/>
        <v>2016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8">
        <f t="shared" si="300"/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8271</v>
      </c>
      <c r="P3880" t="s">
        <v>8313</v>
      </c>
      <c r="Q3880" s="12">
        <f t="shared" si="301"/>
        <v>42154.818819444445</v>
      </c>
      <c r="R3880" s="12">
        <f t="shared" si="302"/>
        <v>42185.165972222225</v>
      </c>
      <c r="S3880">
        <f t="shared" si="303"/>
        <v>30</v>
      </c>
      <c r="T3880" s="1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8" t="e">
        <f t="shared" si="300"/>
        <v>#DIV/0!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8271</v>
      </c>
      <c r="P3881" t="s">
        <v>8313</v>
      </c>
      <c r="Q3881" s="12">
        <f t="shared" si="301"/>
        <v>41999.861064814817</v>
      </c>
      <c r="R3881" s="12">
        <f t="shared" si="302"/>
        <v>42029.861064814817</v>
      </c>
      <c r="S3881">
        <f t="shared" si="303"/>
        <v>30</v>
      </c>
      <c r="T3881" s="10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8">
        <f t="shared" si="300"/>
        <v>57.647058823529413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8271</v>
      </c>
      <c r="P3882" t="s">
        <v>8313</v>
      </c>
      <c r="Q3882" s="12">
        <f t="shared" si="301"/>
        <v>41815.815046296295</v>
      </c>
      <c r="R3882" s="12">
        <f t="shared" si="302"/>
        <v>41850.958333333336</v>
      </c>
      <c r="S3882">
        <f t="shared" si="303"/>
        <v>35</v>
      </c>
      <c r="T3882" s="10">
        <f t="shared" si="304"/>
        <v>2014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8">
        <f t="shared" si="300"/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8271</v>
      </c>
      <c r="P3883" t="s">
        <v>8313</v>
      </c>
      <c r="Q3883" s="12">
        <f t="shared" si="301"/>
        <v>42756.018506944441</v>
      </c>
      <c r="R3883" s="12">
        <f t="shared" si="302"/>
        <v>42786.018506944441</v>
      </c>
      <c r="S3883">
        <f t="shared" si="303"/>
        <v>30</v>
      </c>
      <c r="T3883" s="10">
        <f t="shared" si="304"/>
        <v>2017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8" t="e">
        <f t="shared" si="300"/>
        <v>#DIV/0!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8271</v>
      </c>
      <c r="P3884" t="s">
        <v>8313</v>
      </c>
      <c r="Q3884" s="12">
        <f t="shared" si="301"/>
        <v>42373.983449074076</v>
      </c>
      <c r="R3884" s="12">
        <f t="shared" si="302"/>
        <v>42400.960416666669</v>
      </c>
      <c r="S3884">
        <f t="shared" si="303"/>
        <v>27</v>
      </c>
      <c r="T3884" s="10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8" t="e">
        <f t="shared" si="300"/>
        <v>#DIV/0!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8271</v>
      </c>
      <c r="P3885" t="s">
        <v>8313</v>
      </c>
      <c r="Q3885" s="12">
        <f t="shared" si="301"/>
        <v>41854.602650462963</v>
      </c>
      <c r="R3885" s="12">
        <f t="shared" si="302"/>
        <v>41884.602650462963</v>
      </c>
      <c r="S3885">
        <f t="shared" si="303"/>
        <v>30</v>
      </c>
      <c r="T3885" s="10">
        <f t="shared" si="304"/>
        <v>2014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8" t="e">
        <f t="shared" si="300"/>
        <v>#DIV/0!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8271</v>
      </c>
      <c r="P3886" t="s">
        <v>8313</v>
      </c>
      <c r="Q3886" s="12">
        <f t="shared" si="301"/>
        <v>42065.791574074072</v>
      </c>
      <c r="R3886" s="12">
        <f t="shared" si="302"/>
        <v>42090.749907407408</v>
      </c>
      <c r="S3886">
        <f t="shared" si="303"/>
        <v>25</v>
      </c>
      <c r="T3886" s="10">
        <f t="shared" si="304"/>
        <v>2015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8" t="e">
        <f t="shared" si="300"/>
        <v>#DIV/0!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8271</v>
      </c>
      <c r="P3887" t="s">
        <v>8313</v>
      </c>
      <c r="Q3887" s="12">
        <f t="shared" si="301"/>
        <v>42469.951284722221</v>
      </c>
      <c r="R3887" s="12">
        <f t="shared" si="302"/>
        <v>42499.951284722221</v>
      </c>
      <c r="S3887">
        <f t="shared" si="303"/>
        <v>30</v>
      </c>
      <c r="T3887" s="10">
        <f t="shared" si="304"/>
        <v>2016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8" t="e">
        <f t="shared" si="300"/>
        <v>#DIV/0!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8271</v>
      </c>
      <c r="P3888" t="s">
        <v>8313</v>
      </c>
      <c r="Q3888" s="12">
        <f t="shared" si="301"/>
        <v>41954.228032407409</v>
      </c>
      <c r="R3888" s="12">
        <f t="shared" si="302"/>
        <v>41984.228032407409</v>
      </c>
      <c r="S3888">
        <f t="shared" si="303"/>
        <v>30</v>
      </c>
      <c r="T3888" s="10">
        <f t="shared" si="304"/>
        <v>2014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8">
        <f t="shared" si="300"/>
        <v>17.5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8271</v>
      </c>
      <c r="P3889" t="s">
        <v>8313</v>
      </c>
      <c r="Q3889" s="12">
        <f t="shared" si="301"/>
        <v>42079.857974537037</v>
      </c>
      <c r="R3889" s="12">
        <f t="shared" si="302"/>
        <v>42125.916666666672</v>
      </c>
      <c r="S3889">
        <f t="shared" si="303"/>
        <v>46</v>
      </c>
      <c r="T3889" s="10">
        <f t="shared" si="304"/>
        <v>2015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8">
        <f t="shared" si="300"/>
        <v>38.714285714285715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t="s">
        <v>8272</v>
      </c>
      <c r="Q3890" s="12">
        <f t="shared" si="301"/>
        <v>42762.545810185184</v>
      </c>
      <c r="R3890" s="12">
        <f t="shared" si="302"/>
        <v>42792.545810185184</v>
      </c>
      <c r="S3890">
        <f t="shared" si="303"/>
        <v>30</v>
      </c>
      <c r="T3890" s="10">
        <f t="shared" si="304"/>
        <v>2017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8">
        <f t="shared" si="300"/>
        <v>13.111111111111111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t="s">
        <v>8272</v>
      </c>
      <c r="Q3891" s="12">
        <f t="shared" si="301"/>
        <v>41977.004976851851</v>
      </c>
      <c r="R3891" s="12">
        <f t="shared" si="302"/>
        <v>42008.976388888885</v>
      </c>
      <c r="S3891">
        <f t="shared" si="303"/>
        <v>32</v>
      </c>
      <c r="T3891" s="10">
        <f t="shared" si="304"/>
        <v>2014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8">
        <f t="shared" si="300"/>
        <v>315.5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t="s">
        <v>8272</v>
      </c>
      <c r="Q3892" s="12">
        <f t="shared" si="301"/>
        <v>42171.758611111116</v>
      </c>
      <c r="R3892" s="12">
        <f t="shared" si="302"/>
        <v>42231.758611111116</v>
      </c>
      <c r="S3892">
        <f t="shared" si="303"/>
        <v>60</v>
      </c>
      <c r="T3892" s="10">
        <f t="shared" si="304"/>
        <v>2015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8">
        <f t="shared" si="300"/>
        <v>37.142857142857146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t="s">
        <v>8272</v>
      </c>
      <c r="Q3893" s="12">
        <f t="shared" si="301"/>
        <v>42056.1324537037</v>
      </c>
      <c r="R3893" s="12">
        <f t="shared" si="302"/>
        <v>42086.207638888889</v>
      </c>
      <c r="S3893">
        <f t="shared" si="303"/>
        <v>30</v>
      </c>
      <c r="T3893" s="10">
        <f t="shared" si="304"/>
        <v>2015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8" t="e">
        <f t="shared" si="300"/>
        <v>#DIV/0!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t="s">
        <v>8272</v>
      </c>
      <c r="Q3894" s="12">
        <f t="shared" si="301"/>
        <v>41867.652280092596</v>
      </c>
      <c r="R3894" s="12">
        <f t="shared" si="302"/>
        <v>41875.291666666664</v>
      </c>
      <c r="S3894">
        <f t="shared" si="303"/>
        <v>8</v>
      </c>
      <c r="T3894" s="10">
        <f t="shared" si="304"/>
        <v>2014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8">
        <f t="shared" si="300"/>
        <v>128.27380952380952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t="s">
        <v>8272</v>
      </c>
      <c r="Q3895" s="12">
        <f t="shared" si="301"/>
        <v>41779.657870370371</v>
      </c>
      <c r="R3895" s="12">
        <f t="shared" si="302"/>
        <v>41821.25</v>
      </c>
      <c r="S3895">
        <f t="shared" si="303"/>
        <v>42</v>
      </c>
      <c r="T3895" s="10">
        <f t="shared" si="304"/>
        <v>2014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8">
        <f t="shared" si="300"/>
        <v>47.272727272727273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t="s">
        <v>8272</v>
      </c>
      <c r="Q3896" s="12">
        <f t="shared" si="301"/>
        <v>42679.958472222221</v>
      </c>
      <c r="R3896" s="12">
        <f t="shared" si="302"/>
        <v>42710.207638888889</v>
      </c>
      <c r="S3896">
        <f t="shared" si="303"/>
        <v>30</v>
      </c>
      <c r="T3896" s="10">
        <f t="shared" si="304"/>
        <v>2016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8">
        <f t="shared" si="300"/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t="s">
        <v>8272</v>
      </c>
      <c r="Q3897" s="12">
        <f t="shared" si="301"/>
        <v>42032.250208333338</v>
      </c>
      <c r="R3897" s="12">
        <f t="shared" si="302"/>
        <v>42063.250208333338</v>
      </c>
      <c r="S3897">
        <f t="shared" si="303"/>
        <v>31</v>
      </c>
      <c r="T3897" s="10">
        <f t="shared" si="304"/>
        <v>2015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8">
        <f t="shared" si="300"/>
        <v>42.5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t="s">
        <v>8272</v>
      </c>
      <c r="Q3898" s="12">
        <f t="shared" si="301"/>
        <v>41793.191875000004</v>
      </c>
      <c r="R3898" s="12">
        <f t="shared" si="302"/>
        <v>41807.191875000004</v>
      </c>
      <c r="S3898">
        <f t="shared" si="303"/>
        <v>14</v>
      </c>
      <c r="T3898" s="10">
        <f t="shared" si="304"/>
        <v>2014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8">
        <f t="shared" si="300"/>
        <v>44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t="s">
        <v>8272</v>
      </c>
      <c r="Q3899" s="12">
        <f t="shared" si="301"/>
        <v>41982.87364583333</v>
      </c>
      <c r="R3899" s="12">
        <f t="shared" si="302"/>
        <v>42012.87364583333</v>
      </c>
      <c r="S3899">
        <f t="shared" si="303"/>
        <v>30</v>
      </c>
      <c r="T3899" s="10">
        <f t="shared" si="304"/>
        <v>2014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8">
        <f t="shared" si="300"/>
        <v>50.875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t="s">
        <v>8272</v>
      </c>
      <c r="Q3900" s="12">
        <f t="shared" si="301"/>
        <v>42193.482291666667</v>
      </c>
      <c r="R3900" s="12">
        <f t="shared" si="302"/>
        <v>42233.666666666672</v>
      </c>
      <c r="S3900">
        <f t="shared" si="303"/>
        <v>40</v>
      </c>
      <c r="T3900" s="10">
        <f t="shared" si="304"/>
        <v>2015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8">
        <f t="shared" si="300"/>
        <v>62.5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t="s">
        <v>8272</v>
      </c>
      <c r="Q3901" s="12">
        <f t="shared" si="301"/>
        <v>41843.775011574071</v>
      </c>
      <c r="R3901" s="12">
        <f t="shared" si="302"/>
        <v>41863.775011574071</v>
      </c>
      <c r="S3901">
        <f t="shared" si="303"/>
        <v>20</v>
      </c>
      <c r="T3901" s="10">
        <f t="shared" si="304"/>
        <v>2014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8">
        <f t="shared" si="300"/>
        <v>27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t="s">
        <v>8272</v>
      </c>
      <c r="Q3902" s="12">
        <f t="shared" si="301"/>
        <v>42136.092488425929</v>
      </c>
      <c r="R3902" s="12">
        <f t="shared" si="302"/>
        <v>42166.092488425929</v>
      </c>
      <c r="S3902">
        <f t="shared" si="303"/>
        <v>30</v>
      </c>
      <c r="T3902" s="10">
        <f t="shared" si="304"/>
        <v>2015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8">
        <f t="shared" si="300"/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t="s">
        <v>8272</v>
      </c>
      <c r="Q3903" s="12">
        <f t="shared" si="301"/>
        <v>42317.826377314821</v>
      </c>
      <c r="R3903" s="12">
        <f t="shared" si="302"/>
        <v>42357.826377314821</v>
      </c>
      <c r="S3903">
        <f t="shared" si="303"/>
        <v>40</v>
      </c>
      <c r="T3903" s="10">
        <f t="shared" si="304"/>
        <v>2015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8">
        <f t="shared" si="300"/>
        <v>47.258064516129032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t="s">
        <v>8272</v>
      </c>
      <c r="Q3904" s="12">
        <f t="shared" si="301"/>
        <v>42663.468078703707</v>
      </c>
      <c r="R3904" s="12">
        <f t="shared" si="302"/>
        <v>42688.509745370371</v>
      </c>
      <c r="S3904">
        <f t="shared" si="303"/>
        <v>25</v>
      </c>
      <c r="T3904" s="10">
        <f t="shared" si="304"/>
        <v>2016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8" t="e">
        <f t="shared" si="300"/>
        <v>#DIV/0!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t="s">
        <v>8272</v>
      </c>
      <c r="Q3905" s="12">
        <f t="shared" si="301"/>
        <v>42186.01116898148</v>
      </c>
      <c r="R3905" s="12">
        <f t="shared" si="302"/>
        <v>42230.818055555559</v>
      </c>
      <c r="S3905">
        <f t="shared" si="303"/>
        <v>45</v>
      </c>
      <c r="T3905" s="10">
        <f t="shared" si="304"/>
        <v>2015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8">
        <f t="shared" ref="F3906:F3969" si="305">E3906/M3906</f>
        <v>1.5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t="s">
        <v>8272</v>
      </c>
      <c r="Q3906" s="12">
        <f t="shared" si="301"/>
        <v>42095.229166666672</v>
      </c>
      <c r="R3906" s="12">
        <f t="shared" si="302"/>
        <v>42109.211111111115</v>
      </c>
      <c r="S3906">
        <f t="shared" si="303"/>
        <v>14</v>
      </c>
      <c r="T3906" s="10">
        <f t="shared" si="304"/>
        <v>2015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8">
        <f t="shared" si="305"/>
        <v>24.714285714285715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t="s">
        <v>8272</v>
      </c>
      <c r="Q3907" s="12">
        <f t="shared" ref="Q3907:Q3970" si="306">((($K3907/60)/60)/24)+DATE(1970,1,1)</f>
        <v>42124.623877314814</v>
      </c>
      <c r="R3907" s="12">
        <f t="shared" ref="R3907:R3970" si="307">((($J3907/60)/60)/24)+DATE(1970,1,1)</f>
        <v>42166.958333333328</v>
      </c>
      <c r="S3907">
        <f t="shared" ref="S3907:S3970" si="308">ROUND(R3907-Q3907,0)</f>
        <v>42</v>
      </c>
      <c r="T3907" s="10">
        <f t="shared" ref="T3907:T3970" si="309">YEAR(Q3907)</f>
        <v>2015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8">
        <f t="shared" si="305"/>
        <v>63.125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t="s">
        <v>8272</v>
      </c>
      <c r="Q3908" s="12">
        <f t="shared" si="306"/>
        <v>42143.917743055557</v>
      </c>
      <c r="R3908" s="12">
        <f t="shared" si="307"/>
        <v>42181.559027777781</v>
      </c>
      <c r="S3908">
        <f t="shared" si="308"/>
        <v>38</v>
      </c>
      <c r="T3908" s="10">
        <f t="shared" si="309"/>
        <v>2015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8">
        <f t="shared" si="305"/>
        <v>38.25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t="s">
        <v>8272</v>
      </c>
      <c r="Q3909" s="12">
        <f t="shared" si="306"/>
        <v>41906.819513888891</v>
      </c>
      <c r="R3909" s="12">
        <f t="shared" si="307"/>
        <v>41938.838888888888</v>
      </c>
      <c r="S3909">
        <f t="shared" si="308"/>
        <v>32</v>
      </c>
      <c r="T3909" s="10">
        <f t="shared" si="309"/>
        <v>2014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8">
        <f t="shared" si="305"/>
        <v>16.25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t="s">
        <v>8272</v>
      </c>
      <c r="Q3910" s="12">
        <f t="shared" si="306"/>
        <v>41834.135370370372</v>
      </c>
      <c r="R3910" s="12">
        <f t="shared" si="307"/>
        <v>41849.135370370372</v>
      </c>
      <c r="S3910">
        <f t="shared" si="308"/>
        <v>15</v>
      </c>
      <c r="T3910" s="10">
        <f t="shared" si="309"/>
        <v>2014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8">
        <f t="shared" si="305"/>
        <v>33.75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t="s">
        <v>8272</v>
      </c>
      <c r="Q3911" s="12">
        <f t="shared" si="306"/>
        <v>41863.359282407408</v>
      </c>
      <c r="R3911" s="12">
        <f t="shared" si="307"/>
        <v>41893.359282407408</v>
      </c>
      <c r="S3911">
        <f t="shared" si="308"/>
        <v>30</v>
      </c>
      <c r="T3911" s="10">
        <f t="shared" si="309"/>
        <v>2014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8">
        <f t="shared" si="305"/>
        <v>61.666666666666664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t="s">
        <v>8272</v>
      </c>
      <c r="Q3912" s="12">
        <f t="shared" si="306"/>
        <v>42224.756909722222</v>
      </c>
      <c r="R3912" s="12">
        <f t="shared" si="307"/>
        <v>42254.756909722222</v>
      </c>
      <c r="S3912">
        <f t="shared" si="308"/>
        <v>30</v>
      </c>
      <c r="T3912" s="10">
        <f t="shared" si="309"/>
        <v>2015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8">
        <f t="shared" si="305"/>
        <v>83.138888888888886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t="s">
        <v>8272</v>
      </c>
      <c r="Q3913" s="12">
        <f t="shared" si="306"/>
        <v>41939.8122337963</v>
      </c>
      <c r="R3913" s="12">
        <f t="shared" si="307"/>
        <v>41969.853900462964</v>
      </c>
      <c r="S3913">
        <f t="shared" si="308"/>
        <v>30</v>
      </c>
      <c r="T3913" s="10">
        <f t="shared" si="309"/>
        <v>2014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8">
        <f t="shared" si="305"/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t="s">
        <v>8272</v>
      </c>
      <c r="Q3914" s="12">
        <f t="shared" si="306"/>
        <v>42059.270023148143</v>
      </c>
      <c r="R3914" s="12">
        <f t="shared" si="307"/>
        <v>42119.190972222219</v>
      </c>
      <c r="S3914">
        <f t="shared" si="308"/>
        <v>60</v>
      </c>
      <c r="T3914" s="10">
        <f t="shared" si="309"/>
        <v>2015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8">
        <f t="shared" si="305"/>
        <v>142.85714285714286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t="s">
        <v>8272</v>
      </c>
      <c r="Q3915" s="12">
        <f t="shared" si="306"/>
        <v>42308.211215277777</v>
      </c>
      <c r="R3915" s="12">
        <f t="shared" si="307"/>
        <v>42338.252881944441</v>
      </c>
      <c r="S3915">
        <f t="shared" si="308"/>
        <v>30</v>
      </c>
      <c r="T3915" s="10">
        <f t="shared" si="309"/>
        <v>2015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8">
        <f t="shared" si="305"/>
        <v>33.666666666666664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t="s">
        <v>8272</v>
      </c>
      <c r="Q3916" s="12">
        <f t="shared" si="306"/>
        <v>42114.818935185183</v>
      </c>
      <c r="R3916" s="12">
        <f t="shared" si="307"/>
        <v>42134.957638888889</v>
      </c>
      <c r="S3916">
        <f t="shared" si="308"/>
        <v>20</v>
      </c>
      <c r="T3916" s="10">
        <f t="shared" si="309"/>
        <v>2015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8">
        <f t="shared" si="305"/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t="s">
        <v>8272</v>
      </c>
      <c r="Q3917" s="12">
        <f t="shared" si="306"/>
        <v>42492.98505787037</v>
      </c>
      <c r="R3917" s="12">
        <f t="shared" si="307"/>
        <v>42522.98505787037</v>
      </c>
      <c r="S3917">
        <f t="shared" si="308"/>
        <v>30</v>
      </c>
      <c r="T3917" s="10">
        <f t="shared" si="309"/>
        <v>2016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8" t="e">
        <f t="shared" si="305"/>
        <v>#DIV/0!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t="s">
        <v>8272</v>
      </c>
      <c r="Q3918" s="12">
        <f t="shared" si="306"/>
        <v>42494.471666666665</v>
      </c>
      <c r="R3918" s="12">
        <f t="shared" si="307"/>
        <v>42524.471666666665</v>
      </c>
      <c r="S3918">
        <f t="shared" si="308"/>
        <v>30</v>
      </c>
      <c r="T3918" s="10">
        <f t="shared" si="309"/>
        <v>2016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8">
        <f t="shared" si="305"/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t="s">
        <v>8272</v>
      </c>
      <c r="Q3919" s="12">
        <f t="shared" si="306"/>
        <v>41863.527326388888</v>
      </c>
      <c r="R3919" s="12">
        <f t="shared" si="307"/>
        <v>41893.527326388888</v>
      </c>
      <c r="S3919">
        <f t="shared" si="308"/>
        <v>30</v>
      </c>
      <c r="T3919" s="10">
        <f t="shared" si="309"/>
        <v>2014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8">
        <f t="shared" si="305"/>
        <v>40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t="s">
        <v>8272</v>
      </c>
      <c r="Q3920" s="12">
        <f t="shared" si="306"/>
        <v>41843.664618055554</v>
      </c>
      <c r="R3920" s="12">
        <f t="shared" si="307"/>
        <v>41855.666666666664</v>
      </c>
      <c r="S3920">
        <f t="shared" si="308"/>
        <v>12</v>
      </c>
      <c r="T3920" s="10">
        <f t="shared" si="309"/>
        <v>2014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8">
        <f t="shared" si="305"/>
        <v>30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t="s">
        <v>8272</v>
      </c>
      <c r="Q3921" s="12">
        <f t="shared" si="306"/>
        <v>42358.684872685189</v>
      </c>
      <c r="R3921" s="12">
        <f t="shared" si="307"/>
        <v>42387</v>
      </c>
      <c r="S3921">
        <f t="shared" si="308"/>
        <v>28</v>
      </c>
      <c r="T3921" s="10">
        <f t="shared" si="309"/>
        <v>2015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8">
        <f t="shared" si="305"/>
        <v>45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t="s">
        <v>8272</v>
      </c>
      <c r="Q3922" s="12">
        <f t="shared" si="306"/>
        <v>42657.38726851852</v>
      </c>
      <c r="R3922" s="12">
        <f t="shared" si="307"/>
        <v>42687.428935185191</v>
      </c>
      <c r="S3922">
        <f t="shared" si="308"/>
        <v>30</v>
      </c>
      <c r="T3922" s="10">
        <f t="shared" si="309"/>
        <v>2016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8" t="e">
        <f t="shared" si="305"/>
        <v>#DIV/0!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t="s">
        <v>8272</v>
      </c>
      <c r="Q3923" s="12">
        <f t="shared" si="306"/>
        <v>41926.542303240742</v>
      </c>
      <c r="R3923" s="12">
        <f t="shared" si="307"/>
        <v>41938.75</v>
      </c>
      <c r="S3923">
        <f t="shared" si="308"/>
        <v>12</v>
      </c>
      <c r="T3923" s="10">
        <f t="shared" si="309"/>
        <v>2014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8">
        <f t="shared" si="305"/>
        <v>10.166666666666666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t="s">
        <v>8272</v>
      </c>
      <c r="Q3924" s="12">
        <f t="shared" si="306"/>
        <v>42020.768634259264</v>
      </c>
      <c r="R3924" s="12">
        <f t="shared" si="307"/>
        <v>42065.958333333328</v>
      </c>
      <c r="S3924">
        <f t="shared" si="308"/>
        <v>45</v>
      </c>
      <c r="T3924" s="10">
        <f t="shared" si="309"/>
        <v>2015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8">
        <f t="shared" si="305"/>
        <v>81.411764705882348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t="s">
        <v>8272</v>
      </c>
      <c r="Q3925" s="12">
        <f t="shared" si="306"/>
        <v>42075.979988425926</v>
      </c>
      <c r="R3925" s="12">
        <f t="shared" si="307"/>
        <v>42103.979988425926</v>
      </c>
      <c r="S3925">
        <f t="shared" si="308"/>
        <v>28</v>
      </c>
      <c r="T3925" s="10">
        <f t="shared" si="309"/>
        <v>2015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8">
        <f t="shared" si="305"/>
        <v>57.25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t="s">
        <v>8272</v>
      </c>
      <c r="Q3926" s="12">
        <f t="shared" si="306"/>
        <v>41786.959745370368</v>
      </c>
      <c r="R3926" s="12">
        <f t="shared" si="307"/>
        <v>41816.959745370368</v>
      </c>
      <c r="S3926">
        <f t="shared" si="308"/>
        <v>30</v>
      </c>
      <c r="T3926" s="10">
        <f t="shared" si="309"/>
        <v>2014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8">
        <f t="shared" si="305"/>
        <v>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t="s">
        <v>8272</v>
      </c>
      <c r="Q3927" s="12">
        <f t="shared" si="306"/>
        <v>41820.870821759258</v>
      </c>
      <c r="R3927" s="12">
        <f t="shared" si="307"/>
        <v>41850.870821759258</v>
      </c>
      <c r="S3927">
        <f t="shared" si="308"/>
        <v>30</v>
      </c>
      <c r="T3927" s="10">
        <f t="shared" si="309"/>
        <v>2014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8">
        <f t="shared" si="305"/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t="s">
        <v>8272</v>
      </c>
      <c r="Q3928" s="12">
        <f t="shared" si="306"/>
        <v>41970.085046296299</v>
      </c>
      <c r="R3928" s="12">
        <f t="shared" si="307"/>
        <v>42000.085046296299</v>
      </c>
      <c r="S3928">
        <f t="shared" si="308"/>
        <v>30</v>
      </c>
      <c r="T3928" s="10">
        <f t="shared" si="309"/>
        <v>2014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8">
        <f t="shared" si="305"/>
        <v>12.5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t="s">
        <v>8272</v>
      </c>
      <c r="Q3929" s="12">
        <f t="shared" si="306"/>
        <v>41830.267407407409</v>
      </c>
      <c r="R3929" s="12">
        <f t="shared" si="307"/>
        <v>41860.267407407409</v>
      </c>
      <c r="S3929">
        <f t="shared" si="308"/>
        <v>30</v>
      </c>
      <c r="T3929" s="10">
        <f t="shared" si="309"/>
        <v>2014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8">
        <f t="shared" si="305"/>
        <v>93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t="s">
        <v>8272</v>
      </c>
      <c r="Q3930" s="12">
        <f t="shared" si="306"/>
        <v>42265.683182870373</v>
      </c>
      <c r="R3930" s="12">
        <f t="shared" si="307"/>
        <v>42293.207638888889</v>
      </c>
      <c r="S3930">
        <f t="shared" si="308"/>
        <v>28</v>
      </c>
      <c r="T3930" s="10">
        <f t="shared" si="309"/>
        <v>2015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8">
        <f t="shared" si="305"/>
        <v>32.357142857142854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t="s">
        <v>8272</v>
      </c>
      <c r="Q3931" s="12">
        <f t="shared" si="306"/>
        <v>42601.827141203699</v>
      </c>
      <c r="R3931" s="12">
        <f t="shared" si="307"/>
        <v>42631.827141203699</v>
      </c>
      <c r="S3931">
        <f t="shared" si="308"/>
        <v>30</v>
      </c>
      <c r="T3931" s="10">
        <f t="shared" si="309"/>
        <v>2016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8" t="e">
        <f t="shared" si="305"/>
        <v>#DIV/0!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t="s">
        <v>8272</v>
      </c>
      <c r="Q3932" s="12">
        <f t="shared" si="306"/>
        <v>42433.338749999995</v>
      </c>
      <c r="R3932" s="12">
        <f t="shared" si="307"/>
        <v>42461.25</v>
      </c>
      <c r="S3932">
        <f t="shared" si="308"/>
        <v>28</v>
      </c>
      <c r="T3932" s="10">
        <f t="shared" si="309"/>
        <v>2016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8" t="e">
        <f t="shared" si="305"/>
        <v>#DIV/0!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t="s">
        <v>8272</v>
      </c>
      <c r="Q3933" s="12">
        <f t="shared" si="306"/>
        <v>42228.151701388888</v>
      </c>
      <c r="R3933" s="12">
        <f t="shared" si="307"/>
        <v>42253.151701388888</v>
      </c>
      <c r="S3933">
        <f t="shared" si="308"/>
        <v>25</v>
      </c>
      <c r="T3933" s="10">
        <f t="shared" si="309"/>
        <v>2015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8">
        <f t="shared" si="305"/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t="s">
        <v>8272</v>
      </c>
      <c r="Q3934" s="12">
        <f t="shared" si="306"/>
        <v>42415.168564814812</v>
      </c>
      <c r="R3934" s="12">
        <f t="shared" si="307"/>
        <v>42445.126898148148</v>
      </c>
      <c r="S3934">
        <f t="shared" si="308"/>
        <v>30</v>
      </c>
      <c r="T3934" s="10">
        <f t="shared" si="309"/>
        <v>2016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8">
        <f t="shared" si="305"/>
        <v>91.833333333333329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t="s">
        <v>8272</v>
      </c>
      <c r="Q3935" s="12">
        <f t="shared" si="306"/>
        <v>42538.968310185184</v>
      </c>
      <c r="R3935" s="12">
        <f t="shared" si="307"/>
        <v>42568.029861111107</v>
      </c>
      <c r="S3935">
        <f t="shared" si="308"/>
        <v>29</v>
      </c>
      <c r="T3935" s="10">
        <f t="shared" si="309"/>
        <v>2016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8">
        <f t="shared" si="305"/>
        <v>45.833333333333336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t="s">
        <v>8272</v>
      </c>
      <c r="Q3936" s="12">
        <f t="shared" si="306"/>
        <v>42233.671747685185</v>
      </c>
      <c r="R3936" s="12">
        <f t="shared" si="307"/>
        <v>42278.541666666672</v>
      </c>
      <c r="S3936">
        <f t="shared" si="308"/>
        <v>45</v>
      </c>
      <c r="T3936" s="10">
        <f t="shared" si="309"/>
        <v>2015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8">
        <f t="shared" si="305"/>
        <v>57.173913043478258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t="s">
        <v>8272</v>
      </c>
      <c r="Q3937" s="12">
        <f t="shared" si="306"/>
        <v>42221.656782407401</v>
      </c>
      <c r="R3937" s="12">
        <f t="shared" si="307"/>
        <v>42281.656782407401</v>
      </c>
      <c r="S3937">
        <f t="shared" si="308"/>
        <v>60</v>
      </c>
      <c r="T3937" s="10">
        <f t="shared" si="309"/>
        <v>2015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8" t="e">
        <f t="shared" si="305"/>
        <v>#DIV/0!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t="s">
        <v>8272</v>
      </c>
      <c r="Q3938" s="12">
        <f t="shared" si="306"/>
        <v>42675.262962962966</v>
      </c>
      <c r="R3938" s="12">
        <f t="shared" si="307"/>
        <v>42705.304629629631</v>
      </c>
      <c r="S3938">
        <f t="shared" si="308"/>
        <v>30</v>
      </c>
      <c r="T3938" s="10">
        <f t="shared" si="309"/>
        <v>2016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8">
        <f t="shared" si="305"/>
        <v>248.5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t="s">
        <v>8272</v>
      </c>
      <c r="Q3939" s="12">
        <f t="shared" si="306"/>
        <v>42534.631481481483</v>
      </c>
      <c r="R3939" s="12">
        <f t="shared" si="307"/>
        <v>42562.631481481483</v>
      </c>
      <c r="S3939">
        <f t="shared" si="308"/>
        <v>28</v>
      </c>
      <c r="T3939" s="10">
        <f t="shared" si="309"/>
        <v>2016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8">
        <f t="shared" si="305"/>
        <v>79.400000000000006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t="s">
        <v>8272</v>
      </c>
      <c r="Q3940" s="12">
        <f t="shared" si="306"/>
        <v>42151.905717592599</v>
      </c>
      <c r="R3940" s="12">
        <f t="shared" si="307"/>
        <v>42182.905717592599</v>
      </c>
      <c r="S3940">
        <f t="shared" si="308"/>
        <v>31</v>
      </c>
      <c r="T3940" s="10">
        <f t="shared" si="309"/>
        <v>2015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8">
        <f t="shared" si="305"/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t="s">
        <v>8272</v>
      </c>
      <c r="Q3941" s="12">
        <f t="shared" si="306"/>
        <v>41915.400219907409</v>
      </c>
      <c r="R3941" s="12">
        <f t="shared" si="307"/>
        <v>41919.1875</v>
      </c>
      <c r="S3941">
        <f t="shared" si="308"/>
        <v>4</v>
      </c>
      <c r="T3941" s="10">
        <f t="shared" si="309"/>
        <v>2014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8">
        <f t="shared" si="305"/>
        <v>5.5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t="s">
        <v>8272</v>
      </c>
      <c r="Q3942" s="12">
        <f t="shared" si="306"/>
        <v>41961.492488425924</v>
      </c>
      <c r="R3942" s="12">
        <f t="shared" si="307"/>
        <v>42006.492488425924</v>
      </c>
      <c r="S3942">
        <f t="shared" si="308"/>
        <v>45</v>
      </c>
      <c r="T3942" s="10">
        <f t="shared" si="309"/>
        <v>2014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8">
        <f t="shared" si="305"/>
        <v>25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t="s">
        <v>8272</v>
      </c>
      <c r="Q3943" s="12">
        <f t="shared" si="306"/>
        <v>41940.587233796294</v>
      </c>
      <c r="R3943" s="12">
        <f t="shared" si="307"/>
        <v>41968.041666666672</v>
      </c>
      <c r="S3943">
        <f t="shared" si="308"/>
        <v>27</v>
      </c>
      <c r="T3943" s="10">
        <f t="shared" si="309"/>
        <v>2014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8" t="e">
        <f t="shared" si="305"/>
        <v>#DIV/0!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t="s">
        <v>8272</v>
      </c>
      <c r="Q3944" s="12">
        <f t="shared" si="306"/>
        <v>42111.904097222221</v>
      </c>
      <c r="R3944" s="12">
        <f t="shared" si="307"/>
        <v>42171.904097222221</v>
      </c>
      <c r="S3944">
        <f t="shared" si="308"/>
        <v>60</v>
      </c>
      <c r="T3944" s="10">
        <f t="shared" si="309"/>
        <v>2015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8">
        <f t="shared" si="305"/>
        <v>137.07692307692307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t="s">
        <v>8272</v>
      </c>
      <c r="Q3945" s="12">
        <f t="shared" si="306"/>
        <v>42279.778564814813</v>
      </c>
      <c r="R3945" s="12">
        <f t="shared" si="307"/>
        <v>42310.701388888891</v>
      </c>
      <c r="S3945">
        <f t="shared" si="308"/>
        <v>31</v>
      </c>
      <c r="T3945" s="10">
        <f t="shared" si="309"/>
        <v>2015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8" t="e">
        <f t="shared" si="305"/>
        <v>#DIV/0!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t="s">
        <v>8272</v>
      </c>
      <c r="Q3946" s="12">
        <f t="shared" si="306"/>
        <v>42213.662905092591</v>
      </c>
      <c r="R3946" s="12">
        <f t="shared" si="307"/>
        <v>42243.662905092591</v>
      </c>
      <c r="S3946">
        <f t="shared" si="308"/>
        <v>30</v>
      </c>
      <c r="T3946" s="10">
        <f t="shared" si="309"/>
        <v>2015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8">
        <f t="shared" si="305"/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t="s">
        <v>8272</v>
      </c>
      <c r="Q3947" s="12">
        <f t="shared" si="306"/>
        <v>42109.801712962959</v>
      </c>
      <c r="R3947" s="12">
        <f t="shared" si="307"/>
        <v>42139.801712962959</v>
      </c>
      <c r="S3947">
        <f t="shared" si="308"/>
        <v>30</v>
      </c>
      <c r="T3947" s="10">
        <f t="shared" si="309"/>
        <v>2015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8">
        <f t="shared" si="305"/>
        <v>39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t="s">
        <v>8272</v>
      </c>
      <c r="Q3948" s="12">
        <f t="shared" si="306"/>
        <v>42031.833587962959</v>
      </c>
      <c r="R3948" s="12">
        <f t="shared" si="307"/>
        <v>42063.333333333328</v>
      </c>
      <c r="S3948">
        <f t="shared" si="308"/>
        <v>31</v>
      </c>
      <c r="T3948" s="10">
        <f t="shared" si="309"/>
        <v>2015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8">
        <f t="shared" si="305"/>
        <v>50.5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t="s">
        <v>8272</v>
      </c>
      <c r="Q3949" s="12">
        <f t="shared" si="306"/>
        <v>42615.142870370371</v>
      </c>
      <c r="R3949" s="12">
        <f t="shared" si="307"/>
        <v>42645.142870370371</v>
      </c>
      <c r="S3949">
        <f t="shared" si="308"/>
        <v>30</v>
      </c>
      <c r="T3949" s="10">
        <f t="shared" si="309"/>
        <v>2016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8" t="e">
        <f t="shared" si="305"/>
        <v>#DIV/0!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t="s">
        <v>8272</v>
      </c>
      <c r="Q3950" s="12">
        <f t="shared" si="306"/>
        <v>41829.325497685182</v>
      </c>
      <c r="R3950" s="12">
        <f t="shared" si="307"/>
        <v>41889.325497685182</v>
      </c>
      <c r="S3950">
        <f t="shared" si="308"/>
        <v>60</v>
      </c>
      <c r="T3950" s="10">
        <f t="shared" si="309"/>
        <v>2014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8">
        <f t="shared" si="305"/>
        <v>49.28125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t="s">
        <v>8272</v>
      </c>
      <c r="Q3951" s="12">
        <f t="shared" si="306"/>
        <v>42016.120613425926</v>
      </c>
      <c r="R3951" s="12">
        <f t="shared" si="307"/>
        <v>42046.120613425926</v>
      </c>
      <c r="S3951">
        <f t="shared" si="308"/>
        <v>30</v>
      </c>
      <c r="T3951" s="10">
        <f t="shared" si="309"/>
        <v>2015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8">
        <f t="shared" si="305"/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t="s">
        <v>8272</v>
      </c>
      <c r="Q3952" s="12">
        <f t="shared" si="306"/>
        <v>42439.702314814815</v>
      </c>
      <c r="R3952" s="12">
        <f t="shared" si="307"/>
        <v>42468.774305555555</v>
      </c>
      <c r="S3952">
        <f t="shared" si="308"/>
        <v>29</v>
      </c>
      <c r="T3952" s="10">
        <f t="shared" si="309"/>
        <v>2016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8">
        <f t="shared" si="305"/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t="s">
        <v>8272</v>
      </c>
      <c r="Q3953" s="12">
        <f t="shared" si="306"/>
        <v>42433.825717592597</v>
      </c>
      <c r="R3953" s="12">
        <f t="shared" si="307"/>
        <v>42493.784050925926</v>
      </c>
      <c r="S3953">
        <f t="shared" si="308"/>
        <v>60</v>
      </c>
      <c r="T3953" s="10">
        <f t="shared" si="309"/>
        <v>2016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8">
        <f t="shared" si="305"/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t="s">
        <v>8272</v>
      </c>
      <c r="Q3954" s="12">
        <f t="shared" si="306"/>
        <v>42243.790393518517</v>
      </c>
      <c r="R3954" s="12">
        <f t="shared" si="307"/>
        <v>42303.790393518517</v>
      </c>
      <c r="S3954">
        <f t="shared" si="308"/>
        <v>60</v>
      </c>
      <c r="T3954" s="10">
        <f t="shared" si="309"/>
        <v>2015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8" t="e">
        <f t="shared" si="305"/>
        <v>#DIV/0!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t="s">
        <v>8272</v>
      </c>
      <c r="Q3955" s="12">
        <f t="shared" si="306"/>
        <v>42550.048449074078</v>
      </c>
      <c r="R3955" s="12">
        <f t="shared" si="307"/>
        <v>42580.978472222225</v>
      </c>
      <c r="S3955">
        <f t="shared" si="308"/>
        <v>31</v>
      </c>
      <c r="T3955" s="10">
        <f t="shared" si="309"/>
        <v>2016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8" t="e">
        <f t="shared" si="305"/>
        <v>#DIV/0!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t="s">
        <v>8272</v>
      </c>
      <c r="Q3956" s="12">
        <f t="shared" si="306"/>
        <v>41774.651203703703</v>
      </c>
      <c r="R3956" s="12">
        <f t="shared" si="307"/>
        <v>41834.651203703703</v>
      </c>
      <c r="S3956">
        <f t="shared" si="308"/>
        <v>60</v>
      </c>
      <c r="T3956" s="10">
        <f t="shared" si="309"/>
        <v>2014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8">
        <f t="shared" si="305"/>
        <v>53.125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t="s">
        <v>8272</v>
      </c>
      <c r="Q3957" s="12">
        <f t="shared" si="306"/>
        <v>42306.848854166667</v>
      </c>
      <c r="R3957" s="12">
        <f t="shared" si="307"/>
        <v>42336.890520833331</v>
      </c>
      <c r="S3957">
        <f t="shared" si="308"/>
        <v>30</v>
      </c>
      <c r="T3957" s="10">
        <f t="shared" si="309"/>
        <v>2015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8" t="e">
        <f t="shared" si="305"/>
        <v>#DIV/0!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t="s">
        <v>8272</v>
      </c>
      <c r="Q3958" s="12">
        <f t="shared" si="306"/>
        <v>42457.932025462964</v>
      </c>
      <c r="R3958" s="12">
        <f t="shared" si="307"/>
        <v>42485.013888888891</v>
      </c>
      <c r="S3958">
        <f t="shared" si="308"/>
        <v>27</v>
      </c>
      <c r="T3958" s="10">
        <f t="shared" si="309"/>
        <v>2016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8">
        <f t="shared" si="305"/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t="s">
        <v>8272</v>
      </c>
      <c r="Q3959" s="12">
        <f t="shared" si="306"/>
        <v>42513.976319444439</v>
      </c>
      <c r="R3959" s="12">
        <f t="shared" si="307"/>
        <v>42559.976319444439</v>
      </c>
      <c r="S3959">
        <f t="shared" si="308"/>
        <v>46</v>
      </c>
      <c r="T3959" s="10">
        <f t="shared" si="309"/>
        <v>2016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8">
        <f t="shared" si="305"/>
        <v>40.0625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t="s">
        <v>8272</v>
      </c>
      <c r="Q3960" s="12">
        <f t="shared" si="306"/>
        <v>41816.950370370374</v>
      </c>
      <c r="R3960" s="12">
        <f t="shared" si="307"/>
        <v>41853.583333333336</v>
      </c>
      <c r="S3960">
        <f t="shared" si="308"/>
        <v>37</v>
      </c>
      <c r="T3960" s="10">
        <f t="shared" si="309"/>
        <v>2014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8">
        <f t="shared" si="305"/>
        <v>24.333333333333332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t="s">
        <v>8272</v>
      </c>
      <c r="Q3961" s="12">
        <f t="shared" si="306"/>
        <v>41880.788842592592</v>
      </c>
      <c r="R3961" s="12">
        <f t="shared" si="307"/>
        <v>41910.788842592592</v>
      </c>
      <c r="S3961">
        <f t="shared" si="308"/>
        <v>30</v>
      </c>
      <c r="T3961" s="10">
        <f t="shared" si="309"/>
        <v>2014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8">
        <f t="shared" si="305"/>
        <v>11.25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t="s">
        <v>8272</v>
      </c>
      <c r="Q3962" s="12">
        <f t="shared" si="306"/>
        <v>42342.845555555556</v>
      </c>
      <c r="R3962" s="12">
        <f t="shared" si="307"/>
        <v>42372.845555555556</v>
      </c>
      <c r="S3962">
        <f t="shared" si="308"/>
        <v>30</v>
      </c>
      <c r="T3962" s="10">
        <f t="shared" si="309"/>
        <v>2015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8">
        <f t="shared" si="305"/>
        <v>10.5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t="s">
        <v>8272</v>
      </c>
      <c r="Q3963" s="12">
        <f t="shared" si="306"/>
        <v>41745.891319444447</v>
      </c>
      <c r="R3963" s="12">
        <f t="shared" si="307"/>
        <v>41767.891319444447</v>
      </c>
      <c r="S3963">
        <f t="shared" si="308"/>
        <v>22</v>
      </c>
      <c r="T3963" s="10">
        <f t="shared" si="309"/>
        <v>2014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8">
        <f t="shared" si="305"/>
        <v>15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t="s">
        <v>8272</v>
      </c>
      <c r="Q3964" s="12">
        <f t="shared" si="306"/>
        <v>42311.621458333335</v>
      </c>
      <c r="R3964" s="12">
        <f t="shared" si="307"/>
        <v>42336.621458333335</v>
      </c>
      <c r="S3964">
        <f t="shared" si="308"/>
        <v>25</v>
      </c>
      <c r="T3964" s="10">
        <f t="shared" si="309"/>
        <v>2015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8" t="e">
        <f t="shared" si="305"/>
        <v>#DIV/0!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t="s">
        <v>8272</v>
      </c>
      <c r="Q3965" s="12">
        <f t="shared" si="306"/>
        <v>42296.154131944444</v>
      </c>
      <c r="R3965" s="12">
        <f t="shared" si="307"/>
        <v>42326.195798611108</v>
      </c>
      <c r="S3965">
        <f t="shared" si="308"/>
        <v>30</v>
      </c>
      <c r="T3965" s="10">
        <f t="shared" si="309"/>
        <v>2015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8">
        <f t="shared" si="305"/>
        <v>42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t="s">
        <v>8272</v>
      </c>
      <c r="Q3966" s="12">
        <f t="shared" si="306"/>
        <v>42053.722060185188</v>
      </c>
      <c r="R3966" s="12">
        <f t="shared" si="307"/>
        <v>42113.680393518516</v>
      </c>
      <c r="S3966">
        <f t="shared" si="308"/>
        <v>60</v>
      </c>
      <c r="T3966" s="10">
        <f t="shared" si="309"/>
        <v>2015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8">
        <f t="shared" si="305"/>
        <v>71.25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t="s">
        <v>8272</v>
      </c>
      <c r="Q3967" s="12">
        <f t="shared" si="306"/>
        <v>42414.235879629632</v>
      </c>
      <c r="R3967" s="12">
        <f t="shared" si="307"/>
        <v>42474.194212962961</v>
      </c>
      <c r="S3967">
        <f t="shared" si="308"/>
        <v>60</v>
      </c>
      <c r="T3967" s="10">
        <f t="shared" si="309"/>
        <v>2016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8">
        <f t="shared" si="305"/>
        <v>22.5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t="s">
        <v>8272</v>
      </c>
      <c r="Q3968" s="12">
        <f t="shared" si="306"/>
        <v>41801.711550925924</v>
      </c>
      <c r="R3968" s="12">
        <f t="shared" si="307"/>
        <v>41844.124305555553</v>
      </c>
      <c r="S3968">
        <f t="shared" si="308"/>
        <v>42</v>
      </c>
      <c r="T3968" s="10">
        <f t="shared" si="309"/>
        <v>2014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8">
        <f t="shared" si="305"/>
        <v>41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t="s">
        <v>8272</v>
      </c>
      <c r="Q3969" s="12">
        <f t="shared" si="306"/>
        <v>42770.290590277778</v>
      </c>
      <c r="R3969" s="12">
        <f t="shared" si="307"/>
        <v>42800.290590277778</v>
      </c>
      <c r="S3969">
        <f t="shared" si="308"/>
        <v>30</v>
      </c>
      <c r="T3969" s="10">
        <f t="shared" si="309"/>
        <v>2017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8">
        <f t="shared" ref="F3970:F4033" si="310">E3970/M3970</f>
        <v>47.909090909090907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t="s">
        <v>8272</v>
      </c>
      <c r="Q3970" s="12">
        <f t="shared" si="306"/>
        <v>42452.815659722226</v>
      </c>
      <c r="R3970" s="12">
        <f t="shared" si="307"/>
        <v>42512.815659722226</v>
      </c>
      <c r="S3970">
        <f t="shared" si="308"/>
        <v>60</v>
      </c>
      <c r="T3970" s="10">
        <f t="shared" si="309"/>
        <v>2016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8">
        <f t="shared" si="310"/>
        <v>35.166666666666664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t="s">
        <v>8272</v>
      </c>
      <c r="Q3971" s="12">
        <f t="shared" ref="Q3971:Q4034" si="311">((($K3971/60)/60)/24)+DATE(1970,1,1)</f>
        <v>42601.854699074072</v>
      </c>
      <c r="R3971" s="12">
        <f t="shared" ref="R3971:R4034" si="312">((($J3971/60)/60)/24)+DATE(1970,1,1)</f>
        <v>42611.163194444445</v>
      </c>
      <c r="S3971">
        <f t="shared" ref="S3971:S4034" si="313">ROUND(R3971-Q3971,0)</f>
        <v>9</v>
      </c>
      <c r="T3971" s="10">
        <f t="shared" ref="T3971:T4034" si="314">YEAR(Q3971)</f>
        <v>2016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8">
        <f t="shared" si="310"/>
        <v>5.5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t="s">
        <v>8272</v>
      </c>
      <c r="Q3972" s="12">
        <f t="shared" si="311"/>
        <v>42447.863553240735</v>
      </c>
      <c r="R3972" s="12">
        <f t="shared" si="312"/>
        <v>42477.863553240735</v>
      </c>
      <c r="S3972">
        <f t="shared" si="313"/>
        <v>30</v>
      </c>
      <c r="T3972" s="10">
        <f t="shared" si="314"/>
        <v>2016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8">
        <f t="shared" si="310"/>
        <v>22.666666666666668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t="s">
        <v>8272</v>
      </c>
      <c r="Q3973" s="12">
        <f t="shared" si="311"/>
        <v>41811.536180555559</v>
      </c>
      <c r="R3973" s="12">
        <f t="shared" si="312"/>
        <v>41841.536180555559</v>
      </c>
      <c r="S3973">
        <f t="shared" si="313"/>
        <v>30</v>
      </c>
      <c r="T3973" s="10">
        <f t="shared" si="314"/>
        <v>2014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8">
        <f t="shared" si="310"/>
        <v>26.375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t="s">
        <v>8272</v>
      </c>
      <c r="Q3974" s="12">
        <f t="shared" si="311"/>
        <v>41981.067523148144</v>
      </c>
      <c r="R3974" s="12">
        <f t="shared" si="312"/>
        <v>42041.067523148144</v>
      </c>
      <c r="S3974">
        <f t="shared" si="313"/>
        <v>60</v>
      </c>
      <c r="T3974" s="10">
        <f t="shared" si="314"/>
        <v>2014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8">
        <f t="shared" si="310"/>
        <v>105.54054054054055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t="s">
        <v>8272</v>
      </c>
      <c r="Q3975" s="12">
        <f t="shared" si="311"/>
        <v>42469.68414351852</v>
      </c>
      <c r="R3975" s="12">
        <f t="shared" si="312"/>
        <v>42499.166666666672</v>
      </c>
      <c r="S3975">
        <f t="shared" si="313"/>
        <v>29</v>
      </c>
      <c r="T3975" s="10">
        <f t="shared" si="314"/>
        <v>2016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8">
        <f t="shared" si="310"/>
        <v>29.09090909090909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t="s">
        <v>8272</v>
      </c>
      <c r="Q3976" s="12">
        <f t="shared" si="311"/>
        <v>42493.546851851846</v>
      </c>
      <c r="R3976" s="12">
        <f t="shared" si="312"/>
        <v>42523.546851851846</v>
      </c>
      <c r="S3976">
        <f t="shared" si="313"/>
        <v>30</v>
      </c>
      <c r="T3976" s="10">
        <f t="shared" si="314"/>
        <v>2016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8" t="e">
        <f t="shared" si="310"/>
        <v>#DIV/0!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t="s">
        <v>8272</v>
      </c>
      <c r="Q3977" s="12">
        <f t="shared" si="311"/>
        <v>42534.866875</v>
      </c>
      <c r="R3977" s="12">
        <f t="shared" si="312"/>
        <v>42564.866875</v>
      </c>
      <c r="S3977">
        <f t="shared" si="313"/>
        <v>30</v>
      </c>
      <c r="T3977" s="10">
        <f t="shared" si="314"/>
        <v>2016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8">
        <f t="shared" si="310"/>
        <v>62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t="s">
        <v>8272</v>
      </c>
      <c r="Q3978" s="12">
        <f t="shared" si="311"/>
        <v>41830.858344907407</v>
      </c>
      <c r="R3978" s="12">
        <f t="shared" si="312"/>
        <v>41852.291666666664</v>
      </c>
      <c r="S3978">
        <f t="shared" si="313"/>
        <v>21</v>
      </c>
      <c r="T3978" s="10">
        <f t="shared" si="314"/>
        <v>2014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8">
        <f t="shared" si="310"/>
        <v>217.5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t="s">
        <v>8272</v>
      </c>
      <c r="Q3979" s="12">
        <f t="shared" si="311"/>
        <v>42543.788564814815</v>
      </c>
      <c r="R3979" s="12">
        <f t="shared" si="312"/>
        <v>42573.788564814815</v>
      </c>
      <c r="S3979">
        <f t="shared" si="313"/>
        <v>30</v>
      </c>
      <c r="T3979" s="10">
        <f t="shared" si="314"/>
        <v>2016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8">
        <f t="shared" si="310"/>
        <v>26.75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t="s">
        <v>8272</v>
      </c>
      <c r="Q3980" s="12">
        <f t="shared" si="311"/>
        <v>41975.642974537041</v>
      </c>
      <c r="R3980" s="12">
        <f t="shared" si="312"/>
        <v>42035.642974537041</v>
      </c>
      <c r="S3980">
        <f t="shared" si="313"/>
        <v>60</v>
      </c>
      <c r="T3980" s="10">
        <f t="shared" si="314"/>
        <v>2014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8">
        <f t="shared" si="310"/>
        <v>18.333333333333332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t="s">
        <v>8272</v>
      </c>
      <c r="Q3981" s="12">
        <f t="shared" si="311"/>
        <v>42069.903437500005</v>
      </c>
      <c r="R3981" s="12">
        <f t="shared" si="312"/>
        <v>42092.833333333328</v>
      </c>
      <c r="S3981">
        <f t="shared" si="313"/>
        <v>23</v>
      </c>
      <c r="T3981" s="10">
        <f t="shared" si="314"/>
        <v>2015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8">
        <f t="shared" si="310"/>
        <v>64.285714285714292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t="s">
        <v>8272</v>
      </c>
      <c r="Q3982" s="12">
        <f t="shared" si="311"/>
        <v>41795.598923611113</v>
      </c>
      <c r="R3982" s="12">
        <f t="shared" si="312"/>
        <v>41825.598923611113</v>
      </c>
      <c r="S3982">
        <f t="shared" si="313"/>
        <v>30</v>
      </c>
      <c r="T3982" s="10">
        <f t="shared" si="314"/>
        <v>2014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8">
        <f t="shared" si="310"/>
        <v>175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t="s">
        <v>8272</v>
      </c>
      <c r="Q3983" s="12">
        <f t="shared" si="311"/>
        <v>42508.179965277777</v>
      </c>
      <c r="R3983" s="12">
        <f t="shared" si="312"/>
        <v>42568.179965277777</v>
      </c>
      <c r="S3983">
        <f t="shared" si="313"/>
        <v>60</v>
      </c>
      <c r="T3983" s="10">
        <f t="shared" si="314"/>
        <v>2016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8">
        <f t="shared" si="310"/>
        <v>34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t="s">
        <v>8272</v>
      </c>
      <c r="Q3984" s="12">
        <f t="shared" si="311"/>
        <v>42132.809953703705</v>
      </c>
      <c r="R3984" s="12">
        <f t="shared" si="312"/>
        <v>42192.809953703705</v>
      </c>
      <c r="S3984">
        <f t="shared" si="313"/>
        <v>60</v>
      </c>
      <c r="T3984" s="10">
        <f t="shared" si="314"/>
        <v>2015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8">
        <f t="shared" si="310"/>
        <v>84.282608695652172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t="s">
        <v>8272</v>
      </c>
      <c r="Q3985" s="12">
        <f t="shared" si="311"/>
        <v>41747.86986111111</v>
      </c>
      <c r="R3985" s="12">
        <f t="shared" si="312"/>
        <v>41779.290972222225</v>
      </c>
      <c r="S3985">
        <f t="shared" si="313"/>
        <v>31</v>
      </c>
      <c r="T3985" s="10">
        <f t="shared" si="314"/>
        <v>2014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8">
        <f t="shared" si="310"/>
        <v>9.5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t="s">
        <v>8272</v>
      </c>
      <c r="Q3986" s="12">
        <f t="shared" si="311"/>
        <v>41920.963472222218</v>
      </c>
      <c r="R3986" s="12">
        <f t="shared" si="312"/>
        <v>41951</v>
      </c>
      <c r="S3986">
        <f t="shared" si="313"/>
        <v>30</v>
      </c>
      <c r="T3986" s="10">
        <f t="shared" si="314"/>
        <v>2014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8">
        <f t="shared" si="310"/>
        <v>33.736842105263158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t="s">
        <v>8272</v>
      </c>
      <c r="Q3987" s="12">
        <f t="shared" si="311"/>
        <v>42399.707407407404</v>
      </c>
      <c r="R3987" s="12">
        <f t="shared" si="312"/>
        <v>42420.878472222219</v>
      </c>
      <c r="S3987">
        <f t="shared" si="313"/>
        <v>21</v>
      </c>
      <c r="T3987" s="10">
        <f t="shared" si="314"/>
        <v>2016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8">
        <f t="shared" si="310"/>
        <v>37.53846153846154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t="s">
        <v>8272</v>
      </c>
      <c r="Q3988" s="12">
        <f t="shared" si="311"/>
        <v>42467.548541666663</v>
      </c>
      <c r="R3988" s="12">
        <f t="shared" si="312"/>
        <v>42496.544444444444</v>
      </c>
      <c r="S3988">
        <f t="shared" si="313"/>
        <v>29</v>
      </c>
      <c r="T3988" s="10">
        <f t="shared" si="314"/>
        <v>2016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8">
        <f t="shared" si="310"/>
        <v>11.615384615384615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t="s">
        <v>8272</v>
      </c>
      <c r="Q3989" s="12">
        <f t="shared" si="311"/>
        <v>41765.92465277778</v>
      </c>
      <c r="R3989" s="12">
        <f t="shared" si="312"/>
        <v>41775.92465277778</v>
      </c>
      <c r="S3989">
        <f t="shared" si="313"/>
        <v>10</v>
      </c>
      <c r="T3989" s="10">
        <f t="shared" si="314"/>
        <v>2014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8">
        <f t="shared" si="310"/>
        <v>8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t="s">
        <v>8272</v>
      </c>
      <c r="Q3990" s="12">
        <f t="shared" si="311"/>
        <v>42230.08116898148</v>
      </c>
      <c r="R3990" s="12">
        <f t="shared" si="312"/>
        <v>42245.08116898148</v>
      </c>
      <c r="S3990">
        <f t="shared" si="313"/>
        <v>15</v>
      </c>
      <c r="T3990" s="10">
        <f t="shared" si="314"/>
        <v>2015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8" t="e">
        <f t="shared" si="310"/>
        <v>#DIV/0!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t="s">
        <v>8272</v>
      </c>
      <c r="Q3991" s="12">
        <f t="shared" si="311"/>
        <v>42286.749780092592</v>
      </c>
      <c r="R3991" s="12">
        <f t="shared" si="312"/>
        <v>42316.791446759264</v>
      </c>
      <c r="S3991">
        <f t="shared" si="313"/>
        <v>30</v>
      </c>
      <c r="T3991" s="10">
        <f t="shared" si="314"/>
        <v>2015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8">
        <f t="shared" si="310"/>
        <v>23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t="s">
        <v>8272</v>
      </c>
      <c r="Q3992" s="12">
        <f t="shared" si="311"/>
        <v>42401.672372685185</v>
      </c>
      <c r="R3992" s="12">
        <f t="shared" si="312"/>
        <v>42431.672372685185</v>
      </c>
      <c r="S3992">
        <f t="shared" si="313"/>
        <v>30</v>
      </c>
      <c r="T3992" s="10">
        <f t="shared" si="314"/>
        <v>2016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8">
        <f t="shared" si="310"/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t="s">
        <v>8272</v>
      </c>
      <c r="Q3993" s="12">
        <f t="shared" si="311"/>
        <v>42125.644467592589</v>
      </c>
      <c r="R3993" s="12">
        <f t="shared" si="312"/>
        <v>42155.644467592589</v>
      </c>
      <c r="S3993">
        <f t="shared" si="313"/>
        <v>30</v>
      </c>
      <c r="T3993" s="10">
        <f t="shared" si="314"/>
        <v>2015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8">
        <f t="shared" si="310"/>
        <v>60.111111111111114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t="s">
        <v>8272</v>
      </c>
      <c r="Q3994" s="12">
        <f t="shared" si="311"/>
        <v>42289.94049768518</v>
      </c>
      <c r="R3994" s="12">
        <f t="shared" si="312"/>
        <v>42349.982164351852</v>
      </c>
      <c r="S3994">
        <f t="shared" si="313"/>
        <v>60</v>
      </c>
      <c r="T3994" s="10">
        <f t="shared" si="314"/>
        <v>2015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8">
        <f t="shared" si="310"/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t="s">
        <v>8272</v>
      </c>
      <c r="Q3995" s="12">
        <f t="shared" si="311"/>
        <v>42107.864722222221</v>
      </c>
      <c r="R3995" s="12">
        <f t="shared" si="312"/>
        <v>42137.864722222221</v>
      </c>
      <c r="S3995">
        <f t="shared" si="313"/>
        <v>30</v>
      </c>
      <c r="T3995" s="10">
        <f t="shared" si="314"/>
        <v>2015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8">
        <f t="shared" si="310"/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t="s">
        <v>8272</v>
      </c>
      <c r="Q3996" s="12">
        <f t="shared" si="311"/>
        <v>41809.389930555553</v>
      </c>
      <c r="R3996" s="12">
        <f t="shared" si="312"/>
        <v>41839.389930555553</v>
      </c>
      <c r="S3996">
        <f t="shared" si="313"/>
        <v>30</v>
      </c>
      <c r="T3996" s="10">
        <f t="shared" si="314"/>
        <v>2014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8">
        <f t="shared" si="310"/>
        <v>17.5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t="s">
        <v>8272</v>
      </c>
      <c r="Q3997" s="12">
        <f t="shared" si="311"/>
        <v>42019.683761574073</v>
      </c>
      <c r="R3997" s="12">
        <f t="shared" si="312"/>
        <v>42049.477083333331</v>
      </c>
      <c r="S3997">
        <f t="shared" si="313"/>
        <v>30</v>
      </c>
      <c r="T3997" s="10">
        <f t="shared" si="314"/>
        <v>2015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8">
        <f t="shared" si="310"/>
        <v>29.235294117647058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t="s">
        <v>8272</v>
      </c>
      <c r="Q3998" s="12">
        <f t="shared" si="311"/>
        <v>41950.26694444444</v>
      </c>
      <c r="R3998" s="12">
        <f t="shared" si="312"/>
        <v>41963.669444444444</v>
      </c>
      <c r="S3998">
        <f t="shared" si="313"/>
        <v>13</v>
      </c>
      <c r="T3998" s="10">
        <f t="shared" si="314"/>
        <v>2014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8" t="e">
        <f t="shared" si="310"/>
        <v>#DIV/0!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t="s">
        <v>8272</v>
      </c>
      <c r="Q3999" s="12">
        <f t="shared" si="311"/>
        <v>42069.391446759255</v>
      </c>
      <c r="R3999" s="12">
        <f t="shared" si="312"/>
        <v>42099.349780092598</v>
      </c>
      <c r="S3999">
        <f t="shared" si="313"/>
        <v>30</v>
      </c>
      <c r="T3999" s="10">
        <f t="shared" si="314"/>
        <v>2015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8">
        <f t="shared" si="310"/>
        <v>59.583333333333336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t="s">
        <v>8272</v>
      </c>
      <c r="Q4000" s="12">
        <f t="shared" si="311"/>
        <v>42061.963263888887</v>
      </c>
      <c r="R4000" s="12">
        <f t="shared" si="312"/>
        <v>42091.921597222223</v>
      </c>
      <c r="S4000">
        <f t="shared" si="313"/>
        <v>30</v>
      </c>
      <c r="T4000" s="10">
        <f t="shared" si="314"/>
        <v>2015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8">
        <f t="shared" si="310"/>
        <v>82.571428571428569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t="s">
        <v>8272</v>
      </c>
      <c r="Q4001" s="12">
        <f t="shared" si="311"/>
        <v>41842.828680555554</v>
      </c>
      <c r="R4001" s="12">
        <f t="shared" si="312"/>
        <v>41882.827650462961</v>
      </c>
      <c r="S4001">
        <f t="shared" si="313"/>
        <v>40</v>
      </c>
      <c r="T4001" s="10">
        <f t="shared" si="314"/>
        <v>2014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8">
        <f t="shared" si="310"/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t="s">
        <v>8272</v>
      </c>
      <c r="Q4002" s="12">
        <f t="shared" si="311"/>
        <v>42437.64534722222</v>
      </c>
      <c r="R4002" s="12">
        <f t="shared" si="312"/>
        <v>42497.603680555556</v>
      </c>
      <c r="S4002">
        <f t="shared" si="313"/>
        <v>60</v>
      </c>
      <c r="T4002" s="10">
        <f t="shared" si="314"/>
        <v>2016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8">
        <f t="shared" si="310"/>
        <v>32.357142857142854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t="s">
        <v>8272</v>
      </c>
      <c r="Q4003" s="12">
        <f t="shared" si="311"/>
        <v>42775.964212962965</v>
      </c>
      <c r="R4003" s="12">
        <f t="shared" si="312"/>
        <v>42795.791666666672</v>
      </c>
      <c r="S4003">
        <f t="shared" si="313"/>
        <v>20</v>
      </c>
      <c r="T4003" s="10">
        <f t="shared" si="314"/>
        <v>2017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8">
        <f t="shared" si="310"/>
        <v>5.75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t="s">
        <v>8272</v>
      </c>
      <c r="Q4004" s="12">
        <f t="shared" si="311"/>
        <v>41879.043530092589</v>
      </c>
      <c r="R4004" s="12">
        <f t="shared" si="312"/>
        <v>41909.043530092589</v>
      </c>
      <c r="S4004">
        <f t="shared" si="313"/>
        <v>30</v>
      </c>
      <c r="T4004" s="10">
        <f t="shared" si="314"/>
        <v>2014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8">
        <f t="shared" si="310"/>
        <v>100.5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t="s">
        <v>8272</v>
      </c>
      <c r="Q4005" s="12">
        <f t="shared" si="311"/>
        <v>42020.587349537032</v>
      </c>
      <c r="R4005" s="12">
        <f t="shared" si="312"/>
        <v>42050.587349537032</v>
      </c>
      <c r="S4005">
        <f t="shared" si="313"/>
        <v>30</v>
      </c>
      <c r="T4005" s="10">
        <f t="shared" si="314"/>
        <v>2015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8">
        <f t="shared" si="310"/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t="s">
        <v>8272</v>
      </c>
      <c r="Q4006" s="12">
        <f t="shared" si="311"/>
        <v>41890.16269675926</v>
      </c>
      <c r="R4006" s="12">
        <f t="shared" si="312"/>
        <v>41920.16269675926</v>
      </c>
      <c r="S4006">
        <f t="shared" si="313"/>
        <v>30</v>
      </c>
      <c r="T4006" s="10">
        <f t="shared" si="314"/>
        <v>2014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8">
        <f t="shared" si="310"/>
        <v>20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t="s">
        <v>8272</v>
      </c>
      <c r="Q4007" s="12">
        <f t="shared" si="311"/>
        <v>41872.807696759257</v>
      </c>
      <c r="R4007" s="12">
        <f t="shared" si="312"/>
        <v>41932.807696759257</v>
      </c>
      <c r="S4007">
        <f t="shared" si="313"/>
        <v>60</v>
      </c>
      <c r="T4007" s="10">
        <f t="shared" si="314"/>
        <v>2014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8">
        <f t="shared" si="310"/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t="s">
        <v>8272</v>
      </c>
      <c r="Q4008" s="12">
        <f t="shared" si="311"/>
        <v>42391.772997685184</v>
      </c>
      <c r="R4008" s="12">
        <f t="shared" si="312"/>
        <v>42416.772997685184</v>
      </c>
      <c r="S4008">
        <f t="shared" si="313"/>
        <v>25</v>
      </c>
      <c r="T4008" s="10">
        <f t="shared" si="314"/>
        <v>2016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8">
        <f t="shared" si="310"/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t="s">
        <v>8272</v>
      </c>
      <c r="Q4009" s="12">
        <f t="shared" si="311"/>
        <v>41848.772928240738</v>
      </c>
      <c r="R4009" s="12">
        <f t="shared" si="312"/>
        <v>41877.686111111114</v>
      </c>
      <c r="S4009">
        <f t="shared" si="313"/>
        <v>29</v>
      </c>
      <c r="T4009" s="10">
        <f t="shared" si="314"/>
        <v>2014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8">
        <f t="shared" si="310"/>
        <v>15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t="s">
        <v>8272</v>
      </c>
      <c r="Q4010" s="12">
        <f t="shared" si="311"/>
        <v>42177.964201388888</v>
      </c>
      <c r="R4010" s="12">
        <f t="shared" si="312"/>
        <v>42207.964201388888</v>
      </c>
      <c r="S4010">
        <f t="shared" si="313"/>
        <v>30</v>
      </c>
      <c r="T4010" s="10">
        <f t="shared" si="314"/>
        <v>2015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8">
        <f t="shared" si="310"/>
        <v>25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t="s">
        <v>8272</v>
      </c>
      <c r="Q4011" s="12">
        <f t="shared" si="311"/>
        <v>41851.700925925928</v>
      </c>
      <c r="R4011" s="12">
        <f t="shared" si="312"/>
        <v>41891.700925925928</v>
      </c>
      <c r="S4011">
        <f t="shared" si="313"/>
        <v>40</v>
      </c>
      <c r="T4011" s="10">
        <f t="shared" si="314"/>
        <v>2014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8">
        <f t="shared" si="310"/>
        <v>45.842105263157897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t="s">
        <v>8272</v>
      </c>
      <c r="Q4012" s="12">
        <f t="shared" si="311"/>
        <v>41921.770439814813</v>
      </c>
      <c r="R4012" s="12">
        <f t="shared" si="312"/>
        <v>41938.770439814813</v>
      </c>
      <c r="S4012">
        <f t="shared" si="313"/>
        <v>17</v>
      </c>
      <c r="T4012" s="10">
        <f t="shared" si="314"/>
        <v>2014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8">
        <f t="shared" si="310"/>
        <v>4.75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t="s">
        <v>8272</v>
      </c>
      <c r="Q4013" s="12">
        <f t="shared" si="311"/>
        <v>42002.54488425926</v>
      </c>
      <c r="R4013" s="12">
        <f t="shared" si="312"/>
        <v>42032.54488425926</v>
      </c>
      <c r="S4013">
        <f t="shared" si="313"/>
        <v>30</v>
      </c>
      <c r="T4013" s="10">
        <f t="shared" si="314"/>
        <v>2014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8" t="e">
        <f t="shared" si="310"/>
        <v>#DIV/0!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t="s">
        <v>8272</v>
      </c>
      <c r="Q4014" s="12">
        <f t="shared" si="311"/>
        <v>42096.544548611113</v>
      </c>
      <c r="R4014" s="12">
        <f t="shared" si="312"/>
        <v>42126.544548611113</v>
      </c>
      <c r="S4014">
        <f t="shared" si="313"/>
        <v>30</v>
      </c>
      <c r="T4014" s="10">
        <f t="shared" si="314"/>
        <v>2015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8">
        <f t="shared" si="310"/>
        <v>13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t="s">
        <v>8272</v>
      </c>
      <c r="Q4015" s="12">
        <f t="shared" si="311"/>
        <v>42021.301192129627</v>
      </c>
      <c r="R4015" s="12">
        <f t="shared" si="312"/>
        <v>42051.301192129627</v>
      </c>
      <c r="S4015">
        <f t="shared" si="313"/>
        <v>30</v>
      </c>
      <c r="T4015" s="10">
        <f t="shared" si="314"/>
        <v>2015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8" t="e">
        <f t="shared" si="310"/>
        <v>#DIV/0!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t="s">
        <v>8272</v>
      </c>
      <c r="Q4016" s="12">
        <f t="shared" si="311"/>
        <v>42419.246168981481</v>
      </c>
      <c r="R4016" s="12">
        <f t="shared" si="312"/>
        <v>42434.246168981481</v>
      </c>
      <c r="S4016">
        <f t="shared" si="313"/>
        <v>15</v>
      </c>
      <c r="T4016" s="10">
        <f t="shared" si="314"/>
        <v>2016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8">
        <f t="shared" si="310"/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t="s">
        <v>8272</v>
      </c>
      <c r="Q4017" s="12">
        <f t="shared" si="311"/>
        <v>42174.780821759254</v>
      </c>
      <c r="R4017" s="12">
        <f t="shared" si="312"/>
        <v>42204.780821759254</v>
      </c>
      <c r="S4017">
        <f t="shared" si="313"/>
        <v>30</v>
      </c>
      <c r="T4017" s="10">
        <f t="shared" si="314"/>
        <v>2015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8">
        <f t="shared" si="310"/>
        <v>10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t="s">
        <v>8272</v>
      </c>
      <c r="Q4018" s="12">
        <f t="shared" si="311"/>
        <v>41869.872685185182</v>
      </c>
      <c r="R4018" s="12">
        <f t="shared" si="312"/>
        <v>41899.872685185182</v>
      </c>
      <c r="S4018">
        <f t="shared" si="313"/>
        <v>30</v>
      </c>
      <c r="T4018" s="10">
        <f t="shared" si="314"/>
        <v>2014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8">
        <f t="shared" si="310"/>
        <v>52.5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t="s">
        <v>8272</v>
      </c>
      <c r="Q4019" s="12">
        <f t="shared" si="311"/>
        <v>41856.672152777777</v>
      </c>
      <c r="R4019" s="12">
        <f t="shared" si="312"/>
        <v>41886.672152777777</v>
      </c>
      <c r="S4019">
        <f t="shared" si="313"/>
        <v>30</v>
      </c>
      <c r="T4019" s="10">
        <f t="shared" si="314"/>
        <v>2014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8">
        <f t="shared" si="310"/>
        <v>32.5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t="s">
        <v>8272</v>
      </c>
      <c r="Q4020" s="12">
        <f t="shared" si="311"/>
        <v>42620.91097222222</v>
      </c>
      <c r="R4020" s="12">
        <f t="shared" si="312"/>
        <v>42650.91097222222</v>
      </c>
      <c r="S4020">
        <f t="shared" si="313"/>
        <v>30</v>
      </c>
      <c r="T4020" s="10">
        <f t="shared" si="314"/>
        <v>2016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8">
        <f t="shared" si="310"/>
        <v>7.25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t="s">
        <v>8272</v>
      </c>
      <c r="Q4021" s="12">
        <f t="shared" si="311"/>
        <v>42417.675879629634</v>
      </c>
      <c r="R4021" s="12">
        <f t="shared" si="312"/>
        <v>42475.686111111107</v>
      </c>
      <c r="S4021">
        <f t="shared" si="313"/>
        <v>58</v>
      </c>
      <c r="T4021" s="10">
        <f t="shared" si="314"/>
        <v>2016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8">
        <f t="shared" si="310"/>
        <v>33.333333333333336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t="s">
        <v>8272</v>
      </c>
      <c r="Q4022" s="12">
        <f t="shared" si="311"/>
        <v>42057.190960648149</v>
      </c>
      <c r="R4022" s="12">
        <f t="shared" si="312"/>
        <v>42087.149293981478</v>
      </c>
      <c r="S4022">
        <f t="shared" si="313"/>
        <v>30</v>
      </c>
      <c r="T4022" s="10">
        <f t="shared" si="314"/>
        <v>2015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8">
        <f t="shared" si="310"/>
        <v>62.5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t="s">
        <v>8272</v>
      </c>
      <c r="Q4023" s="12">
        <f t="shared" si="311"/>
        <v>41878.911550925928</v>
      </c>
      <c r="R4023" s="12">
        <f t="shared" si="312"/>
        <v>41938.911550925928</v>
      </c>
      <c r="S4023">
        <f t="shared" si="313"/>
        <v>60</v>
      </c>
      <c r="T4023" s="10">
        <f t="shared" si="314"/>
        <v>2014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8">
        <f t="shared" si="310"/>
        <v>63.558375634517766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t="s">
        <v>8272</v>
      </c>
      <c r="Q4024" s="12">
        <f t="shared" si="311"/>
        <v>41990.584108796291</v>
      </c>
      <c r="R4024" s="12">
        <f t="shared" si="312"/>
        <v>42036.120833333334</v>
      </c>
      <c r="S4024">
        <f t="shared" si="313"/>
        <v>46</v>
      </c>
      <c r="T4024" s="10">
        <f t="shared" si="314"/>
        <v>2014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8" t="e">
        <f t="shared" si="310"/>
        <v>#DIV/0!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t="s">
        <v>8272</v>
      </c>
      <c r="Q4025" s="12">
        <f t="shared" si="311"/>
        <v>42408.999571759254</v>
      </c>
      <c r="R4025" s="12">
        <f t="shared" si="312"/>
        <v>42453.957905092597</v>
      </c>
      <c r="S4025">
        <f t="shared" si="313"/>
        <v>45</v>
      </c>
      <c r="T4025" s="10">
        <f t="shared" si="314"/>
        <v>2016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8">
        <f t="shared" si="310"/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t="s">
        <v>8272</v>
      </c>
      <c r="Q4026" s="12">
        <f t="shared" si="311"/>
        <v>42217.670104166667</v>
      </c>
      <c r="R4026" s="12">
        <f t="shared" si="312"/>
        <v>42247.670104166667</v>
      </c>
      <c r="S4026">
        <f t="shared" si="313"/>
        <v>30</v>
      </c>
      <c r="T4026" s="10">
        <f t="shared" si="314"/>
        <v>2015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8">
        <f t="shared" si="310"/>
        <v>62.5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t="s">
        <v>8272</v>
      </c>
      <c r="Q4027" s="12">
        <f t="shared" si="311"/>
        <v>42151.237685185188</v>
      </c>
      <c r="R4027" s="12">
        <f t="shared" si="312"/>
        <v>42211.237685185188</v>
      </c>
      <c r="S4027">
        <f t="shared" si="313"/>
        <v>60</v>
      </c>
      <c r="T4027" s="10">
        <f t="shared" si="314"/>
        <v>2015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8" t="e">
        <f t="shared" si="310"/>
        <v>#DIV/0!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t="s">
        <v>8272</v>
      </c>
      <c r="Q4028" s="12">
        <f t="shared" si="311"/>
        <v>42282.655543981484</v>
      </c>
      <c r="R4028" s="12">
        <f t="shared" si="312"/>
        <v>42342.697210648148</v>
      </c>
      <c r="S4028">
        <f t="shared" si="313"/>
        <v>60</v>
      </c>
      <c r="T4028" s="10">
        <f t="shared" si="314"/>
        <v>2015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8">
        <f t="shared" si="310"/>
        <v>30.714285714285715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t="s">
        <v>8272</v>
      </c>
      <c r="Q4029" s="12">
        <f t="shared" si="311"/>
        <v>42768.97084490741</v>
      </c>
      <c r="R4029" s="12">
        <f t="shared" si="312"/>
        <v>42789.041666666672</v>
      </c>
      <c r="S4029">
        <f t="shared" si="313"/>
        <v>20</v>
      </c>
      <c r="T4029" s="10">
        <f t="shared" si="314"/>
        <v>2017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8">
        <f t="shared" si="310"/>
        <v>51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t="s">
        <v>8272</v>
      </c>
      <c r="Q4030" s="12">
        <f t="shared" si="311"/>
        <v>41765.938657407409</v>
      </c>
      <c r="R4030" s="12">
        <f t="shared" si="312"/>
        <v>41795.938657407409</v>
      </c>
      <c r="S4030">
        <f t="shared" si="313"/>
        <v>30</v>
      </c>
      <c r="T4030" s="10">
        <f t="shared" si="314"/>
        <v>2014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8" t="e">
        <f t="shared" si="310"/>
        <v>#DIV/0!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t="s">
        <v>8272</v>
      </c>
      <c r="Q4031" s="12">
        <f t="shared" si="311"/>
        <v>42322.025115740747</v>
      </c>
      <c r="R4031" s="12">
        <f t="shared" si="312"/>
        <v>42352.025115740747</v>
      </c>
      <c r="S4031">
        <f t="shared" si="313"/>
        <v>30</v>
      </c>
      <c r="T4031" s="10">
        <f t="shared" si="314"/>
        <v>2015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8">
        <f t="shared" si="310"/>
        <v>66.666666666666671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t="s">
        <v>8272</v>
      </c>
      <c r="Q4032" s="12">
        <f t="shared" si="311"/>
        <v>42374.655081018514</v>
      </c>
      <c r="R4032" s="12">
        <f t="shared" si="312"/>
        <v>42403.784027777772</v>
      </c>
      <c r="S4032">
        <f t="shared" si="313"/>
        <v>29</v>
      </c>
      <c r="T4032" s="10">
        <f t="shared" si="314"/>
        <v>2016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8" t="e">
        <f t="shared" si="310"/>
        <v>#DIV/0!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t="s">
        <v>8272</v>
      </c>
      <c r="Q4033" s="12">
        <f t="shared" si="311"/>
        <v>41941.585231481484</v>
      </c>
      <c r="R4033" s="12">
        <f t="shared" si="312"/>
        <v>41991.626898148148</v>
      </c>
      <c r="S4033">
        <f t="shared" si="313"/>
        <v>50</v>
      </c>
      <c r="T4033" s="10">
        <f t="shared" si="314"/>
        <v>2014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8">
        <f t="shared" ref="F4034:F4097" si="315">E4034/M4034</f>
        <v>59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t="s">
        <v>8272</v>
      </c>
      <c r="Q4034" s="12">
        <f t="shared" si="311"/>
        <v>42293.809212962966</v>
      </c>
      <c r="R4034" s="12">
        <f t="shared" si="312"/>
        <v>42353.85087962963</v>
      </c>
      <c r="S4034">
        <f t="shared" si="313"/>
        <v>60</v>
      </c>
      <c r="T4034" s="10">
        <f t="shared" si="314"/>
        <v>2015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8">
        <f t="shared" si="315"/>
        <v>65.340319148936175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t="s">
        <v>8272</v>
      </c>
      <c r="Q4035" s="12">
        <f t="shared" ref="Q4035:Q4098" si="316">((($K4035/60)/60)/24)+DATE(1970,1,1)</f>
        <v>42614.268796296295</v>
      </c>
      <c r="R4035" s="12">
        <f t="shared" ref="R4035:R4098" si="317">((($J4035/60)/60)/24)+DATE(1970,1,1)</f>
        <v>42645.375</v>
      </c>
      <c r="S4035">
        <f t="shared" ref="S4035:S4098" si="318">ROUND(R4035-Q4035,0)</f>
        <v>31</v>
      </c>
      <c r="T4035" s="10">
        <f t="shared" ref="T4035:T4098" si="319">YEAR(Q4035)</f>
        <v>2016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8">
        <f t="shared" si="315"/>
        <v>100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t="s">
        <v>8272</v>
      </c>
      <c r="Q4036" s="12">
        <f t="shared" si="316"/>
        <v>42067.947337962964</v>
      </c>
      <c r="R4036" s="12">
        <f t="shared" si="317"/>
        <v>42097.905671296292</v>
      </c>
      <c r="S4036">
        <f t="shared" si="318"/>
        <v>30</v>
      </c>
      <c r="T4036" s="10">
        <f t="shared" si="319"/>
        <v>2015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8">
        <f t="shared" si="315"/>
        <v>147.4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t="s">
        <v>8272</v>
      </c>
      <c r="Q4037" s="12">
        <f t="shared" si="316"/>
        <v>41903.882951388885</v>
      </c>
      <c r="R4037" s="12">
        <f t="shared" si="317"/>
        <v>41933.882951388885</v>
      </c>
      <c r="S4037">
        <f t="shared" si="318"/>
        <v>30</v>
      </c>
      <c r="T4037" s="10">
        <f t="shared" si="319"/>
        <v>2014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8">
        <f t="shared" si="315"/>
        <v>166.05882352941177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t="s">
        <v>8272</v>
      </c>
      <c r="Q4038" s="12">
        <f t="shared" si="316"/>
        <v>41804.937083333331</v>
      </c>
      <c r="R4038" s="12">
        <f t="shared" si="317"/>
        <v>41821.9375</v>
      </c>
      <c r="S4038">
        <f t="shared" si="318"/>
        <v>17</v>
      </c>
      <c r="T4038" s="10">
        <f t="shared" si="319"/>
        <v>2014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8">
        <f t="shared" si="315"/>
        <v>40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t="s">
        <v>8272</v>
      </c>
      <c r="Q4039" s="12">
        <f t="shared" si="316"/>
        <v>42497.070775462969</v>
      </c>
      <c r="R4039" s="12">
        <f t="shared" si="317"/>
        <v>42514.600694444445</v>
      </c>
      <c r="S4039">
        <f t="shared" si="318"/>
        <v>18</v>
      </c>
      <c r="T4039" s="10">
        <f t="shared" si="319"/>
        <v>2016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8">
        <f t="shared" si="315"/>
        <v>75.25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t="s">
        <v>8272</v>
      </c>
      <c r="Q4040" s="12">
        <f t="shared" si="316"/>
        <v>41869.798726851855</v>
      </c>
      <c r="R4040" s="12">
        <f t="shared" si="317"/>
        <v>41929.798726851855</v>
      </c>
      <c r="S4040">
        <f t="shared" si="318"/>
        <v>60</v>
      </c>
      <c r="T4040" s="10">
        <f t="shared" si="319"/>
        <v>2014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8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t="s">
        <v>8272</v>
      </c>
      <c r="Q4041" s="12">
        <f t="shared" si="316"/>
        <v>42305.670914351853</v>
      </c>
      <c r="R4041" s="12">
        <f t="shared" si="317"/>
        <v>42339.249305555553</v>
      </c>
      <c r="S4041">
        <f t="shared" si="318"/>
        <v>34</v>
      </c>
      <c r="T4041" s="10">
        <f t="shared" si="319"/>
        <v>2015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8">
        <f t="shared" si="315"/>
        <v>1250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t="s">
        <v>8272</v>
      </c>
      <c r="Q4042" s="12">
        <f t="shared" si="316"/>
        <v>42144.231527777782</v>
      </c>
      <c r="R4042" s="12">
        <f t="shared" si="317"/>
        <v>42203.125</v>
      </c>
      <c r="S4042">
        <f t="shared" si="318"/>
        <v>59</v>
      </c>
      <c r="T4042" s="10">
        <f t="shared" si="319"/>
        <v>2015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8">
        <f t="shared" si="315"/>
        <v>10.5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t="s">
        <v>8272</v>
      </c>
      <c r="Q4043" s="12">
        <f t="shared" si="316"/>
        <v>42559.474004629628</v>
      </c>
      <c r="R4043" s="12">
        <f t="shared" si="317"/>
        <v>42619.474004629628</v>
      </c>
      <c r="S4043">
        <f t="shared" si="318"/>
        <v>60</v>
      </c>
      <c r="T4043" s="10">
        <f t="shared" si="319"/>
        <v>2016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8">
        <f t="shared" si="315"/>
        <v>7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t="s">
        <v>8272</v>
      </c>
      <c r="Q4044" s="12">
        <f t="shared" si="316"/>
        <v>41995.084074074075</v>
      </c>
      <c r="R4044" s="12">
        <f t="shared" si="317"/>
        <v>42024.802777777775</v>
      </c>
      <c r="S4044">
        <f t="shared" si="318"/>
        <v>30</v>
      </c>
      <c r="T4044" s="10">
        <f t="shared" si="319"/>
        <v>2014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8" t="e">
        <f t="shared" si="315"/>
        <v>#DIV/0!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t="s">
        <v>8272</v>
      </c>
      <c r="Q4045" s="12">
        <f t="shared" si="316"/>
        <v>41948.957465277781</v>
      </c>
      <c r="R4045" s="12">
        <f t="shared" si="317"/>
        <v>41963.957465277781</v>
      </c>
      <c r="S4045">
        <f t="shared" si="318"/>
        <v>15</v>
      </c>
      <c r="T4045" s="10">
        <f t="shared" si="319"/>
        <v>2014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8">
        <f t="shared" si="315"/>
        <v>56.25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t="s">
        <v>8272</v>
      </c>
      <c r="Q4046" s="12">
        <f t="shared" si="316"/>
        <v>42074.219699074078</v>
      </c>
      <c r="R4046" s="12">
        <f t="shared" si="317"/>
        <v>42104.208333333328</v>
      </c>
      <c r="S4046">
        <f t="shared" si="318"/>
        <v>30</v>
      </c>
      <c r="T4046" s="10">
        <f t="shared" si="319"/>
        <v>2015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8">
        <f t="shared" si="315"/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t="s">
        <v>8272</v>
      </c>
      <c r="Q4047" s="12">
        <f t="shared" si="316"/>
        <v>41842.201261574075</v>
      </c>
      <c r="R4047" s="12">
        <f t="shared" si="317"/>
        <v>41872.201261574075</v>
      </c>
      <c r="S4047">
        <f t="shared" si="318"/>
        <v>30</v>
      </c>
      <c r="T4047" s="10">
        <f t="shared" si="319"/>
        <v>2014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8">
        <f t="shared" si="315"/>
        <v>38.333333333333336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t="s">
        <v>8272</v>
      </c>
      <c r="Q4048" s="12">
        <f t="shared" si="316"/>
        <v>41904.650578703702</v>
      </c>
      <c r="R4048" s="12">
        <f t="shared" si="317"/>
        <v>41934.650578703702</v>
      </c>
      <c r="S4048">
        <f t="shared" si="318"/>
        <v>30</v>
      </c>
      <c r="T4048" s="10">
        <f t="shared" si="319"/>
        <v>2014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8">
        <f t="shared" si="315"/>
        <v>27.5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t="s">
        <v>8272</v>
      </c>
      <c r="Q4049" s="12">
        <f t="shared" si="316"/>
        <v>41991.022488425922</v>
      </c>
      <c r="R4049" s="12">
        <f t="shared" si="317"/>
        <v>42015.041666666672</v>
      </c>
      <c r="S4049">
        <f t="shared" si="318"/>
        <v>24</v>
      </c>
      <c r="T4049" s="10">
        <f t="shared" si="319"/>
        <v>2014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8">
        <f t="shared" si="315"/>
        <v>32.978021978021978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t="s">
        <v>8272</v>
      </c>
      <c r="Q4050" s="12">
        <f t="shared" si="316"/>
        <v>42436.509108796294</v>
      </c>
      <c r="R4050" s="12">
        <f t="shared" si="317"/>
        <v>42471.467442129629</v>
      </c>
      <c r="S4050">
        <f t="shared" si="318"/>
        <v>35</v>
      </c>
      <c r="T4050" s="10">
        <f t="shared" si="319"/>
        <v>2016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8">
        <f t="shared" si="315"/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t="s">
        <v>8272</v>
      </c>
      <c r="Q4051" s="12">
        <f t="shared" si="316"/>
        <v>42169.958506944444</v>
      </c>
      <c r="R4051" s="12">
        <f t="shared" si="317"/>
        <v>42199.958506944444</v>
      </c>
      <c r="S4051">
        <f t="shared" si="318"/>
        <v>30</v>
      </c>
      <c r="T4051" s="10">
        <f t="shared" si="319"/>
        <v>2015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8">
        <f t="shared" si="315"/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t="s">
        <v>8272</v>
      </c>
      <c r="Q4052" s="12">
        <f t="shared" si="316"/>
        <v>41905.636469907404</v>
      </c>
      <c r="R4052" s="12">
        <f t="shared" si="317"/>
        <v>41935.636469907404</v>
      </c>
      <c r="S4052">
        <f t="shared" si="318"/>
        <v>30</v>
      </c>
      <c r="T4052" s="10">
        <f t="shared" si="319"/>
        <v>2014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8" t="e">
        <f t="shared" si="315"/>
        <v>#DIV/0!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t="s">
        <v>8272</v>
      </c>
      <c r="Q4053" s="12">
        <f t="shared" si="316"/>
        <v>41761.810150462967</v>
      </c>
      <c r="R4053" s="12">
        <f t="shared" si="317"/>
        <v>41768.286805555559</v>
      </c>
      <c r="S4053">
        <f t="shared" si="318"/>
        <v>6</v>
      </c>
      <c r="T4053" s="10">
        <f t="shared" si="319"/>
        <v>2014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8">
        <f t="shared" si="315"/>
        <v>86.615384615384613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t="s">
        <v>8272</v>
      </c>
      <c r="Q4054" s="12">
        <f t="shared" si="316"/>
        <v>41865.878657407404</v>
      </c>
      <c r="R4054" s="12">
        <f t="shared" si="317"/>
        <v>41925.878657407404</v>
      </c>
      <c r="S4054">
        <f t="shared" si="318"/>
        <v>60</v>
      </c>
      <c r="T4054" s="10">
        <f t="shared" si="319"/>
        <v>2014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8">
        <f t="shared" si="315"/>
        <v>55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t="s">
        <v>8272</v>
      </c>
      <c r="Q4055" s="12">
        <f t="shared" si="316"/>
        <v>41928.690138888887</v>
      </c>
      <c r="R4055" s="12">
        <f t="shared" si="317"/>
        <v>41958.833333333328</v>
      </c>
      <c r="S4055">
        <f t="shared" si="318"/>
        <v>30</v>
      </c>
      <c r="T4055" s="10">
        <f t="shared" si="319"/>
        <v>2014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8" t="e">
        <f t="shared" si="315"/>
        <v>#DIV/0!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t="s">
        <v>8272</v>
      </c>
      <c r="Q4056" s="12">
        <f t="shared" si="316"/>
        <v>42613.841261574074</v>
      </c>
      <c r="R4056" s="12">
        <f t="shared" si="317"/>
        <v>42644.166666666672</v>
      </c>
      <c r="S4056">
        <f t="shared" si="318"/>
        <v>30</v>
      </c>
      <c r="T4056" s="10">
        <f t="shared" si="319"/>
        <v>2016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8">
        <f t="shared" si="315"/>
        <v>41.952380952380949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t="s">
        <v>8272</v>
      </c>
      <c r="Q4057" s="12">
        <f t="shared" si="316"/>
        <v>41779.648506944446</v>
      </c>
      <c r="R4057" s="12">
        <f t="shared" si="317"/>
        <v>41809.648506944446</v>
      </c>
      <c r="S4057">
        <f t="shared" si="318"/>
        <v>30</v>
      </c>
      <c r="T4057" s="10">
        <f t="shared" si="319"/>
        <v>2014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8">
        <f t="shared" si="315"/>
        <v>88.333333333333329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t="s">
        <v>8272</v>
      </c>
      <c r="Q4058" s="12">
        <f t="shared" si="316"/>
        <v>42534.933321759265</v>
      </c>
      <c r="R4058" s="12">
        <f t="shared" si="317"/>
        <v>42554.832638888889</v>
      </c>
      <c r="S4058">
        <f t="shared" si="318"/>
        <v>20</v>
      </c>
      <c r="T4058" s="10">
        <f t="shared" si="319"/>
        <v>2016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8">
        <f t="shared" si="315"/>
        <v>129.16666666666666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t="s">
        <v>8272</v>
      </c>
      <c r="Q4059" s="12">
        <f t="shared" si="316"/>
        <v>42310.968518518523</v>
      </c>
      <c r="R4059" s="12">
        <f t="shared" si="317"/>
        <v>42333.958333333328</v>
      </c>
      <c r="S4059">
        <f t="shared" si="318"/>
        <v>23</v>
      </c>
      <c r="T4059" s="10">
        <f t="shared" si="319"/>
        <v>2015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8">
        <f t="shared" si="315"/>
        <v>23.75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t="s">
        <v>8272</v>
      </c>
      <c r="Q4060" s="12">
        <f t="shared" si="316"/>
        <v>42446.060694444444</v>
      </c>
      <c r="R4060" s="12">
        <f t="shared" si="317"/>
        <v>42461.165972222225</v>
      </c>
      <c r="S4060">
        <f t="shared" si="318"/>
        <v>15</v>
      </c>
      <c r="T4060" s="10">
        <f t="shared" si="319"/>
        <v>2016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8">
        <f t="shared" si="315"/>
        <v>35.714285714285715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t="s">
        <v>8272</v>
      </c>
      <c r="Q4061" s="12">
        <f t="shared" si="316"/>
        <v>41866.640648148146</v>
      </c>
      <c r="R4061" s="12">
        <f t="shared" si="317"/>
        <v>41898.125</v>
      </c>
      <c r="S4061">
        <f t="shared" si="318"/>
        <v>31</v>
      </c>
      <c r="T4061" s="10">
        <f t="shared" si="319"/>
        <v>2014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8">
        <f t="shared" si="315"/>
        <v>57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t="s">
        <v>8272</v>
      </c>
      <c r="Q4062" s="12">
        <f t="shared" si="316"/>
        <v>41779.695092592592</v>
      </c>
      <c r="R4062" s="12">
        <f t="shared" si="317"/>
        <v>41813.666666666664</v>
      </c>
      <c r="S4062">
        <f t="shared" si="318"/>
        <v>34</v>
      </c>
      <c r="T4062" s="10">
        <f t="shared" si="319"/>
        <v>2014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8" t="e">
        <f t="shared" si="315"/>
        <v>#DIV/0!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t="s">
        <v>8272</v>
      </c>
      <c r="Q4063" s="12">
        <f t="shared" si="316"/>
        <v>42421.141469907408</v>
      </c>
      <c r="R4063" s="12">
        <f t="shared" si="317"/>
        <v>42481.099803240737</v>
      </c>
      <c r="S4063">
        <f t="shared" si="318"/>
        <v>60</v>
      </c>
      <c r="T4063" s="10">
        <f t="shared" si="319"/>
        <v>2016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8">
        <f t="shared" si="315"/>
        <v>163.33333333333334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t="s">
        <v>8272</v>
      </c>
      <c r="Q4064" s="12">
        <f t="shared" si="316"/>
        <v>42523.739212962959</v>
      </c>
      <c r="R4064" s="12">
        <f t="shared" si="317"/>
        <v>42553.739212962959</v>
      </c>
      <c r="S4064">
        <f t="shared" si="318"/>
        <v>30</v>
      </c>
      <c r="T4064" s="10">
        <f t="shared" si="319"/>
        <v>2016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8">
        <f t="shared" si="315"/>
        <v>15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t="s">
        <v>8272</v>
      </c>
      <c r="Q4065" s="12">
        <f t="shared" si="316"/>
        <v>41787.681527777779</v>
      </c>
      <c r="R4065" s="12">
        <f t="shared" si="317"/>
        <v>41817.681527777779</v>
      </c>
      <c r="S4065">
        <f t="shared" si="318"/>
        <v>30</v>
      </c>
      <c r="T4065" s="10">
        <f t="shared" si="319"/>
        <v>2014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8">
        <f t="shared" si="315"/>
        <v>64.166666666666671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t="s">
        <v>8272</v>
      </c>
      <c r="Q4066" s="12">
        <f t="shared" si="316"/>
        <v>42093.588263888887</v>
      </c>
      <c r="R4066" s="12">
        <f t="shared" si="317"/>
        <v>42123.588263888887</v>
      </c>
      <c r="S4066">
        <f t="shared" si="318"/>
        <v>30</v>
      </c>
      <c r="T4066" s="10">
        <f t="shared" si="319"/>
        <v>2015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8">
        <f t="shared" si="315"/>
        <v>6.75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t="s">
        <v>8272</v>
      </c>
      <c r="Q4067" s="12">
        <f t="shared" si="316"/>
        <v>41833.951516203706</v>
      </c>
      <c r="R4067" s="12">
        <f t="shared" si="317"/>
        <v>41863.951516203706</v>
      </c>
      <c r="S4067">
        <f t="shared" si="318"/>
        <v>30</v>
      </c>
      <c r="T4067" s="10">
        <f t="shared" si="319"/>
        <v>2014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8">
        <f t="shared" si="315"/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t="s">
        <v>8272</v>
      </c>
      <c r="Q4068" s="12">
        <f t="shared" si="316"/>
        <v>42479.039212962962</v>
      </c>
      <c r="R4068" s="12">
        <f t="shared" si="317"/>
        <v>42509.039212962962</v>
      </c>
      <c r="S4068">
        <f t="shared" si="318"/>
        <v>30</v>
      </c>
      <c r="T4068" s="10">
        <f t="shared" si="319"/>
        <v>2016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8">
        <f t="shared" si="315"/>
        <v>179.11764705882354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t="s">
        <v>8272</v>
      </c>
      <c r="Q4069" s="12">
        <f t="shared" si="316"/>
        <v>42235.117476851854</v>
      </c>
      <c r="R4069" s="12">
        <f t="shared" si="317"/>
        <v>42275.117476851854</v>
      </c>
      <c r="S4069">
        <f t="shared" si="318"/>
        <v>40</v>
      </c>
      <c r="T4069" s="10">
        <f t="shared" si="319"/>
        <v>2015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8">
        <f t="shared" si="315"/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t="s">
        <v>8272</v>
      </c>
      <c r="Q4070" s="12">
        <f t="shared" si="316"/>
        <v>42718.963599537034</v>
      </c>
      <c r="R4070" s="12">
        <f t="shared" si="317"/>
        <v>42748.961805555555</v>
      </c>
      <c r="S4070">
        <f t="shared" si="318"/>
        <v>30</v>
      </c>
      <c r="T4070" s="10">
        <f t="shared" si="319"/>
        <v>2016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8">
        <f t="shared" si="315"/>
        <v>33.07692307692308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t="s">
        <v>8272</v>
      </c>
      <c r="Q4071" s="12">
        <f t="shared" si="316"/>
        <v>42022.661527777775</v>
      </c>
      <c r="R4071" s="12">
        <f t="shared" si="317"/>
        <v>42063.5</v>
      </c>
      <c r="S4071">
        <f t="shared" si="318"/>
        <v>41</v>
      </c>
      <c r="T4071" s="10">
        <f t="shared" si="319"/>
        <v>2015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8">
        <f t="shared" si="315"/>
        <v>27.5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t="s">
        <v>8272</v>
      </c>
      <c r="Q4072" s="12">
        <f t="shared" si="316"/>
        <v>42031.666898148149</v>
      </c>
      <c r="R4072" s="12">
        <f t="shared" si="317"/>
        <v>42064.125</v>
      </c>
      <c r="S4072">
        <f t="shared" si="318"/>
        <v>32</v>
      </c>
      <c r="T4072" s="10">
        <f t="shared" si="319"/>
        <v>2015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8" t="e">
        <f t="shared" si="315"/>
        <v>#DIV/0!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t="s">
        <v>8272</v>
      </c>
      <c r="Q4073" s="12">
        <f t="shared" si="316"/>
        <v>42700.804756944446</v>
      </c>
      <c r="R4073" s="12">
        <f t="shared" si="317"/>
        <v>42730.804756944446</v>
      </c>
      <c r="S4073">
        <f t="shared" si="318"/>
        <v>30</v>
      </c>
      <c r="T4073" s="10">
        <f t="shared" si="319"/>
        <v>2016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8">
        <f t="shared" si="315"/>
        <v>2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t="s">
        <v>8272</v>
      </c>
      <c r="Q4074" s="12">
        <f t="shared" si="316"/>
        <v>41812.77443287037</v>
      </c>
      <c r="R4074" s="12">
        <f t="shared" si="317"/>
        <v>41872.77443287037</v>
      </c>
      <c r="S4074">
        <f t="shared" si="318"/>
        <v>60</v>
      </c>
      <c r="T4074" s="10">
        <f t="shared" si="319"/>
        <v>2014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8">
        <f t="shared" si="315"/>
        <v>18.5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t="s">
        <v>8272</v>
      </c>
      <c r="Q4075" s="12">
        <f t="shared" si="316"/>
        <v>42078.34520833334</v>
      </c>
      <c r="R4075" s="12">
        <f t="shared" si="317"/>
        <v>42133.166666666672</v>
      </c>
      <c r="S4075">
        <f t="shared" si="318"/>
        <v>55</v>
      </c>
      <c r="T4075" s="10">
        <f t="shared" si="319"/>
        <v>2015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8">
        <f t="shared" si="315"/>
        <v>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t="s">
        <v>8272</v>
      </c>
      <c r="Q4076" s="12">
        <f t="shared" si="316"/>
        <v>42283.552951388891</v>
      </c>
      <c r="R4076" s="12">
        <f t="shared" si="317"/>
        <v>42313.594618055555</v>
      </c>
      <c r="S4076">
        <f t="shared" si="318"/>
        <v>30</v>
      </c>
      <c r="T4076" s="10">
        <f t="shared" si="319"/>
        <v>2015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8">
        <f t="shared" si="315"/>
        <v>44.307692307692307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t="s">
        <v>8272</v>
      </c>
      <c r="Q4077" s="12">
        <f t="shared" si="316"/>
        <v>41779.045937499999</v>
      </c>
      <c r="R4077" s="12">
        <f t="shared" si="317"/>
        <v>41820.727777777778</v>
      </c>
      <c r="S4077">
        <f t="shared" si="318"/>
        <v>42</v>
      </c>
      <c r="T4077" s="10">
        <f t="shared" si="319"/>
        <v>2014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8" t="e">
        <f t="shared" si="315"/>
        <v>#DIV/0!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t="s">
        <v>8272</v>
      </c>
      <c r="Q4078" s="12">
        <f t="shared" si="316"/>
        <v>41905.795706018522</v>
      </c>
      <c r="R4078" s="12">
        <f t="shared" si="317"/>
        <v>41933.82708333333</v>
      </c>
      <c r="S4078">
        <f t="shared" si="318"/>
        <v>28</v>
      </c>
      <c r="T4078" s="10">
        <f t="shared" si="319"/>
        <v>2014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8">
        <f t="shared" si="315"/>
        <v>222.5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t="s">
        <v>8272</v>
      </c>
      <c r="Q4079" s="12">
        <f t="shared" si="316"/>
        <v>42695.7105787037</v>
      </c>
      <c r="R4079" s="12">
        <f t="shared" si="317"/>
        <v>42725.7105787037</v>
      </c>
      <c r="S4079">
        <f t="shared" si="318"/>
        <v>30</v>
      </c>
      <c r="T4079" s="10">
        <f t="shared" si="319"/>
        <v>2016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8" t="e">
        <f t="shared" si="315"/>
        <v>#DIV/0!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t="s">
        <v>8272</v>
      </c>
      <c r="Q4080" s="12">
        <f t="shared" si="316"/>
        <v>42732.787523148145</v>
      </c>
      <c r="R4080" s="12">
        <f t="shared" si="317"/>
        <v>42762.787523148145</v>
      </c>
      <c r="S4080">
        <f t="shared" si="318"/>
        <v>30</v>
      </c>
      <c r="T4080" s="10">
        <f t="shared" si="319"/>
        <v>2016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8">
        <f t="shared" si="315"/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t="s">
        <v>8272</v>
      </c>
      <c r="Q4081" s="12">
        <f t="shared" si="316"/>
        <v>42510.938900462963</v>
      </c>
      <c r="R4081" s="12">
        <f t="shared" si="317"/>
        <v>42540.938900462963</v>
      </c>
      <c r="S4081">
        <f t="shared" si="318"/>
        <v>30</v>
      </c>
      <c r="T4081" s="10">
        <f t="shared" si="319"/>
        <v>2016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8" t="e">
        <f t="shared" si="315"/>
        <v>#DIV/0!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t="s">
        <v>8272</v>
      </c>
      <c r="Q4082" s="12">
        <f t="shared" si="316"/>
        <v>42511.698101851856</v>
      </c>
      <c r="R4082" s="12">
        <f t="shared" si="317"/>
        <v>42535.787500000006</v>
      </c>
      <c r="S4082">
        <f t="shared" si="318"/>
        <v>24</v>
      </c>
      <c r="T4082" s="10">
        <f t="shared" si="319"/>
        <v>2016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8">
        <f t="shared" si="315"/>
        <v>29.166666666666668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t="s">
        <v>8272</v>
      </c>
      <c r="Q4083" s="12">
        <f t="shared" si="316"/>
        <v>42041.581307870365</v>
      </c>
      <c r="R4083" s="12">
        <f t="shared" si="317"/>
        <v>42071.539641203708</v>
      </c>
      <c r="S4083">
        <f t="shared" si="318"/>
        <v>30</v>
      </c>
      <c r="T4083" s="10">
        <f t="shared" si="319"/>
        <v>2015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8">
        <f t="shared" si="315"/>
        <v>1.5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t="s">
        <v>8272</v>
      </c>
      <c r="Q4084" s="12">
        <f t="shared" si="316"/>
        <v>42307.189270833333</v>
      </c>
      <c r="R4084" s="12">
        <f t="shared" si="317"/>
        <v>42322.958333333328</v>
      </c>
      <c r="S4084">
        <f t="shared" si="318"/>
        <v>16</v>
      </c>
      <c r="T4084" s="10">
        <f t="shared" si="319"/>
        <v>2015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8">
        <f t="shared" si="315"/>
        <v>126.5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t="s">
        <v>8272</v>
      </c>
      <c r="Q4085" s="12">
        <f t="shared" si="316"/>
        <v>42353.761759259258</v>
      </c>
      <c r="R4085" s="12">
        <f t="shared" si="317"/>
        <v>42383.761759259258</v>
      </c>
      <c r="S4085">
        <f t="shared" si="318"/>
        <v>30</v>
      </c>
      <c r="T4085" s="10">
        <f t="shared" si="319"/>
        <v>2015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8">
        <f t="shared" si="315"/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t="s">
        <v>8272</v>
      </c>
      <c r="Q4086" s="12">
        <f t="shared" si="316"/>
        <v>42622.436412037037</v>
      </c>
      <c r="R4086" s="12">
        <f t="shared" si="317"/>
        <v>42652.436412037037</v>
      </c>
      <c r="S4086">
        <f t="shared" si="318"/>
        <v>30</v>
      </c>
      <c r="T4086" s="10">
        <f t="shared" si="319"/>
        <v>2016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8">
        <f t="shared" si="315"/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t="s">
        <v>8272</v>
      </c>
      <c r="Q4087" s="12">
        <f t="shared" si="316"/>
        <v>42058.603877314818</v>
      </c>
      <c r="R4087" s="12">
        <f t="shared" si="317"/>
        <v>42087.165972222225</v>
      </c>
      <c r="S4087">
        <f t="shared" si="318"/>
        <v>29</v>
      </c>
      <c r="T4087" s="10">
        <f t="shared" si="319"/>
        <v>2015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8">
        <f t="shared" si="315"/>
        <v>9.4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t="s">
        <v>8272</v>
      </c>
      <c r="Q4088" s="12">
        <f t="shared" si="316"/>
        <v>42304.940960648149</v>
      </c>
      <c r="R4088" s="12">
        <f t="shared" si="317"/>
        <v>42329.166666666672</v>
      </c>
      <c r="S4088">
        <f t="shared" si="318"/>
        <v>24</v>
      </c>
      <c r="T4088" s="10">
        <f t="shared" si="319"/>
        <v>2015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8" t="e">
        <f t="shared" si="315"/>
        <v>#DIV/0!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t="s">
        <v>8272</v>
      </c>
      <c r="Q4089" s="12">
        <f t="shared" si="316"/>
        <v>42538.742893518516</v>
      </c>
      <c r="R4089" s="12">
        <f t="shared" si="317"/>
        <v>42568.742893518516</v>
      </c>
      <c r="S4089">
        <f t="shared" si="318"/>
        <v>30</v>
      </c>
      <c r="T4089" s="10">
        <f t="shared" si="319"/>
        <v>2016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8">
        <f t="shared" si="315"/>
        <v>72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t="s">
        <v>8272</v>
      </c>
      <c r="Q4090" s="12">
        <f t="shared" si="316"/>
        <v>41990.612546296295</v>
      </c>
      <c r="R4090" s="12">
        <f t="shared" si="317"/>
        <v>42020.434722222228</v>
      </c>
      <c r="S4090">
        <f t="shared" si="318"/>
        <v>30</v>
      </c>
      <c r="T4090" s="10">
        <f t="shared" si="319"/>
        <v>2014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8">
        <f t="shared" si="315"/>
        <v>30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t="s">
        <v>8272</v>
      </c>
      <c r="Q4091" s="12">
        <f t="shared" si="316"/>
        <v>42122.732499999998</v>
      </c>
      <c r="R4091" s="12">
        <f t="shared" si="317"/>
        <v>42155.732638888891</v>
      </c>
      <c r="S4091">
        <f t="shared" si="318"/>
        <v>33</v>
      </c>
      <c r="T4091" s="10">
        <f t="shared" si="319"/>
        <v>2015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8">
        <f t="shared" si="315"/>
        <v>10.666666666666666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t="s">
        <v>8272</v>
      </c>
      <c r="Q4092" s="12">
        <f t="shared" si="316"/>
        <v>42209.67288194444</v>
      </c>
      <c r="R4092" s="12">
        <f t="shared" si="317"/>
        <v>42223.625</v>
      </c>
      <c r="S4092">
        <f t="shared" si="318"/>
        <v>14</v>
      </c>
      <c r="T4092" s="10">
        <f t="shared" si="319"/>
        <v>2015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8">
        <f t="shared" si="315"/>
        <v>25.5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t="s">
        <v>8272</v>
      </c>
      <c r="Q4093" s="12">
        <f t="shared" si="316"/>
        <v>41990.506377314814</v>
      </c>
      <c r="R4093" s="12">
        <f t="shared" si="317"/>
        <v>42020.506377314814</v>
      </c>
      <c r="S4093">
        <f t="shared" si="318"/>
        <v>30</v>
      </c>
      <c r="T4093" s="10">
        <f t="shared" si="319"/>
        <v>2014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8">
        <f t="shared" si="315"/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t="s">
        <v>8272</v>
      </c>
      <c r="Q4094" s="12">
        <f t="shared" si="316"/>
        <v>42039.194988425923</v>
      </c>
      <c r="R4094" s="12">
        <f t="shared" si="317"/>
        <v>42099.153321759266</v>
      </c>
      <c r="S4094">
        <f t="shared" si="318"/>
        <v>60</v>
      </c>
      <c r="T4094" s="10">
        <f t="shared" si="319"/>
        <v>2015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8">
        <f t="shared" si="315"/>
        <v>15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t="s">
        <v>8272</v>
      </c>
      <c r="Q4095" s="12">
        <f t="shared" si="316"/>
        <v>42178.815891203703</v>
      </c>
      <c r="R4095" s="12">
        <f t="shared" si="317"/>
        <v>42238.815891203703</v>
      </c>
      <c r="S4095">
        <f t="shared" si="318"/>
        <v>60</v>
      </c>
      <c r="T4095" s="10">
        <f t="shared" si="319"/>
        <v>2015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8">
        <f t="shared" si="315"/>
        <v>91.25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t="s">
        <v>8272</v>
      </c>
      <c r="Q4096" s="12">
        <f t="shared" si="316"/>
        <v>41890.086805555555</v>
      </c>
      <c r="R4096" s="12">
        <f t="shared" si="317"/>
        <v>41934.207638888889</v>
      </c>
      <c r="S4096">
        <f t="shared" si="318"/>
        <v>44</v>
      </c>
      <c r="T4096" s="10">
        <f t="shared" si="319"/>
        <v>2014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8">
        <f t="shared" si="315"/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t="s">
        <v>8272</v>
      </c>
      <c r="Q4097" s="12">
        <f t="shared" si="316"/>
        <v>42693.031828703708</v>
      </c>
      <c r="R4097" s="12">
        <f t="shared" si="317"/>
        <v>42723.031828703708</v>
      </c>
      <c r="S4097">
        <f t="shared" si="318"/>
        <v>30</v>
      </c>
      <c r="T4097" s="10">
        <f t="shared" si="319"/>
        <v>2016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8">
        <f t="shared" ref="F4098:F4115" si="320">E4098/M4098</f>
        <v>80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t="s">
        <v>8272</v>
      </c>
      <c r="Q4098" s="12">
        <f t="shared" si="316"/>
        <v>42750.530312499999</v>
      </c>
      <c r="R4098" s="12">
        <f t="shared" si="317"/>
        <v>42794.368749999994</v>
      </c>
      <c r="S4098">
        <f t="shared" si="318"/>
        <v>44</v>
      </c>
      <c r="T4098" s="10">
        <f t="shared" si="319"/>
        <v>2017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8" t="e">
        <f t="shared" si="320"/>
        <v>#DIV/0!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t="s">
        <v>8272</v>
      </c>
      <c r="Q4099" s="12">
        <f t="shared" ref="Q4099:Q4115" si="321">((($K4099/60)/60)/24)+DATE(1970,1,1)</f>
        <v>42344.824502314819</v>
      </c>
      <c r="R4099" s="12">
        <f t="shared" ref="R4099:R4115" si="322">((($J4099/60)/60)/24)+DATE(1970,1,1)</f>
        <v>42400.996527777781</v>
      </c>
      <c r="S4099">
        <f t="shared" ref="S4099:S4115" si="323">ROUND(R4099-Q4099,0)</f>
        <v>56</v>
      </c>
      <c r="T4099" s="10">
        <f t="shared" ref="T4099:T4115" si="324">YEAR(Q4099)</f>
        <v>2015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8" t="e">
        <f t="shared" si="320"/>
        <v>#DIV/0!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t="s">
        <v>8272</v>
      </c>
      <c r="Q4100" s="12">
        <f t="shared" si="321"/>
        <v>42495.722187499996</v>
      </c>
      <c r="R4100" s="12">
        <f t="shared" si="322"/>
        <v>42525.722187499996</v>
      </c>
      <c r="S4100">
        <f t="shared" si="323"/>
        <v>30</v>
      </c>
      <c r="T4100" s="10">
        <f t="shared" si="324"/>
        <v>2016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8">
        <f t="shared" si="320"/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t="s">
        <v>8272</v>
      </c>
      <c r="Q4101" s="12">
        <f t="shared" si="321"/>
        <v>42570.850381944445</v>
      </c>
      <c r="R4101" s="12">
        <f t="shared" si="322"/>
        <v>42615.850381944445</v>
      </c>
      <c r="S4101">
        <f t="shared" si="323"/>
        <v>45</v>
      </c>
      <c r="T4101" s="10">
        <f t="shared" si="324"/>
        <v>2016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8" t="e">
        <f t="shared" si="320"/>
        <v>#DIV/0!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t="s">
        <v>8272</v>
      </c>
      <c r="Q4102" s="12">
        <f t="shared" si="321"/>
        <v>41927.124884259261</v>
      </c>
      <c r="R4102" s="12">
        <f t="shared" si="322"/>
        <v>41937.124884259261</v>
      </c>
      <c r="S4102">
        <f t="shared" si="323"/>
        <v>10</v>
      </c>
      <c r="T4102" s="10">
        <f t="shared" si="324"/>
        <v>2014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8" t="e">
        <f t="shared" si="320"/>
        <v>#DIV/0!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t="s">
        <v>8272</v>
      </c>
      <c r="Q4103" s="12">
        <f t="shared" si="321"/>
        <v>42730.903726851851</v>
      </c>
      <c r="R4103" s="12">
        <f t="shared" si="322"/>
        <v>42760.903726851851</v>
      </c>
      <c r="S4103">
        <f t="shared" si="323"/>
        <v>30</v>
      </c>
      <c r="T4103" s="10">
        <f t="shared" si="324"/>
        <v>2016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8">
        <f t="shared" si="320"/>
        <v>22.833333333333332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t="s">
        <v>8272</v>
      </c>
      <c r="Q4104" s="12">
        <f t="shared" si="321"/>
        <v>42475.848067129627</v>
      </c>
      <c r="R4104" s="12">
        <f t="shared" si="322"/>
        <v>42505.848067129627</v>
      </c>
      <c r="S4104">
        <f t="shared" si="323"/>
        <v>30</v>
      </c>
      <c r="T4104" s="10">
        <f t="shared" si="324"/>
        <v>2016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8">
        <f t="shared" si="320"/>
        <v>16.666666666666668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t="s">
        <v>8272</v>
      </c>
      <c r="Q4105" s="12">
        <f t="shared" si="321"/>
        <v>42188.83293981482</v>
      </c>
      <c r="R4105" s="12">
        <f t="shared" si="322"/>
        <v>42242.772222222222</v>
      </c>
      <c r="S4105">
        <f t="shared" si="323"/>
        <v>54</v>
      </c>
      <c r="T4105" s="10">
        <f t="shared" si="324"/>
        <v>2015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8">
        <f t="shared" si="320"/>
        <v>45.785714285714285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t="s">
        <v>8272</v>
      </c>
      <c r="Q4106" s="12">
        <f t="shared" si="321"/>
        <v>42640.278171296297</v>
      </c>
      <c r="R4106" s="12">
        <f t="shared" si="322"/>
        <v>42670.278171296297</v>
      </c>
      <c r="S4106">
        <f t="shared" si="323"/>
        <v>30</v>
      </c>
      <c r="T4106" s="10">
        <f t="shared" si="324"/>
        <v>2016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8">
        <f t="shared" si="320"/>
        <v>383.33333333333331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t="s">
        <v>8272</v>
      </c>
      <c r="Q4107" s="12">
        <f t="shared" si="321"/>
        <v>42697.010520833333</v>
      </c>
      <c r="R4107" s="12">
        <f t="shared" si="322"/>
        <v>42730.010520833333</v>
      </c>
      <c r="S4107">
        <f t="shared" si="323"/>
        <v>33</v>
      </c>
      <c r="T4107" s="10">
        <f t="shared" si="324"/>
        <v>2016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8">
        <f t="shared" si="320"/>
        <v>106.96969696969697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t="s">
        <v>8272</v>
      </c>
      <c r="Q4108" s="12">
        <f t="shared" si="321"/>
        <v>42053.049375000002</v>
      </c>
      <c r="R4108" s="12">
        <f t="shared" si="322"/>
        <v>42096.041666666672</v>
      </c>
      <c r="S4108">
        <f t="shared" si="323"/>
        <v>43</v>
      </c>
      <c r="T4108" s="10">
        <f t="shared" si="324"/>
        <v>2015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8">
        <f t="shared" si="320"/>
        <v>10.25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t="s">
        <v>8272</v>
      </c>
      <c r="Q4109" s="12">
        <f t="shared" si="321"/>
        <v>41883.916678240741</v>
      </c>
      <c r="R4109" s="12">
        <f t="shared" si="322"/>
        <v>41906.916678240741</v>
      </c>
      <c r="S4109">
        <f t="shared" si="323"/>
        <v>23</v>
      </c>
      <c r="T4109" s="10">
        <f t="shared" si="324"/>
        <v>2014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8">
        <f t="shared" si="320"/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t="s">
        <v>8272</v>
      </c>
      <c r="Q4110" s="12">
        <f t="shared" si="321"/>
        <v>42767.031678240746</v>
      </c>
      <c r="R4110" s="12">
        <f t="shared" si="322"/>
        <v>42797.208333333328</v>
      </c>
      <c r="S4110">
        <f t="shared" si="323"/>
        <v>30</v>
      </c>
      <c r="T4110" s="10">
        <f t="shared" si="324"/>
        <v>2017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8" t="e">
        <f t="shared" si="320"/>
        <v>#DIV/0!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t="s">
        <v>8272</v>
      </c>
      <c r="Q4111" s="12">
        <f t="shared" si="321"/>
        <v>42307.539398148147</v>
      </c>
      <c r="R4111" s="12">
        <f t="shared" si="322"/>
        <v>42337.581064814818</v>
      </c>
      <c r="S4111">
        <f t="shared" si="323"/>
        <v>30</v>
      </c>
      <c r="T4111" s="10">
        <f t="shared" si="324"/>
        <v>2015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8">
        <f t="shared" si="320"/>
        <v>14.333333333333334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t="s">
        <v>8272</v>
      </c>
      <c r="Q4112" s="12">
        <f t="shared" si="321"/>
        <v>42512.626747685179</v>
      </c>
      <c r="R4112" s="12">
        <f t="shared" si="322"/>
        <v>42572.626747685179</v>
      </c>
      <c r="S4112">
        <f t="shared" si="323"/>
        <v>60</v>
      </c>
      <c r="T4112" s="10">
        <f t="shared" si="324"/>
        <v>2016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8">
        <f t="shared" si="320"/>
        <v>15.666666666666666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t="s">
        <v>8272</v>
      </c>
      <c r="Q4113" s="12">
        <f t="shared" si="321"/>
        <v>42029.135879629626</v>
      </c>
      <c r="R4113" s="12">
        <f t="shared" si="322"/>
        <v>42059.135879629626</v>
      </c>
      <c r="S4113">
        <f t="shared" si="323"/>
        <v>30</v>
      </c>
      <c r="T4113" s="10">
        <f t="shared" si="324"/>
        <v>2015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8">
        <f t="shared" si="320"/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t="s">
        <v>8272</v>
      </c>
      <c r="Q4114" s="12">
        <f t="shared" si="321"/>
        <v>42400.946597222224</v>
      </c>
      <c r="R4114" s="12">
        <f t="shared" si="322"/>
        <v>42428</v>
      </c>
      <c r="S4114">
        <f t="shared" si="323"/>
        <v>27</v>
      </c>
      <c r="T4114" s="10">
        <f t="shared" si="324"/>
        <v>2016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8">
        <f t="shared" si="320"/>
        <v>1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t="s">
        <v>8272</v>
      </c>
      <c r="Q4115" s="12">
        <f t="shared" si="321"/>
        <v>42358.573182870372</v>
      </c>
      <c r="R4115" s="12">
        <f t="shared" si="322"/>
        <v>42377.273611111115</v>
      </c>
      <c r="S4115">
        <f t="shared" si="323"/>
        <v>19</v>
      </c>
      <c r="T4115" s="10">
        <f t="shared" si="324"/>
        <v>2015</v>
      </c>
    </row>
  </sheetData>
  <autoFilter ref="A1:S4115" xr:uid="{6FFDCFB9-F6AA-4477-B191-9443D6DE53F7}">
    <filterColumn colId="6">
      <filters>
        <filter val="canceled"/>
        <filter val="failed"/>
        <filter val="successful"/>
      </filters>
    </filterColumn>
    <filterColumn colId="7">
      <filters>
        <filter val="GB"/>
      </filters>
    </filterColumn>
    <filterColumn colId="15">
      <filters>
        <filter val="musical"/>
      </filters>
    </filterColumn>
  </autoFilter>
  <conditionalFormatting sqref="G1:G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B41C4-5003-634C-9B81-C07F4FF0528F}">
  <dimension ref="A1:H13"/>
  <sheetViews>
    <sheetView topLeftCell="A9" zoomScale="150" zoomScaleNormal="150" workbookViewId="0">
      <selection activeCell="B3" sqref="B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8340</v>
      </c>
      <c r="B1" t="s">
        <v>8351</v>
      </c>
      <c r="C1" t="s">
        <v>8352</v>
      </c>
      <c r="D1" t="s">
        <v>8353</v>
      </c>
      <c r="E1" t="s">
        <v>8354</v>
      </c>
      <c r="F1" t="s">
        <v>8355</v>
      </c>
      <c r="G1" t="s">
        <v>8356</v>
      </c>
      <c r="H1" t="s">
        <v>8357</v>
      </c>
    </row>
    <row r="2" spans="1:8" x14ac:dyDescent="0.2">
      <c r="A2" t="s">
        <v>8358</v>
      </c>
      <c r="B2">
        <f>COUNTIFS(Kickstarter!$P:$P,"plays",Kickstarter!$G:$G,"successful",Kickstarter!$D:$D,"&lt;1000")</f>
        <v>141</v>
      </c>
      <c r="C2">
        <f>COUNTIFS(Kickstarter!$P:$P,"plays",Kickstarter!$G:$G,"failed",Kickstarter!$D:$D,"&lt;1000")</f>
        <v>45</v>
      </c>
      <c r="D2">
        <f>COUNTIFS(Kickstarter!$P:$P,"plays",Kickstarter!$G:$G,"canceled",Kickstarter!$D:$D,"&lt;1000")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8359</v>
      </c>
      <c r="B3">
        <f>COUNTIFS(Kickstarter!$P:$P,"plays",Kickstarter!$G:$G,"successful",Kickstarter!$D:$D,"&gt;=1000",Kickstarter!$D:$D,"&lt;=4999")</f>
        <v>388</v>
      </c>
      <c r="C3">
        <f>COUNTIFS(Kickstarter!$P:$P,"plays",Kickstarter!$G:$G,"failed",Kickstarter!$D:$D,"&gt;=1000",Kickstarter!$D:$D,"&lt;=4999")</f>
        <v>146</v>
      </c>
      <c r="D3">
        <f>COUNTIFS(Kickstarter!$P:$P,"plays",Kickstarter!$G:$G,"canceledl",Kickstarter!$D:$D,"&gt;=1000",Kickstarter!$D:$D,"&lt;=4999")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8360</v>
      </c>
      <c r="B4">
        <f>COUNTIFS(Kickstarter!$P:$P,"plays",Kickstarter!$G:$G,"successful",Kickstarter!$D:$D,"&gt;=5000",Kickstarter!$D:$D,"&lt;=9999")</f>
        <v>93</v>
      </c>
      <c r="C4">
        <f>COUNTIFS(Kickstarter!$P:$P,"plays",Kickstarter!$G:$G,"failed",Kickstarter!$D:$D,"&gt;=5000",Kickstarter!$D:$D,"&lt;=9999")</f>
        <v>76</v>
      </c>
      <c r="D4">
        <f>COUNTIFS(Kickstarter!$P:$P,"plays",Kickstarter!$G:$G,"canceled",Kickstarter!$D:$D,"&gt;=5000",Kickstarter!$D:$D,"&lt;=9999")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8361</v>
      </c>
      <c r="B5">
        <f>COUNTIFS(Kickstarter!$P:$P,"plays",Kickstarter!$G:$G,"successful",Kickstarter!$D:$D,"&gt;=10000",Kickstarter!$D:$D,"&lt;=14999")</f>
        <v>39</v>
      </c>
      <c r="C5">
        <f>COUNTIFS(Kickstarter!$P:$P,"plays",Kickstarter!$G:$G,"failed",Kickstarter!$D:$D,"&gt;=10000",Kickstarter!$D:$D,"&lt;=14999")</f>
        <v>33</v>
      </c>
      <c r="D5">
        <f>COUNTIFS(Kickstarter!$P:$P,"plays",Kickstarter!$G:$G,"canceled",Kickstarter!$D:$D,"&gt;=10000",Kickstarter!$D:$D,"&lt;=14999")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8362</v>
      </c>
      <c r="B6">
        <f>COUNTIFS(Kickstarter!$P:$P,"plays",Kickstarter!$G:$G,"successful",Kickstarter!$D:$D,"&gt;=15000",Kickstarter!$D:$D,"&lt;=19999")</f>
        <v>12</v>
      </c>
      <c r="C6">
        <f>COUNTIFS(Kickstarter!$P:$P,"plays",Kickstarter!$G:$G,"failed",Kickstarter!$D:$D,"&gt;=15000",Kickstarter!$D:$D,"&lt;=19999")</f>
        <v>12</v>
      </c>
      <c r="D6">
        <f>COUNTIFS(Kickstarter!$P:$P,"plays",Kickstarter!$G:$G,"canceled",Kickstarter!$D:$D,"&gt;=15000",Kickstarter!$D:$D,"&lt;=19999")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8363</v>
      </c>
      <c r="B7">
        <f>COUNTIFS(Kickstarter!$P:$P,"plays",Kickstarter!$G:$G,"successful",Kickstarter!$D:$D,"&gt;=20000",Kickstarter!$D:$D,"&lt;=24999")</f>
        <v>9</v>
      </c>
      <c r="C7">
        <f>COUNTIFS(Kickstarter!$P:$P,"plays",Kickstarter!$G:$G,"failed",Kickstarter!$D:$D,"&gt;=20000",Kickstarter!$D:$D,"&lt;=24999")</f>
        <v>11</v>
      </c>
      <c r="D7">
        <f>COUNTIFS(Kickstarter!$P:$P,"plays",Kickstarter!$G:$G,"canceled",Kickstarter!$D:$D,"&gt;=20000",Kickstarter!$D:$D,"&lt;=24999")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8364</v>
      </c>
      <c r="B8">
        <f>COUNTIFS(Kickstarter!$P:$P,"plays",Kickstarter!$G:$G,"successful",Kickstarter!$D:$D,"&gt;=25000",Kickstarter!$D:$D,"&lt;=29999")</f>
        <v>1</v>
      </c>
      <c r="C8">
        <f>COUNTIFS(Kickstarter!$P:$P,"plays",Kickstarter!$G:$G,"failed",Kickstarter!$D:$D,"&gt;=25000",Kickstarter!$D:$D,"&lt;=29999")</f>
        <v>4</v>
      </c>
      <c r="D8">
        <f>COUNTIFS(Kickstarter!$P:$P,"plays",Kickstarter!$G:$G,"canceled",Kickstarter!$D:$D,"&gt;=25000",Kickstarter!$D:$D,"&lt;=29999")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8365</v>
      </c>
      <c r="B9">
        <f>COUNTIFS(Kickstarter!$P:$P,"plays",Kickstarter!$G:$G,"successful",Kickstarter!$D:$D,"&gt;=30000",Kickstarter!$D:$D,"&lt;=34999")</f>
        <v>3</v>
      </c>
      <c r="C9">
        <f>COUNTIFS(Kickstarter!$P:$P,"plays",Kickstarter!$G:$G,"failed",Kickstarter!$D:$D,"&gt;=30000",Kickstarter!$D:$D,"&lt;=34999")</f>
        <v>8</v>
      </c>
      <c r="D9">
        <f>COUNTIFS(Kickstarter!$P:$P,"plays",Kickstarter!$G:$G,"canceled",Kickstarter!$D:$D,"&gt;=30000",Kickstarter!$D:$D,"&lt;=34999")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8366</v>
      </c>
      <c r="B10">
        <f>COUNTIFS(Kickstarter!$P:$P,"plays",Kickstarter!$G:$G,"successful",Kickstarter!$D:$D,"&gt;=35000",Kickstarter!$D:$D,"&lt;=39999")</f>
        <v>4</v>
      </c>
      <c r="C10">
        <f>COUNTIFS(Kickstarter!$P:$P,"plays",Kickstarter!$G:$G,"failed",Kickstarter!$D:$D,"&gt;=35000",Kickstarter!$D:$D,"&lt;=39999")</f>
        <v>2</v>
      </c>
      <c r="D10">
        <f>COUNTIFS(Kickstarter!$P:$P,"plays",Kickstarter!$G:$G,"canceled",Kickstarter!$D:$D,"&gt;=35000",Kickstarter!$D:$D,"&lt;=39999")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8367</v>
      </c>
      <c r="B11">
        <f>COUNTIFS(Kickstarter!$P:$P,"plays",Kickstarter!$G:$G,"successful",Kickstarter!$D:$D,"&gt;=40000",Kickstarter!$D:$D,"&lt;=44999")</f>
        <v>2</v>
      </c>
      <c r="C11">
        <f>COUNTIFS(Kickstarter!$P:$P,"plays",Kickstarter!$G:$G,"failed",Kickstarter!$D:$D,"&gt;=40000",Kickstarter!$D:$D,"&lt;=44999")</f>
        <v>1</v>
      </c>
      <c r="D11">
        <f>COUNTIFS(Kickstarter!$P:$P,"plays",Kickstarter!$G:$G,"canceled",Kickstarter!$D:$D,"&gt;=40000",Kickstarter!$D:$D,"&lt;=44999")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8368</v>
      </c>
      <c r="B12">
        <f>COUNTIFS(Kickstarter!$P:$P,"plays",Kickstarter!$G:$G,"successful",Kickstarter!$D:$D,"&gt;=45000",Kickstarter!$D:$D,"&lt;=49999")</f>
        <v>0</v>
      </c>
      <c r="C12">
        <f>COUNTIFS(Kickstarter!$P:$P,"plays",Kickstarter!$G:$G,"failed",Kickstarter!$D:$D,"&gt;=45000",Kickstarter!$D:$D,"&lt;=49999")</f>
        <v>1</v>
      </c>
      <c r="D12">
        <f>COUNTIFS(Kickstarter!$P:$P,"plays",Kickstarter!$G:$G,"canceled",Kickstarter!$D:$D,"&gt;=45000",Kickstarter!$D:$D,"&lt;=49999")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8369</v>
      </c>
      <c r="B13">
        <f>COUNTIFS(Kickstarter!$P:$P,"plays",Kickstarter!$G:$G,"successful",Kickstarter!$D:$D,"&gt;=50000")</f>
        <v>2</v>
      </c>
      <c r="C13">
        <f>COUNTIFS(Kickstarter!$P:$P,"plays",Kickstarter!$G:$G,"failed",Kickstarter!$D:$D,"&gt;=50000")</f>
        <v>14</v>
      </c>
      <c r="D13">
        <f>COUNTIFS(Kickstarter!$P:$P,"plays",Kickstarter!$G:$G,"canceled",Kickstarter!$D:$D,"&gt;=50000")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95844-21E9-974C-956B-B0DEB9B3C242}">
  <dimension ref="A1:E18"/>
  <sheetViews>
    <sheetView topLeftCell="A13" zoomScale="130" zoomScaleNormal="130" workbookViewId="0">
      <selection activeCell="D19" sqref="D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0.5" bestFit="1" customWidth="1"/>
    <col min="8" max="8" width="20" bestFit="1" customWidth="1"/>
    <col min="9" max="9" width="24.83203125" bestFit="1" customWidth="1"/>
  </cols>
  <sheetData>
    <row r="1" spans="1:5" x14ac:dyDescent="0.2">
      <c r="A1" s="9" t="s">
        <v>8335</v>
      </c>
      <c r="B1" t="s">
        <v>8319</v>
      </c>
    </row>
    <row r="2" spans="1:5" x14ac:dyDescent="0.2">
      <c r="A2" s="9" t="s">
        <v>8350</v>
      </c>
      <c r="B2" t="s">
        <v>8271</v>
      </c>
    </row>
    <row r="4" spans="1:5" x14ac:dyDescent="0.2">
      <c r="A4" s="9" t="s">
        <v>8318</v>
      </c>
      <c r="B4" s="9" t="s">
        <v>8316</v>
      </c>
    </row>
    <row r="5" spans="1:5" x14ac:dyDescent="0.2">
      <c r="A5" s="9" t="s">
        <v>8320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2">
      <c r="A6" s="14" t="s">
        <v>8329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8330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8331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8332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8323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8333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8324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8325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8326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8327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8328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8334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8317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2B25C-F27B-422E-B54D-5D4B2A236521}">
  <dimension ref="A1:C1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5.5" bestFit="1" customWidth="1"/>
    <col min="2" max="2" width="14.5" customWidth="1"/>
    <col min="3" max="3" width="12.1640625" bestFit="1" customWidth="1"/>
  </cols>
  <sheetData>
    <row r="1" spans="1:3" x14ac:dyDescent="0.2">
      <c r="A1" t="s">
        <v>8348</v>
      </c>
    </row>
    <row r="2" spans="1:3" x14ac:dyDescent="0.2">
      <c r="B2" t="s">
        <v>8342</v>
      </c>
      <c r="C2" t="s">
        <v>8343</v>
      </c>
    </row>
    <row r="3" spans="1:3" x14ac:dyDescent="0.2">
      <c r="A3" t="s">
        <v>8344</v>
      </c>
      <c r="B3" s="15" t="e">
        <f>AVERAGE(#REF!)</f>
        <v>#REF!</v>
      </c>
      <c r="C3" s="15" t="e">
        <f>AVERAGE(#REF!)</f>
        <v>#REF!</v>
      </c>
    </row>
    <row r="4" spans="1:3" x14ac:dyDescent="0.2">
      <c r="A4" t="s">
        <v>8345</v>
      </c>
      <c r="B4" s="15" t="e">
        <f>MEDIAN(#REF!)</f>
        <v>#REF!</v>
      </c>
      <c r="C4" s="15" t="e">
        <f>MEDIAN(#REF!)</f>
        <v>#REF!</v>
      </c>
    </row>
    <row r="5" spans="1:3" x14ac:dyDescent="0.2">
      <c r="B5" s="15"/>
      <c r="C5" s="15"/>
    </row>
    <row r="6" spans="1:3" x14ac:dyDescent="0.2">
      <c r="A6" t="s">
        <v>8346</v>
      </c>
      <c r="B6" s="15" t="e">
        <f>AVERAGE(#REF!)</f>
        <v>#REF!</v>
      </c>
      <c r="C6" s="15" t="e">
        <f>AVERAGE(#REF!)</f>
        <v>#REF!</v>
      </c>
    </row>
    <row r="7" spans="1:3" x14ac:dyDescent="0.2">
      <c r="A7" t="s">
        <v>8347</v>
      </c>
      <c r="B7" s="15" t="e">
        <f>MEDIAN(#REF!)</f>
        <v>#REF!</v>
      </c>
      <c r="C7" s="15" t="e">
        <f>MEDIAN(#REF!)</f>
        <v>#REF!</v>
      </c>
    </row>
    <row r="9" spans="1:3" x14ac:dyDescent="0.2">
      <c r="A9" t="s">
        <v>8349</v>
      </c>
    </row>
    <row r="10" spans="1:3" x14ac:dyDescent="0.2">
      <c r="B10" t="s">
        <v>8342</v>
      </c>
      <c r="C10" t="s">
        <v>8343</v>
      </c>
    </row>
    <row r="11" spans="1:3" x14ac:dyDescent="0.2">
      <c r="A11" t="s">
        <v>8344</v>
      </c>
      <c r="B11" s="15" t="e">
        <f>AVERAGE(#REF!)</f>
        <v>#REF!</v>
      </c>
      <c r="C11" s="15" t="e">
        <f>AVERAGE(#REF!)</f>
        <v>#REF!</v>
      </c>
    </row>
    <row r="12" spans="1:3" x14ac:dyDescent="0.2">
      <c r="A12" t="s">
        <v>8345</v>
      </c>
      <c r="B12" s="15" t="e">
        <f>MEDIAN(#REF!)</f>
        <v>#REF!</v>
      </c>
      <c r="C12" s="15" t="e">
        <f>MEDIAN(#REF!)</f>
        <v>#REF!</v>
      </c>
    </row>
    <row r="13" spans="1:3" x14ac:dyDescent="0.2">
      <c r="B13" s="15"/>
      <c r="C13" s="15"/>
    </row>
    <row r="14" spans="1:3" x14ac:dyDescent="0.2">
      <c r="A14" t="s">
        <v>8346</v>
      </c>
      <c r="B14" s="15" t="e">
        <f>AVERAGE(#REF!)</f>
        <v>#REF!</v>
      </c>
      <c r="C14" s="15" t="e">
        <f>AVERAGE(#REF!)</f>
        <v>#REF!</v>
      </c>
    </row>
    <row r="15" spans="1:3" x14ac:dyDescent="0.2">
      <c r="A15" t="s">
        <v>8347</v>
      </c>
      <c r="B15" s="15" t="e">
        <f>MEDIAN(#REF!)</f>
        <v>#REF!</v>
      </c>
      <c r="C15" s="15" t="e">
        <f>MEDIAN(#REF!)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BB35-88E8-4DD6-813F-4EAEEC7D7554}">
  <dimension ref="A1:F6"/>
  <sheetViews>
    <sheetView tabSelected="1" workbookViewId="0">
      <selection activeCell="E8" sqref="E8:E9"/>
    </sheetView>
  </sheetViews>
  <sheetFormatPr baseColWidth="10" defaultColWidth="8.83203125" defaultRowHeight="15" x14ac:dyDescent="0.2"/>
  <cols>
    <col min="1" max="1" width="33.5" bestFit="1" customWidth="1"/>
    <col min="2" max="2" width="128.5" bestFit="1" customWidth="1"/>
    <col min="3" max="3" width="10" bestFit="1" customWidth="1"/>
    <col min="5" max="5" width="17" bestFit="1" customWidth="1"/>
  </cols>
  <sheetData>
    <row r="1" spans="1:6" x14ac:dyDescent="0.2">
      <c r="A1" t="s">
        <v>8338</v>
      </c>
      <c r="B1" t="s">
        <v>8339</v>
      </c>
      <c r="C1" t="s">
        <v>8340</v>
      </c>
      <c r="D1" t="s">
        <v>8341</v>
      </c>
      <c r="E1" t="s">
        <v>8336</v>
      </c>
      <c r="F1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Kickstarter!B:F, 5, FALSE)</f>
        <v>51.794871794871796</v>
      </c>
      <c r="F2">
        <f>VLOOKUP(A2, Kickstarter!B:M, 12,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Kickstarter!B:F, 5, FALSE)</f>
        <v>36.071428571428569</v>
      </c>
      <c r="F3">
        <f>VLOOKUP(A3, Kickstarter!B:M, 12,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Kickstarter!B:F, 5, FALSE)</f>
        <v>33.025641025641029</v>
      </c>
      <c r="F4">
        <f>VLOOKUP(A4, Kickstarter!B:M, 12,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Kickstarter!B:F, 5, FALSE)</f>
        <v>44.92307692307692</v>
      </c>
      <c r="F5">
        <f>VLOOKUP(A5, Kickstarter!B:M, 12,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Kickstarter!B:F, 5, FALSE)</f>
        <v>36.610619469026545</v>
      </c>
      <c r="F6">
        <f>VLOOKUP(A6, Kickstarter!B:M, 12,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F3BF0-1E2F-4BE9-853D-3D6FE30152FA}">
  <dimension ref="A1:E18"/>
  <sheetViews>
    <sheetView workbookViewId="0">
      <selection activeCell="M29" sqref="M29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10" bestFit="1" customWidth="1"/>
    <col min="5" max="6" width="11.33203125" bestFit="1" customWidth="1"/>
  </cols>
  <sheetData>
    <row r="1" spans="1:5" x14ac:dyDescent="0.2">
      <c r="A1" s="9" t="s">
        <v>8314</v>
      </c>
      <c r="B1" t="s">
        <v>8273</v>
      </c>
    </row>
    <row r="2" spans="1:5" x14ac:dyDescent="0.2">
      <c r="A2" s="9" t="s">
        <v>8335</v>
      </c>
      <c r="B2" t="s">
        <v>8319</v>
      </c>
    </row>
    <row r="4" spans="1:5" x14ac:dyDescent="0.2">
      <c r="A4" s="9" t="s">
        <v>8318</v>
      </c>
      <c r="B4" s="9" t="s">
        <v>8316</v>
      </c>
    </row>
    <row r="5" spans="1:5" x14ac:dyDescent="0.2">
      <c r="A5" s="9" t="s">
        <v>8320</v>
      </c>
      <c r="B5" t="s">
        <v>8219</v>
      </c>
      <c r="C5" t="s">
        <v>8220</v>
      </c>
      <c r="D5" t="s">
        <v>8218</v>
      </c>
      <c r="E5" t="s">
        <v>8317</v>
      </c>
    </row>
    <row r="6" spans="1:5" x14ac:dyDescent="0.2">
      <c r="A6" s="14" t="s">
        <v>8329</v>
      </c>
      <c r="B6" s="10">
        <v>17</v>
      </c>
      <c r="C6" s="10">
        <v>23</v>
      </c>
      <c r="D6" s="10">
        <v>9</v>
      </c>
      <c r="E6" s="10">
        <v>49</v>
      </c>
    </row>
    <row r="7" spans="1:5" x14ac:dyDescent="0.2">
      <c r="A7" s="14" t="s">
        <v>8330</v>
      </c>
      <c r="B7" s="10">
        <v>13</v>
      </c>
      <c r="C7" s="10">
        <v>14</v>
      </c>
      <c r="D7" s="10">
        <v>20</v>
      </c>
      <c r="E7" s="10">
        <v>47</v>
      </c>
    </row>
    <row r="8" spans="1:5" x14ac:dyDescent="0.2">
      <c r="A8" s="14" t="s">
        <v>8331</v>
      </c>
      <c r="B8" s="10">
        <v>12</v>
      </c>
      <c r="C8" s="10">
        <v>13</v>
      </c>
      <c r="D8" s="10">
        <v>17</v>
      </c>
      <c r="E8" s="10">
        <v>42</v>
      </c>
    </row>
    <row r="9" spans="1:5" x14ac:dyDescent="0.2">
      <c r="A9" s="14" t="s">
        <v>8332</v>
      </c>
      <c r="B9" s="10">
        <v>11</v>
      </c>
      <c r="C9" s="10">
        <v>7</v>
      </c>
      <c r="D9" s="10">
        <v>26</v>
      </c>
      <c r="E9" s="10">
        <v>44</v>
      </c>
    </row>
    <row r="10" spans="1:5" x14ac:dyDescent="0.2">
      <c r="A10" s="14" t="s">
        <v>8323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2">
      <c r="A11" s="14" t="s">
        <v>8333</v>
      </c>
      <c r="B11" s="10">
        <v>17</v>
      </c>
      <c r="C11" s="10">
        <v>22</v>
      </c>
      <c r="D11" s="10">
        <v>17</v>
      </c>
      <c r="E11" s="10">
        <v>56</v>
      </c>
    </row>
    <row r="12" spans="1:5" x14ac:dyDescent="0.2">
      <c r="A12" s="14" t="s">
        <v>8324</v>
      </c>
      <c r="B12" s="10">
        <v>18</v>
      </c>
      <c r="C12" s="10">
        <v>17</v>
      </c>
      <c r="D12" s="10">
        <v>18</v>
      </c>
      <c r="E12" s="10">
        <v>53</v>
      </c>
    </row>
    <row r="13" spans="1:5" x14ac:dyDescent="0.2">
      <c r="A13" s="14" t="s">
        <v>8325</v>
      </c>
      <c r="B13" s="10">
        <v>12</v>
      </c>
      <c r="C13" s="10">
        <v>14</v>
      </c>
      <c r="D13" s="10">
        <v>18</v>
      </c>
      <c r="E13" s="10">
        <v>44</v>
      </c>
    </row>
    <row r="14" spans="1:5" x14ac:dyDescent="0.2">
      <c r="A14" s="14" t="s">
        <v>8326</v>
      </c>
      <c r="B14" s="10">
        <v>13</v>
      </c>
      <c r="C14" s="10">
        <v>24</v>
      </c>
      <c r="D14" s="10">
        <v>15</v>
      </c>
      <c r="E14" s="10">
        <v>52</v>
      </c>
    </row>
    <row r="15" spans="1:5" x14ac:dyDescent="0.2">
      <c r="A15" s="14" t="s">
        <v>8327</v>
      </c>
      <c r="B15" s="10">
        <v>12</v>
      </c>
      <c r="C15" s="10">
        <v>23</v>
      </c>
      <c r="D15" s="10">
        <v>20</v>
      </c>
      <c r="E15" s="10">
        <v>55</v>
      </c>
    </row>
    <row r="16" spans="1:5" x14ac:dyDescent="0.2">
      <c r="A16" s="14" t="s">
        <v>8328</v>
      </c>
      <c r="B16" s="10">
        <v>26</v>
      </c>
      <c r="C16" s="10">
        <v>23</v>
      </c>
      <c r="D16" s="10">
        <v>24</v>
      </c>
      <c r="E16" s="10">
        <v>73</v>
      </c>
    </row>
    <row r="17" spans="1:5" x14ac:dyDescent="0.2">
      <c r="A17" s="14" t="s">
        <v>8334</v>
      </c>
      <c r="B17" s="10">
        <v>16</v>
      </c>
      <c r="C17" s="10">
        <v>22</v>
      </c>
      <c r="D17" s="10">
        <v>11</v>
      </c>
      <c r="E17" s="10">
        <v>49</v>
      </c>
    </row>
    <row r="18" spans="1:5" x14ac:dyDescent="0.2">
      <c r="A18" s="14" t="s">
        <v>8317</v>
      </c>
      <c r="B18" s="10">
        <v>178</v>
      </c>
      <c r="C18" s="10">
        <v>213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229A2-A60F-4DAD-AD1E-D7895469E36E}">
  <dimension ref="A1:B1065"/>
  <sheetViews>
    <sheetView topLeftCell="A299" workbookViewId="0">
      <selection activeCell="G336" sqref="G336"/>
    </sheetView>
  </sheetViews>
  <sheetFormatPr baseColWidth="10" defaultColWidth="8.83203125" defaultRowHeight="15" x14ac:dyDescent="0.2"/>
  <cols>
    <col min="1" max="1" width="78.6640625" bestFit="1" customWidth="1"/>
    <col min="2" max="2" width="18" bestFit="1" customWidth="1"/>
    <col min="3" max="3" width="11.33203125" bestFit="1" customWidth="1"/>
    <col min="4" max="4" width="6.1640625" bestFit="1" customWidth="1"/>
    <col min="5" max="5" width="9.1640625" bestFit="1" customWidth="1"/>
    <col min="6" max="6" width="11.83203125" bestFit="1" customWidth="1"/>
    <col min="7" max="7" width="15" bestFit="1" customWidth="1"/>
    <col min="8" max="8" width="11.33203125" bestFit="1" customWidth="1"/>
  </cols>
  <sheetData>
    <row r="1" spans="1:2" x14ac:dyDescent="0.2">
      <c r="A1" s="9" t="s">
        <v>8222</v>
      </c>
      <c r="B1" t="s">
        <v>8319</v>
      </c>
    </row>
    <row r="2" spans="1:2" x14ac:dyDescent="0.2">
      <c r="A2" s="9" t="s">
        <v>8315</v>
      </c>
      <c r="B2" t="s">
        <v>8272</v>
      </c>
    </row>
    <row r="4" spans="1:2" x14ac:dyDescent="0.2">
      <c r="A4" s="9" t="s">
        <v>8320</v>
      </c>
      <c r="B4" t="s">
        <v>8318</v>
      </c>
    </row>
    <row r="5" spans="1:2" x14ac:dyDescent="0.2">
      <c r="A5" s="11" t="s">
        <v>4086</v>
      </c>
      <c r="B5" s="10">
        <v>1</v>
      </c>
    </row>
    <row r="6" spans="1:2" x14ac:dyDescent="0.2">
      <c r="A6" s="11" t="s">
        <v>3931</v>
      </c>
      <c r="B6" s="10">
        <v>1</v>
      </c>
    </row>
    <row r="7" spans="1:2" x14ac:dyDescent="0.2">
      <c r="A7" s="11" t="s">
        <v>3154</v>
      </c>
      <c r="B7" s="10">
        <v>1</v>
      </c>
    </row>
    <row r="8" spans="1:2" x14ac:dyDescent="0.2">
      <c r="A8" s="11" t="s">
        <v>3542</v>
      </c>
      <c r="B8" s="10">
        <v>1</v>
      </c>
    </row>
    <row r="9" spans="1:2" x14ac:dyDescent="0.2">
      <c r="A9" s="11" t="s">
        <v>2873</v>
      </c>
      <c r="B9" s="10">
        <v>1</v>
      </c>
    </row>
    <row r="10" spans="1:2" x14ac:dyDescent="0.2">
      <c r="A10" s="11" t="s">
        <v>2881</v>
      </c>
      <c r="B10" s="10">
        <v>1</v>
      </c>
    </row>
    <row r="11" spans="1:2" x14ac:dyDescent="0.2">
      <c r="A11" s="11" t="s">
        <v>3311</v>
      </c>
      <c r="B11" s="10">
        <v>1</v>
      </c>
    </row>
    <row r="12" spans="1:2" x14ac:dyDescent="0.2">
      <c r="A12" s="11" t="s">
        <v>3531</v>
      </c>
      <c r="B12" s="10">
        <v>1</v>
      </c>
    </row>
    <row r="13" spans="1:2" x14ac:dyDescent="0.2">
      <c r="A13" s="11" t="s">
        <v>3838</v>
      </c>
      <c r="B13" s="10">
        <v>1</v>
      </c>
    </row>
    <row r="14" spans="1:2" x14ac:dyDescent="0.2">
      <c r="A14" s="11" t="s">
        <v>3369</v>
      </c>
      <c r="B14" s="10">
        <v>1</v>
      </c>
    </row>
    <row r="15" spans="1:2" x14ac:dyDescent="0.2">
      <c r="A15" s="11" t="s">
        <v>3693</v>
      </c>
      <c r="B15" s="10">
        <v>1</v>
      </c>
    </row>
    <row r="16" spans="1:2" x14ac:dyDescent="0.2">
      <c r="A16" s="11" t="s">
        <v>3707</v>
      </c>
      <c r="B16" s="10">
        <v>1</v>
      </c>
    </row>
    <row r="17" spans="1:2" x14ac:dyDescent="0.2">
      <c r="A17" s="11" t="s">
        <v>3592</v>
      </c>
      <c r="B17" s="10">
        <v>1</v>
      </c>
    </row>
    <row r="18" spans="1:2" x14ac:dyDescent="0.2">
      <c r="A18" s="11" t="s">
        <v>2896</v>
      </c>
      <c r="B18" s="10">
        <v>1</v>
      </c>
    </row>
    <row r="19" spans="1:2" x14ac:dyDescent="0.2">
      <c r="A19" s="11" t="s">
        <v>3417</v>
      </c>
      <c r="B19" s="10">
        <v>1</v>
      </c>
    </row>
    <row r="20" spans="1:2" x14ac:dyDescent="0.2">
      <c r="A20" s="11" t="s">
        <v>3272</v>
      </c>
      <c r="B20" s="10">
        <v>1</v>
      </c>
    </row>
    <row r="21" spans="1:2" x14ac:dyDescent="0.2">
      <c r="A21" s="11" t="s">
        <v>3488</v>
      </c>
      <c r="B21" s="10">
        <v>1</v>
      </c>
    </row>
    <row r="22" spans="1:2" x14ac:dyDescent="0.2">
      <c r="A22" s="11" t="s">
        <v>3407</v>
      </c>
      <c r="B22" s="10">
        <v>1</v>
      </c>
    </row>
    <row r="23" spans="1:2" x14ac:dyDescent="0.2">
      <c r="A23" s="11" t="s">
        <v>3907</v>
      </c>
      <c r="B23" s="10">
        <v>1</v>
      </c>
    </row>
    <row r="24" spans="1:2" x14ac:dyDescent="0.2">
      <c r="A24" s="11" t="s">
        <v>2883</v>
      </c>
      <c r="B24" s="10">
        <v>1</v>
      </c>
    </row>
    <row r="25" spans="1:2" x14ac:dyDescent="0.2">
      <c r="A25" s="11" t="s">
        <v>3678</v>
      </c>
      <c r="B25" s="10">
        <v>1</v>
      </c>
    </row>
    <row r="26" spans="1:2" x14ac:dyDescent="0.2">
      <c r="A26" s="11" t="s">
        <v>2839</v>
      </c>
      <c r="B26" s="10">
        <v>1</v>
      </c>
    </row>
    <row r="27" spans="1:2" x14ac:dyDescent="0.2">
      <c r="A27" s="11" t="s">
        <v>2836</v>
      </c>
      <c r="B27" s="10">
        <v>1</v>
      </c>
    </row>
    <row r="28" spans="1:2" x14ac:dyDescent="0.2">
      <c r="A28" s="11" t="s">
        <v>3986</v>
      </c>
      <c r="B28" s="10">
        <v>1</v>
      </c>
    </row>
    <row r="29" spans="1:2" x14ac:dyDescent="0.2">
      <c r="A29" s="11" t="s">
        <v>3948</v>
      </c>
      <c r="B29" s="10">
        <v>1</v>
      </c>
    </row>
    <row r="30" spans="1:2" x14ac:dyDescent="0.2">
      <c r="A30" s="11" t="s">
        <v>3151</v>
      </c>
      <c r="B30" s="10">
        <v>1</v>
      </c>
    </row>
    <row r="31" spans="1:2" x14ac:dyDescent="0.2">
      <c r="A31" s="11" t="s">
        <v>3622</v>
      </c>
      <c r="B31" s="10">
        <v>1</v>
      </c>
    </row>
    <row r="32" spans="1:2" x14ac:dyDescent="0.2">
      <c r="A32" s="11" t="s">
        <v>4002</v>
      </c>
      <c r="B32" s="10">
        <v>1</v>
      </c>
    </row>
    <row r="33" spans="1:2" x14ac:dyDescent="0.2">
      <c r="A33" s="11" t="s">
        <v>3210</v>
      </c>
      <c r="B33" s="10">
        <v>1</v>
      </c>
    </row>
    <row r="34" spans="1:2" x14ac:dyDescent="0.2">
      <c r="A34" s="11" t="s">
        <v>1289</v>
      </c>
      <c r="B34" s="10">
        <v>1</v>
      </c>
    </row>
    <row r="35" spans="1:2" x14ac:dyDescent="0.2">
      <c r="A35" s="11" t="s">
        <v>2784</v>
      </c>
      <c r="B35" s="10">
        <v>1</v>
      </c>
    </row>
    <row r="36" spans="1:2" x14ac:dyDescent="0.2">
      <c r="A36" s="11" t="s">
        <v>3505</v>
      </c>
      <c r="B36" s="10">
        <v>1</v>
      </c>
    </row>
    <row r="37" spans="1:2" x14ac:dyDescent="0.2">
      <c r="A37" s="11" t="s">
        <v>524</v>
      </c>
      <c r="B37" s="10">
        <v>1</v>
      </c>
    </row>
    <row r="38" spans="1:2" x14ac:dyDescent="0.2">
      <c r="A38" s="11" t="s">
        <v>540</v>
      </c>
      <c r="B38" s="10">
        <v>1</v>
      </c>
    </row>
    <row r="39" spans="1:2" x14ac:dyDescent="0.2">
      <c r="A39" s="11" t="s">
        <v>2908</v>
      </c>
      <c r="B39" s="10">
        <v>1</v>
      </c>
    </row>
    <row r="40" spans="1:2" x14ac:dyDescent="0.2">
      <c r="A40" s="11" t="s">
        <v>3853</v>
      </c>
      <c r="B40" s="10">
        <v>1</v>
      </c>
    </row>
    <row r="41" spans="1:2" x14ac:dyDescent="0.2">
      <c r="A41" s="11" t="s">
        <v>3679</v>
      </c>
      <c r="B41" s="10">
        <v>1</v>
      </c>
    </row>
    <row r="42" spans="1:2" x14ac:dyDescent="0.2">
      <c r="A42" s="11" t="s">
        <v>3454</v>
      </c>
      <c r="B42" s="10">
        <v>1</v>
      </c>
    </row>
    <row r="43" spans="1:2" x14ac:dyDescent="0.2">
      <c r="A43" s="11" t="s">
        <v>3265</v>
      </c>
      <c r="B43" s="10">
        <v>1</v>
      </c>
    </row>
    <row r="44" spans="1:2" x14ac:dyDescent="0.2">
      <c r="A44" s="11" t="s">
        <v>3230</v>
      </c>
      <c r="B44" s="10">
        <v>1</v>
      </c>
    </row>
    <row r="45" spans="1:2" x14ac:dyDescent="0.2">
      <c r="A45" s="11" t="s">
        <v>2878</v>
      </c>
      <c r="B45" s="10">
        <v>1</v>
      </c>
    </row>
    <row r="46" spans="1:2" x14ac:dyDescent="0.2">
      <c r="A46" s="11" t="s">
        <v>3391</v>
      </c>
      <c r="B46" s="10">
        <v>1</v>
      </c>
    </row>
    <row r="47" spans="1:2" x14ac:dyDescent="0.2">
      <c r="A47" s="11" t="s">
        <v>2849</v>
      </c>
      <c r="B47" s="10">
        <v>1</v>
      </c>
    </row>
    <row r="48" spans="1:2" x14ac:dyDescent="0.2">
      <c r="A48" s="11" t="s">
        <v>3321</v>
      </c>
      <c r="B48" s="10">
        <v>1</v>
      </c>
    </row>
    <row r="49" spans="1:2" x14ac:dyDescent="0.2">
      <c r="A49" s="11" t="s">
        <v>3806</v>
      </c>
      <c r="B49" s="10">
        <v>1</v>
      </c>
    </row>
    <row r="50" spans="1:2" x14ac:dyDescent="0.2">
      <c r="A50" s="11" t="s">
        <v>3550</v>
      </c>
      <c r="B50" s="10">
        <v>1</v>
      </c>
    </row>
    <row r="51" spans="1:2" x14ac:dyDescent="0.2">
      <c r="A51" s="11" t="s">
        <v>3545</v>
      </c>
      <c r="B51" s="10">
        <v>1</v>
      </c>
    </row>
    <row r="52" spans="1:2" x14ac:dyDescent="0.2">
      <c r="A52" s="11" t="s">
        <v>3489</v>
      </c>
      <c r="B52" s="10">
        <v>1</v>
      </c>
    </row>
    <row r="53" spans="1:2" x14ac:dyDescent="0.2">
      <c r="A53" s="11" t="s">
        <v>4029</v>
      </c>
      <c r="B53" s="10">
        <v>1</v>
      </c>
    </row>
    <row r="54" spans="1:2" x14ac:dyDescent="0.2">
      <c r="A54" s="11" t="s">
        <v>4032</v>
      </c>
      <c r="B54" s="10">
        <v>1</v>
      </c>
    </row>
    <row r="55" spans="1:2" x14ac:dyDescent="0.2">
      <c r="A55" s="11" t="s">
        <v>3328</v>
      </c>
      <c r="B55" s="10">
        <v>1</v>
      </c>
    </row>
    <row r="56" spans="1:2" x14ac:dyDescent="0.2">
      <c r="A56" s="11" t="s">
        <v>4098</v>
      </c>
      <c r="B56" s="10">
        <v>1</v>
      </c>
    </row>
    <row r="57" spans="1:2" x14ac:dyDescent="0.2">
      <c r="A57" s="11" t="s">
        <v>3233</v>
      </c>
      <c r="B57" s="10">
        <v>1</v>
      </c>
    </row>
    <row r="58" spans="1:2" x14ac:dyDescent="0.2">
      <c r="A58" s="11" t="s">
        <v>2972</v>
      </c>
      <c r="B58" s="10">
        <v>1</v>
      </c>
    </row>
    <row r="59" spans="1:2" x14ac:dyDescent="0.2">
      <c r="A59" s="11" t="s">
        <v>3132</v>
      </c>
      <c r="B59" s="10">
        <v>1</v>
      </c>
    </row>
    <row r="60" spans="1:2" x14ac:dyDescent="0.2">
      <c r="A60" s="11" t="s">
        <v>3516</v>
      </c>
      <c r="B60" s="10">
        <v>1</v>
      </c>
    </row>
    <row r="61" spans="1:2" x14ac:dyDescent="0.2">
      <c r="A61" s="11" t="s">
        <v>3227</v>
      </c>
      <c r="B61" s="10">
        <v>1</v>
      </c>
    </row>
    <row r="62" spans="1:2" x14ac:dyDescent="0.2">
      <c r="A62" s="11" t="s">
        <v>4088</v>
      </c>
      <c r="B62" s="10">
        <v>1</v>
      </c>
    </row>
    <row r="63" spans="1:2" x14ac:dyDescent="0.2">
      <c r="A63" s="11" t="s">
        <v>2801</v>
      </c>
      <c r="B63" s="10">
        <v>1</v>
      </c>
    </row>
    <row r="64" spans="1:2" x14ac:dyDescent="0.2">
      <c r="A64" s="11" t="s">
        <v>3981</v>
      </c>
      <c r="B64" s="10">
        <v>1</v>
      </c>
    </row>
    <row r="65" spans="1:2" x14ac:dyDescent="0.2">
      <c r="A65" s="11" t="s">
        <v>3863</v>
      </c>
      <c r="B65" s="10">
        <v>1</v>
      </c>
    </row>
    <row r="66" spans="1:2" x14ac:dyDescent="0.2">
      <c r="A66" s="11" t="s">
        <v>3825</v>
      </c>
      <c r="B66" s="10">
        <v>1</v>
      </c>
    </row>
    <row r="67" spans="1:2" x14ac:dyDescent="0.2">
      <c r="A67" s="11" t="s">
        <v>3985</v>
      </c>
      <c r="B67" s="10">
        <v>1</v>
      </c>
    </row>
    <row r="68" spans="1:2" x14ac:dyDescent="0.2">
      <c r="A68" s="11" t="s">
        <v>4108</v>
      </c>
      <c r="B68" s="10">
        <v>1</v>
      </c>
    </row>
    <row r="69" spans="1:2" x14ac:dyDescent="0.2">
      <c r="A69" s="11" t="s">
        <v>2915</v>
      </c>
      <c r="B69" s="10">
        <v>1</v>
      </c>
    </row>
    <row r="70" spans="1:2" x14ac:dyDescent="0.2">
      <c r="A70" s="11" t="s">
        <v>3308</v>
      </c>
      <c r="B70" s="10">
        <v>1</v>
      </c>
    </row>
    <row r="71" spans="1:2" x14ac:dyDescent="0.2">
      <c r="A71" s="11" t="s">
        <v>3379</v>
      </c>
      <c r="B71" s="10">
        <v>1</v>
      </c>
    </row>
    <row r="72" spans="1:2" x14ac:dyDescent="0.2">
      <c r="A72" s="11" t="s">
        <v>3562</v>
      </c>
      <c r="B72" s="10">
        <v>1</v>
      </c>
    </row>
    <row r="73" spans="1:2" x14ac:dyDescent="0.2">
      <c r="A73" s="11" t="s">
        <v>3816</v>
      </c>
      <c r="B73" s="10">
        <v>1</v>
      </c>
    </row>
    <row r="74" spans="1:2" x14ac:dyDescent="0.2">
      <c r="A74" s="11" t="s">
        <v>3704</v>
      </c>
      <c r="B74" s="10">
        <v>1</v>
      </c>
    </row>
    <row r="75" spans="1:2" x14ac:dyDescent="0.2">
      <c r="A75" s="11" t="s">
        <v>3680</v>
      </c>
      <c r="B75" s="10">
        <v>1</v>
      </c>
    </row>
    <row r="76" spans="1:2" x14ac:dyDescent="0.2">
      <c r="A76" s="11" t="s">
        <v>2867</v>
      </c>
      <c r="B76" s="10">
        <v>2</v>
      </c>
    </row>
    <row r="77" spans="1:2" x14ac:dyDescent="0.2">
      <c r="A77" s="11" t="s">
        <v>4061</v>
      </c>
      <c r="B77" s="10">
        <v>1</v>
      </c>
    </row>
    <row r="78" spans="1:2" x14ac:dyDescent="0.2">
      <c r="A78" s="11" t="s">
        <v>2791</v>
      </c>
      <c r="B78" s="10">
        <v>1</v>
      </c>
    </row>
    <row r="79" spans="1:2" x14ac:dyDescent="0.2">
      <c r="A79" s="11" t="s">
        <v>4005</v>
      </c>
      <c r="B79" s="10">
        <v>1</v>
      </c>
    </row>
    <row r="80" spans="1:2" x14ac:dyDescent="0.2">
      <c r="A80" s="11" t="s">
        <v>3174</v>
      </c>
      <c r="B80" s="10">
        <v>1</v>
      </c>
    </row>
    <row r="81" spans="1:2" x14ac:dyDescent="0.2">
      <c r="A81" s="11" t="s">
        <v>3979</v>
      </c>
      <c r="B81" s="10">
        <v>1</v>
      </c>
    </row>
    <row r="82" spans="1:2" x14ac:dyDescent="0.2">
      <c r="A82" s="11" t="s">
        <v>3182</v>
      </c>
      <c r="B82" s="10">
        <v>1</v>
      </c>
    </row>
    <row r="83" spans="1:2" x14ac:dyDescent="0.2">
      <c r="A83" s="11" t="s">
        <v>3950</v>
      </c>
      <c r="B83" s="10">
        <v>1</v>
      </c>
    </row>
    <row r="84" spans="1:2" x14ac:dyDescent="0.2">
      <c r="A84" s="11" t="s">
        <v>4101</v>
      </c>
      <c r="B84" s="10">
        <v>1</v>
      </c>
    </row>
    <row r="85" spans="1:2" x14ac:dyDescent="0.2">
      <c r="A85" s="11" t="s">
        <v>3435</v>
      </c>
      <c r="B85" s="10">
        <v>1</v>
      </c>
    </row>
    <row r="86" spans="1:2" x14ac:dyDescent="0.2">
      <c r="A86" s="11" t="s">
        <v>2805</v>
      </c>
      <c r="B86" s="10">
        <v>1</v>
      </c>
    </row>
    <row r="87" spans="1:2" x14ac:dyDescent="0.2">
      <c r="A87" s="11" t="s">
        <v>2788</v>
      </c>
      <c r="B87" s="10">
        <v>1</v>
      </c>
    </row>
    <row r="88" spans="1:2" x14ac:dyDescent="0.2">
      <c r="A88" s="11" t="s">
        <v>3350</v>
      </c>
      <c r="B88" s="10">
        <v>1</v>
      </c>
    </row>
    <row r="89" spans="1:2" x14ac:dyDescent="0.2">
      <c r="A89" s="11" t="s">
        <v>3585</v>
      </c>
      <c r="B89" s="10">
        <v>1</v>
      </c>
    </row>
    <row r="90" spans="1:2" x14ac:dyDescent="0.2">
      <c r="A90" s="11" t="s">
        <v>3224</v>
      </c>
      <c r="B90" s="10">
        <v>1</v>
      </c>
    </row>
    <row r="91" spans="1:2" x14ac:dyDescent="0.2">
      <c r="A91" s="11" t="s">
        <v>3828</v>
      </c>
      <c r="B91" s="10">
        <v>1</v>
      </c>
    </row>
    <row r="92" spans="1:2" x14ac:dyDescent="0.2">
      <c r="A92" s="11" t="s">
        <v>3658</v>
      </c>
      <c r="B92" s="10">
        <v>1</v>
      </c>
    </row>
    <row r="93" spans="1:2" x14ac:dyDescent="0.2">
      <c r="A93" s="11" t="s">
        <v>3813</v>
      </c>
      <c r="B93" s="10">
        <v>1</v>
      </c>
    </row>
    <row r="94" spans="1:2" x14ac:dyDescent="0.2">
      <c r="A94" s="11" t="s">
        <v>3916</v>
      </c>
      <c r="B94" s="10">
        <v>1</v>
      </c>
    </row>
    <row r="95" spans="1:2" x14ac:dyDescent="0.2">
      <c r="A95" s="11" t="s">
        <v>2817</v>
      </c>
      <c r="B95" s="10">
        <v>1</v>
      </c>
    </row>
    <row r="96" spans="1:2" x14ac:dyDescent="0.2">
      <c r="A96" s="11" t="s">
        <v>3653</v>
      </c>
      <c r="B96" s="10">
        <v>1</v>
      </c>
    </row>
    <row r="97" spans="1:2" x14ac:dyDescent="0.2">
      <c r="A97" s="11" t="s">
        <v>4081</v>
      </c>
      <c r="B97" s="10">
        <v>1</v>
      </c>
    </row>
    <row r="98" spans="1:2" x14ac:dyDescent="0.2">
      <c r="A98" s="11" t="s">
        <v>3170</v>
      </c>
      <c r="B98" s="10">
        <v>1</v>
      </c>
    </row>
    <row r="99" spans="1:2" x14ac:dyDescent="0.2">
      <c r="A99" s="11" t="s">
        <v>3596</v>
      </c>
      <c r="B99" s="10">
        <v>1</v>
      </c>
    </row>
    <row r="100" spans="1:2" x14ac:dyDescent="0.2">
      <c r="A100" s="11" t="s">
        <v>3940</v>
      </c>
      <c r="B100" s="10">
        <v>1</v>
      </c>
    </row>
    <row r="101" spans="1:2" x14ac:dyDescent="0.2">
      <c r="A101" s="11" t="s">
        <v>2895</v>
      </c>
      <c r="B101" s="10">
        <v>1</v>
      </c>
    </row>
    <row r="102" spans="1:2" x14ac:dyDescent="0.2">
      <c r="A102" s="11" t="s">
        <v>3296</v>
      </c>
      <c r="B102" s="10">
        <v>1</v>
      </c>
    </row>
    <row r="103" spans="1:2" x14ac:dyDescent="0.2">
      <c r="A103" s="11" t="s">
        <v>3238</v>
      </c>
      <c r="B103" s="10">
        <v>1</v>
      </c>
    </row>
    <row r="104" spans="1:2" x14ac:dyDescent="0.2">
      <c r="A104" s="11" t="s">
        <v>3371</v>
      </c>
      <c r="B104" s="10">
        <v>1</v>
      </c>
    </row>
    <row r="105" spans="1:2" x14ac:dyDescent="0.2">
      <c r="A105" s="11" t="s">
        <v>3650</v>
      </c>
      <c r="B105" s="10">
        <v>1</v>
      </c>
    </row>
    <row r="106" spans="1:2" x14ac:dyDescent="0.2">
      <c r="A106" s="11" t="s">
        <v>3436</v>
      </c>
      <c r="B106" s="10">
        <v>1</v>
      </c>
    </row>
    <row r="107" spans="1:2" x14ac:dyDescent="0.2">
      <c r="A107" s="11" t="s">
        <v>3604</v>
      </c>
      <c r="B107" s="10">
        <v>1</v>
      </c>
    </row>
    <row r="108" spans="1:2" x14ac:dyDescent="0.2">
      <c r="A108" s="11" t="s">
        <v>4096</v>
      </c>
      <c r="B108" s="10">
        <v>1</v>
      </c>
    </row>
    <row r="109" spans="1:2" x14ac:dyDescent="0.2">
      <c r="A109" s="11" t="s">
        <v>2870</v>
      </c>
      <c r="B109" s="10">
        <v>1</v>
      </c>
    </row>
    <row r="110" spans="1:2" x14ac:dyDescent="0.2">
      <c r="A110" s="11" t="s">
        <v>4052</v>
      </c>
      <c r="B110" s="10">
        <v>1</v>
      </c>
    </row>
    <row r="111" spans="1:2" x14ac:dyDescent="0.2">
      <c r="A111" s="11" t="s">
        <v>3468</v>
      </c>
      <c r="B111" s="10">
        <v>1</v>
      </c>
    </row>
    <row r="112" spans="1:2" x14ac:dyDescent="0.2">
      <c r="A112" s="11" t="s">
        <v>3441</v>
      </c>
      <c r="B112" s="10">
        <v>1</v>
      </c>
    </row>
    <row r="113" spans="1:2" x14ac:dyDescent="0.2">
      <c r="A113" s="11" t="s">
        <v>3689</v>
      </c>
      <c r="B113" s="10">
        <v>1</v>
      </c>
    </row>
    <row r="114" spans="1:2" x14ac:dyDescent="0.2">
      <c r="A114" s="11" t="s">
        <v>3484</v>
      </c>
      <c r="B114" s="10">
        <v>1</v>
      </c>
    </row>
    <row r="115" spans="1:2" x14ac:dyDescent="0.2">
      <c r="A115" s="11" t="s">
        <v>2916</v>
      </c>
      <c r="B115" s="10">
        <v>1</v>
      </c>
    </row>
    <row r="116" spans="1:2" x14ac:dyDescent="0.2">
      <c r="A116" s="11" t="s">
        <v>2887</v>
      </c>
      <c r="B116" s="10">
        <v>1</v>
      </c>
    </row>
    <row r="117" spans="1:2" x14ac:dyDescent="0.2">
      <c r="A117" s="11" t="s">
        <v>3574</v>
      </c>
      <c r="B117" s="10">
        <v>1</v>
      </c>
    </row>
    <row r="118" spans="1:2" x14ac:dyDescent="0.2">
      <c r="A118" s="11" t="s">
        <v>3992</v>
      </c>
      <c r="B118" s="10">
        <v>1</v>
      </c>
    </row>
    <row r="119" spans="1:2" x14ac:dyDescent="0.2">
      <c r="A119" s="11" t="s">
        <v>2806</v>
      </c>
      <c r="B119" s="10">
        <v>1</v>
      </c>
    </row>
    <row r="120" spans="1:2" x14ac:dyDescent="0.2">
      <c r="A120" s="11" t="s">
        <v>3422</v>
      </c>
      <c r="B120" s="10">
        <v>1</v>
      </c>
    </row>
    <row r="121" spans="1:2" x14ac:dyDescent="0.2">
      <c r="A121" s="11" t="s">
        <v>4093</v>
      </c>
      <c r="B121" s="10">
        <v>1</v>
      </c>
    </row>
    <row r="122" spans="1:2" x14ac:dyDescent="0.2">
      <c r="A122" s="11" t="s">
        <v>4017</v>
      </c>
      <c r="B122" s="10">
        <v>1</v>
      </c>
    </row>
    <row r="123" spans="1:2" x14ac:dyDescent="0.2">
      <c r="A123" s="11" t="s">
        <v>3579</v>
      </c>
      <c r="B123" s="10">
        <v>1</v>
      </c>
    </row>
    <row r="124" spans="1:2" x14ac:dyDescent="0.2">
      <c r="A124" s="11" t="s">
        <v>3902</v>
      </c>
      <c r="B124" s="10">
        <v>1</v>
      </c>
    </row>
    <row r="125" spans="1:2" x14ac:dyDescent="0.2">
      <c r="A125" s="11" t="s">
        <v>3145</v>
      </c>
      <c r="B125" s="10">
        <v>1</v>
      </c>
    </row>
    <row r="126" spans="1:2" x14ac:dyDescent="0.2">
      <c r="A126" s="11" t="s">
        <v>2979</v>
      </c>
      <c r="B126" s="10">
        <v>1</v>
      </c>
    </row>
    <row r="127" spans="1:2" x14ac:dyDescent="0.2">
      <c r="A127" s="11" t="s">
        <v>2886</v>
      </c>
      <c r="B127" s="10">
        <v>1</v>
      </c>
    </row>
    <row r="128" spans="1:2" x14ac:dyDescent="0.2">
      <c r="A128" s="11" t="s">
        <v>2888</v>
      </c>
      <c r="B128" s="10">
        <v>1</v>
      </c>
    </row>
    <row r="129" spans="1:2" x14ac:dyDescent="0.2">
      <c r="A129" s="11" t="s">
        <v>3520</v>
      </c>
      <c r="B129" s="10">
        <v>1</v>
      </c>
    </row>
    <row r="130" spans="1:2" x14ac:dyDescent="0.2">
      <c r="A130" s="11" t="s">
        <v>4027</v>
      </c>
      <c r="B130" s="10">
        <v>1</v>
      </c>
    </row>
    <row r="131" spans="1:2" x14ac:dyDescent="0.2">
      <c r="A131" s="11" t="s">
        <v>2783</v>
      </c>
      <c r="B131" s="10">
        <v>1</v>
      </c>
    </row>
    <row r="132" spans="1:2" x14ac:dyDescent="0.2">
      <c r="A132" s="11" t="s">
        <v>3410</v>
      </c>
      <c r="B132" s="10">
        <v>1</v>
      </c>
    </row>
    <row r="133" spans="1:2" x14ac:dyDescent="0.2">
      <c r="A133" s="11" t="s">
        <v>536</v>
      </c>
      <c r="B133" s="10">
        <v>1</v>
      </c>
    </row>
    <row r="134" spans="1:2" x14ac:dyDescent="0.2">
      <c r="A134" s="11" t="s">
        <v>3324</v>
      </c>
      <c r="B134" s="10">
        <v>1</v>
      </c>
    </row>
    <row r="135" spans="1:2" x14ac:dyDescent="0.2">
      <c r="A135" s="11" t="s">
        <v>4067</v>
      </c>
      <c r="B135" s="10">
        <v>1</v>
      </c>
    </row>
    <row r="136" spans="1:2" x14ac:dyDescent="0.2">
      <c r="A136" s="11" t="s">
        <v>3937</v>
      </c>
      <c r="B136" s="10">
        <v>1</v>
      </c>
    </row>
    <row r="137" spans="1:2" x14ac:dyDescent="0.2">
      <c r="A137" s="11" t="s">
        <v>4077</v>
      </c>
      <c r="B137" s="10">
        <v>1</v>
      </c>
    </row>
    <row r="138" spans="1:2" x14ac:dyDescent="0.2">
      <c r="A138" s="11" t="s">
        <v>3846</v>
      </c>
      <c r="B138" s="10">
        <v>1</v>
      </c>
    </row>
    <row r="139" spans="1:2" x14ac:dyDescent="0.2">
      <c r="A139" s="11" t="s">
        <v>2901</v>
      </c>
      <c r="B139" s="10">
        <v>1</v>
      </c>
    </row>
    <row r="140" spans="1:2" x14ac:dyDescent="0.2">
      <c r="A140" s="11" t="s">
        <v>3444</v>
      </c>
      <c r="B140" s="10">
        <v>1</v>
      </c>
    </row>
    <row r="141" spans="1:2" x14ac:dyDescent="0.2">
      <c r="A141" s="11" t="s">
        <v>3566</v>
      </c>
      <c r="B141" s="10">
        <v>1</v>
      </c>
    </row>
    <row r="142" spans="1:2" x14ac:dyDescent="0.2">
      <c r="A142" s="11" t="s">
        <v>3964</v>
      </c>
      <c r="B142" s="10">
        <v>1</v>
      </c>
    </row>
    <row r="143" spans="1:2" x14ac:dyDescent="0.2">
      <c r="A143" s="11" t="s">
        <v>3414</v>
      </c>
      <c r="B143" s="10">
        <v>1</v>
      </c>
    </row>
    <row r="144" spans="1:2" x14ac:dyDescent="0.2">
      <c r="A144" s="11" t="s">
        <v>3725</v>
      </c>
      <c r="B144" s="10">
        <v>1</v>
      </c>
    </row>
    <row r="145" spans="1:2" x14ac:dyDescent="0.2">
      <c r="A145" s="11" t="s">
        <v>538</v>
      </c>
      <c r="B145" s="10">
        <v>1</v>
      </c>
    </row>
    <row r="146" spans="1:2" x14ac:dyDescent="0.2">
      <c r="A146" s="11" t="s">
        <v>3473</v>
      </c>
      <c r="B146" s="10">
        <v>1</v>
      </c>
    </row>
    <row r="147" spans="1:2" x14ac:dyDescent="0.2">
      <c r="A147" s="11" t="s">
        <v>3517</v>
      </c>
      <c r="B147" s="10">
        <v>1</v>
      </c>
    </row>
    <row r="148" spans="1:2" x14ac:dyDescent="0.2">
      <c r="A148" s="11" t="s">
        <v>3720</v>
      </c>
      <c r="B148" s="10">
        <v>1</v>
      </c>
    </row>
    <row r="149" spans="1:2" x14ac:dyDescent="0.2">
      <c r="A149" s="11" t="s">
        <v>2868</v>
      </c>
      <c r="B149" s="10">
        <v>1</v>
      </c>
    </row>
    <row r="150" spans="1:2" x14ac:dyDescent="0.2">
      <c r="A150" s="11" t="s">
        <v>1301</v>
      </c>
      <c r="B150" s="10">
        <v>1</v>
      </c>
    </row>
    <row r="151" spans="1:2" x14ac:dyDescent="0.2">
      <c r="A151" s="11" t="s">
        <v>3429</v>
      </c>
      <c r="B151" s="10">
        <v>1</v>
      </c>
    </row>
    <row r="152" spans="1:2" x14ac:dyDescent="0.2">
      <c r="A152" s="11" t="s">
        <v>3358</v>
      </c>
      <c r="B152" s="10">
        <v>2</v>
      </c>
    </row>
    <row r="153" spans="1:2" x14ac:dyDescent="0.2">
      <c r="A153" s="11" t="s">
        <v>2880</v>
      </c>
      <c r="B153" s="10">
        <v>1</v>
      </c>
    </row>
    <row r="154" spans="1:2" x14ac:dyDescent="0.2">
      <c r="A154" s="11" t="s">
        <v>3144</v>
      </c>
      <c r="B154" s="10">
        <v>1</v>
      </c>
    </row>
    <row r="155" spans="1:2" x14ac:dyDescent="0.2">
      <c r="A155" s="11" t="s">
        <v>2782</v>
      </c>
      <c r="B155" s="10">
        <v>1</v>
      </c>
    </row>
    <row r="156" spans="1:2" x14ac:dyDescent="0.2">
      <c r="A156" s="11" t="s">
        <v>3164</v>
      </c>
      <c r="B156" s="10">
        <v>1</v>
      </c>
    </row>
    <row r="157" spans="1:2" x14ac:dyDescent="0.2">
      <c r="A157" s="11" t="s">
        <v>3831</v>
      </c>
      <c r="B157" s="10">
        <v>1</v>
      </c>
    </row>
    <row r="158" spans="1:2" x14ac:dyDescent="0.2">
      <c r="A158" s="11" t="s">
        <v>3355</v>
      </c>
      <c r="B158" s="10">
        <v>1</v>
      </c>
    </row>
    <row r="159" spans="1:2" x14ac:dyDescent="0.2">
      <c r="A159" s="11" t="s">
        <v>3901</v>
      </c>
      <c r="B159" s="10">
        <v>1</v>
      </c>
    </row>
    <row r="160" spans="1:2" x14ac:dyDescent="0.2">
      <c r="A160" s="11" t="s">
        <v>4078</v>
      </c>
      <c r="B160" s="10">
        <v>1</v>
      </c>
    </row>
    <row r="161" spans="1:2" x14ac:dyDescent="0.2">
      <c r="A161" s="11" t="s">
        <v>3835</v>
      </c>
      <c r="B161" s="10">
        <v>1</v>
      </c>
    </row>
    <row r="162" spans="1:2" x14ac:dyDescent="0.2">
      <c r="A162" s="11" t="s">
        <v>3586</v>
      </c>
      <c r="B162" s="10">
        <v>1</v>
      </c>
    </row>
    <row r="163" spans="1:2" x14ac:dyDescent="0.2">
      <c r="A163" s="11" t="s">
        <v>3258</v>
      </c>
      <c r="B163" s="10">
        <v>1</v>
      </c>
    </row>
    <row r="164" spans="1:2" x14ac:dyDescent="0.2">
      <c r="A164" s="11" t="s">
        <v>3559</v>
      </c>
      <c r="B164" s="10">
        <v>1</v>
      </c>
    </row>
    <row r="165" spans="1:2" x14ac:dyDescent="0.2">
      <c r="A165" s="11" t="s">
        <v>3518</v>
      </c>
      <c r="B165" s="10">
        <v>1</v>
      </c>
    </row>
    <row r="166" spans="1:2" x14ac:dyDescent="0.2">
      <c r="A166" s="11" t="s">
        <v>3591</v>
      </c>
      <c r="B166" s="10">
        <v>1</v>
      </c>
    </row>
    <row r="167" spans="1:2" x14ac:dyDescent="0.2">
      <c r="A167" s="11" t="s">
        <v>2977</v>
      </c>
      <c r="B167" s="10">
        <v>1</v>
      </c>
    </row>
    <row r="168" spans="1:2" x14ac:dyDescent="0.2">
      <c r="A168" s="11" t="s">
        <v>3351</v>
      </c>
      <c r="B168" s="10">
        <v>1</v>
      </c>
    </row>
    <row r="169" spans="1:2" x14ac:dyDescent="0.2">
      <c r="A169" s="11" t="s">
        <v>3163</v>
      </c>
      <c r="B169" s="10">
        <v>1</v>
      </c>
    </row>
    <row r="170" spans="1:2" x14ac:dyDescent="0.2">
      <c r="A170" s="11" t="s">
        <v>2810</v>
      </c>
      <c r="B170" s="10">
        <v>1</v>
      </c>
    </row>
    <row r="171" spans="1:2" x14ac:dyDescent="0.2">
      <c r="A171" s="11" t="s">
        <v>3250</v>
      </c>
      <c r="B171" s="10">
        <v>1</v>
      </c>
    </row>
    <row r="172" spans="1:2" x14ac:dyDescent="0.2">
      <c r="A172" s="11" t="s">
        <v>3710</v>
      </c>
      <c r="B172" s="10">
        <v>1</v>
      </c>
    </row>
    <row r="173" spans="1:2" x14ac:dyDescent="0.2">
      <c r="A173" s="11" t="s">
        <v>2900</v>
      </c>
      <c r="B173" s="10">
        <v>1</v>
      </c>
    </row>
    <row r="174" spans="1:2" x14ac:dyDescent="0.2">
      <c r="A174" s="11" t="s">
        <v>2902</v>
      </c>
      <c r="B174" s="10">
        <v>1</v>
      </c>
    </row>
    <row r="175" spans="1:2" x14ac:dyDescent="0.2">
      <c r="A175" s="11" t="s">
        <v>3156</v>
      </c>
      <c r="B175" s="10">
        <v>1</v>
      </c>
    </row>
    <row r="176" spans="1:2" x14ac:dyDescent="0.2">
      <c r="A176" s="11" t="s">
        <v>4001</v>
      </c>
      <c r="B176" s="10">
        <v>1</v>
      </c>
    </row>
    <row r="177" spans="1:2" x14ac:dyDescent="0.2">
      <c r="A177" s="11" t="s">
        <v>3935</v>
      </c>
      <c r="B177" s="10">
        <v>1</v>
      </c>
    </row>
    <row r="178" spans="1:2" x14ac:dyDescent="0.2">
      <c r="A178" s="11" t="s">
        <v>3824</v>
      </c>
      <c r="B178" s="10">
        <v>1</v>
      </c>
    </row>
    <row r="179" spans="1:2" x14ac:dyDescent="0.2">
      <c r="A179" s="11" t="s">
        <v>3818</v>
      </c>
      <c r="B179" s="10">
        <v>1</v>
      </c>
    </row>
    <row r="180" spans="1:2" x14ac:dyDescent="0.2">
      <c r="A180" s="11" t="s">
        <v>3216</v>
      </c>
      <c r="B180" s="10">
        <v>1</v>
      </c>
    </row>
    <row r="181" spans="1:2" x14ac:dyDescent="0.2">
      <c r="A181" s="11" t="s">
        <v>3393</v>
      </c>
      <c r="B181" s="10">
        <v>1</v>
      </c>
    </row>
    <row r="182" spans="1:2" x14ac:dyDescent="0.2">
      <c r="A182" s="11" t="s">
        <v>2812</v>
      </c>
      <c r="B182" s="10">
        <v>1</v>
      </c>
    </row>
    <row r="183" spans="1:2" x14ac:dyDescent="0.2">
      <c r="A183" s="11" t="s">
        <v>3220</v>
      </c>
      <c r="B183" s="10">
        <v>1</v>
      </c>
    </row>
    <row r="184" spans="1:2" x14ac:dyDescent="0.2">
      <c r="A184" s="11" t="s">
        <v>3904</v>
      </c>
      <c r="B184" s="10">
        <v>1</v>
      </c>
    </row>
    <row r="185" spans="1:2" x14ac:dyDescent="0.2">
      <c r="A185" s="11" t="s">
        <v>3285</v>
      </c>
      <c r="B185" s="10">
        <v>1</v>
      </c>
    </row>
    <row r="186" spans="1:2" x14ac:dyDescent="0.2">
      <c r="A186" s="11" t="s">
        <v>3942</v>
      </c>
      <c r="B186" s="10">
        <v>1</v>
      </c>
    </row>
    <row r="187" spans="1:2" x14ac:dyDescent="0.2">
      <c r="A187" s="11" t="s">
        <v>3212</v>
      </c>
      <c r="B187" s="10">
        <v>1</v>
      </c>
    </row>
    <row r="188" spans="1:2" x14ac:dyDescent="0.2">
      <c r="A188" s="11" t="s">
        <v>3363</v>
      </c>
      <c r="B188" s="10">
        <v>1</v>
      </c>
    </row>
    <row r="189" spans="1:2" x14ac:dyDescent="0.2">
      <c r="A189" s="11" t="s">
        <v>3288</v>
      </c>
      <c r="B189" s="10">
        <v>1</v>
      </c>
    </row>
    <row r="190" spans="1:2" x14ac:dyDescent="0.2">
      <c r="A190" s="11" t="s">
        <v>3570</v>
      </c>
      <c r="B190" s="10">
        <v>1</v>
      </c>
    </row>
    <row r="191" spans="1:2" x14ac:dyDescent="0.2">
      <c r="A191" s="11" t="s">
        <v>4082</v>
      </c>
      <c r="B191" s="10">
        <v>1</v>
      </c>
    </row>
    <row r="192" spans="1:2" x14ac:dyDescent="0.2">
      <c r="A192" s="11" t="s">
        <v>3923</v>
      </c>
      <c r="B192" s="10">
        <v>1</v>
      </c>
    </row>
    <row r="193" spans="1:2" x14ac:dyDescent="0.2">
      <c r="A193" s="11" t="s">
        <v>3139</v>
      </c>
      <c r="B193" s="10">
        <v>1</v>
      </c>
    </row>
    <row r="194" spans="1:2" x14ac:dyDescent="0.2">
      <c r="A194" s="11" t="s">
        <v>3128</v>
      </c>
      <c r="B194" s="10">
        <v>1</v>
      </c>
    </row>
    <row r="195" spans="1:2" x14ac:dyDescent="0.2">
      <c r="A195" s="11" t="s">
        <v>3681</v>
      </c>
      <c r="B195" s="10">
        <v>1</v>
      </c>
    </row>
    <row r="196" spans="1:2" x14ac:dyDescent="0.2">
      <c r="A196" s="11" t="s">
        <v>3235</v>
      </c>
      <c r="B196" s="10">
        <v>1</v>
      </c>
    </row>
    <row r="197" spans="1:2" x14ac:dyDescent="0.2">
      <c r="A197" s="11" t="s">
        <v>2897</v>
      </c>
      <c r="B197" s="10">
        <v>1</v>
      </c>
    </row>
    <row r="198" spans="1:2" x14ac:dyDescent="0.2">
      <c r="A198" s="11" t="s">
        <v>3237</v>
      </c>
      <c r="B198" s="10">
        <v>1</v>
      </c>
    </row>
    <row r="199" spans="1:2" x14ac:dyDescent="0.2">
      <c r="A199" s="11" t="s">
        <v>3956</v>
      </c>
      <c r="B199" s="10">
        <v>1</v>
      </c>
    </row>
    <row r="200" spans="1:2" x14ac:dyDescent="0.2">
      <c r="A200" s="11" t="s">
        <v>3925</v>
      </c>
      <c r="B200" s="10">
        <v>1</v>
      </c>
    </row>
    <row r="201" spans="1:2" x14ac:dyDescent="0.2">
      <c r="A201" s="11" t="s">
        <v>3616</v>
      </c>
      <c r="B201" s="10">
        <v>1</v>
      </c>
    </row>
    <row r="202" spans="1:2" x14ac:dyDescent="0.2">
      <c r="A202" s="11" t="s">
        <v>3670</v>
      </c>
      <c r="B202" s="10">
        <v>1</v>
      </c>
    </row>
    <row r="203" spans="1:2" x14ac:dyDescent="0.2">
      <c r="A203" s="11" t="s">
        <v>3388</v>
      </c>
      <c r="B203" s="10">
        <v>1</v>
      </c>
    </row>
    <row r="204" spans="1:2" x14ac:dyDescent="0.2">
      <c r="A204" s="11" t="s">
        <v>3406</v>
      </c>
      <c r="B204" s="10">
        <v>1</v>
      </c>
    </row>
    <row r="205" spans="1:2" x14ac:dyDescent="0.2">
      <c r="A205" s="11" t="s">
        <v>3538</v>
      </c>
      <c r="B205" s="10">
        <v>1</v>
      </c>
    </row>
    <row r="206" spans="1:2" x14ac:dyDescent="0.2">
      <c r="A206" s="11" t="s">
        <v>2866</v>
      </c>
      <c r="B206" s="10">
        <v>1</v>
      </c>
    </row>
    <row r="207" spans="1:2" x14ac:dyDescent="0.2">
      <c r="A207" s="11" t="s">
        <v>3269</v>
      </c>
      <c r="B207" s="10">
        <v>1</v>
      </c>
    </row>
    <row r="208" spans="1:2" x14ac:dyDescent="0.2">
      <c r="A208" s="11" t="s">
        <v>4040</v>
      </c>
      <c r="B208" s="10">
        <v>1</v>
      </c>
    </row>
    <row r="209" spans="1:2" x14ac:dyDescent="0.2">
      <c r="A209" s="11" t="s">
        <v>3597</v>
      </c>
      <c r="B209" s="10">
        <v>1</v>
      </c>
    </row>
    <row r="210" spans="1:2" x14ac:dyDescent="0.2">
      <c r="A210" s="11" t="s">
        <v>3438</v>
      </c>
      <c r="B210" s="10">
        <v>1</v>
      </c>
    </row>
    <row r="211" spans="1:2" x14ac:dyDescent="0.2">
      <c r="A211" s="11" t="s">
        <v>4073</v>
      </c>
      <c r="B211" s="10">
        <v>1</v>
      </c>
    </row>
    <row r="212" spans="1:2" x14ac:dyDescent="0.2">
      <c r="A212" s="11" t="s">
        <v>3951</v>
      </c>
      <c r="B212" s="10">
        <v>1</v>
      </c>
    </row>
    <row r="213" spans="1:2" x14ac:dyDescent="0.2">
      <c r="A213" s="11" t="s">
        <v>3478</v>
      </c>
      <c r="B213" s="10">
        <v>1</v>
      </c>
    </row>
    <row r="214" spans="1:2" x14ac:dyDescent="0.2">
      <c r="A214" s="11" t="s">
        <v>2877</v>
      </c>
      <c r="B214" s="10">
        <v>1</v>
      </c>
    </row>
    <row r="215" spans="1:2" x14ac:dyDescent="0.2">
      <c r="A215" s="11" t="s">
        <v>3309</v>
      </c>
      <c r="B215" s="10">
        <v>1</v>
      </c>
    </row>
    <row r="216" spans="1:2" x14ac:dyDescent="0.2">
      <c r="A216" s="11" t="s">
        <v>2847</v>
      </c>
      <c r="B216" s="10">
        <v>1</v>
      </c>
    </row>
    <row r="217" spans="1:2" x14ac:dyDescent="0.2">
      <c r="A217" s="11" t="s">
        <v>3215</v>
      </c>
      <c r="B217" s="10">
        <v>1</v>
      </c>
    </row>
    <row r="218" spans="1:2" x14ac:dyDescent="0.2">
      <c r="A218" s="11" t="s">
        <v>3926</v>
      </c>
      <c r="B218" s="10">
        <v>1</v>
      </c>
    </row>
    <row r="219" spans="1:2" x14ac:dyDescent="0.2">
      <c r="A219" s="11" t="s">
        <v>3552</v>
      </c>
      <c r="B219" s="10">
        <v>1</v>
      </c>
    </row>
    <row r="220" spans="1:2" x14ac:dyDescent="0.2">
      <c r="A220" s="11" t="s">
        <v>4084</v>
      </c>
      <c r="B220" s="10">
        <v>1</v>
      </c>
    </row>
    <row r="221" spans="1:2" x14ac:dyDescent="0.2">
      <c r="A221" s="11" t="s">
        <v>523</v>
      </c>
      <c r="B221" s="10">
        <v>1</v>
      </c>
    </row>
    <row r="222" spans="1:2" x14ac:dyDescent="0.2">
      <c r="A222" s="11" t="s">
        <v>532</v>
      </c>
      <c r="B222" s="10">
        <v>1</v>
      </c>
    </row>
    <row r="223" spans="1:2" x14ac:dyDescent="0.2">
      <c r="A223" s="11" t="s">
        <v>3701</v>
      </c>
      <c r="B223" s="10">
        <v>1</v>
      </c>
    </row>
    <row r="224" spans="1:2" x14ac:dyDescent="0.2">
      <c r="A224" s="11" t="s">
        <v>2909</v>
      </c>
      <c r="B224" s="10">
        <v>1</v>
      </c>
    </row>
    <row r="225" spans="1:2" x14ac:dyDescent="0.2">
      <c r="A225" s="11" t="s">
        <v>3695</v>
      </c>
      <c r="B225" s="10">
        <v>1</v>
      </c>
    </row>
    <row r="226" spans="1:2" x14ac:dyDescent="0.2">
      <c r="A226" s="11" t="s">
        <v>3716</v>
      </c>
      <c r="B226" s="10">
        <v>1</v>
      </c>
    </row>
    <row r="227" spans="1:2" x14ac:dyDescent="0.2">
      <c r="A227" s="11" t="s">
        <v>3270</v>
      </c>
      <c r="B227" s="10">
        <v>1</v>
      </c>
    </row>
    <row r="228" spans="1:2" x14ac:dyDescent="0.2">
      <c r="A228" s="11" t="s">
        <v>531</v>
      </c>
      <c r="B228" s="10">
        <v>1</v>
      </c>
    </row>
    <row r="229" spans="1:2" x14ac:dyDescent="0.2">
      <c r="A229" s="11" t="s">
        <v>3332</v>
      </c>
      <c r="B229" s="10">
        <v>1</v>
      </c>
    </row>
    <row r="230" spans="1:2" x14ac:dyDescent="0.2">
      <c r="A230" s="11" t="s">
        <v>3381</v>
      </c>
      <c r="B230" s="10">
        <v>1</v>
      </c>
    </row>
    <row r="231" spans="1:2" x14ac:dyDescent="0.2">
      <c r="A231" s="11" t="s">
        <v>3168</v>
      </c>
      <c r="B231" s="10">
        <v>1</v>
      </c>
    </row>
    <row r="232" spans="1:2" x14ac:dyDescent="0.2">
      <c r="A232" s="11" t="s">
        <v>3821</v>
      </c>
      <c r="B232" s="10">
        <v>1</v>
      </c>
    </row>
    <row r="233" spans="1:2" x14ac:dyDescent="0.2">
      <c r="A233" s="11" t="s">
        <v>3744</v>
      </c>
      <c r="B233" s="10">
        <v>1</v>
      </c>
    </row>
    <row r="234" spans="1:2" x14ac:dyDescent="0.2">
      <c r="A234" s="11" t="s">
        <v>3427</v>
      </c>
      <c r="B234" s="10">
        <v>1</v>
      </c>
    </row>
    <row r="235" spans="1:2" x14ac:dyDescent="0.2">
      <c r="A235" s="11" t="s">
        <v>3605</v>
      </c>
      <c r="B235" s="10">
        <v>1</v>
      </c>
    </row>
    <row r="236" spans="1:2" x14ac:dyDescent="0.2">
      <c r="A236" s="11" t="s">
        <v>3464</v>
      </c>
      <c r="B236" s="10">
        <v>1</v>
      </c>
    </row>
    <row r="237" spans="1:2" x14ac:dyDescent="0.2">
      <c r="A237" s="11" t="s">
        <v>2973</v>
      </c>
      <c r="B237" s="10">
        <v>1</v>
      </c>
    </row>
    <row r="238" spans="1:2" x14ac:dyDescent="0.2">
      <c r="A238" s="11" t="s">
        <v>3661</v>
      </c>
      <c r="B238" s="10">
        <v>1</v>
      </c>
    </row>
    <row r="239" spans="1:2" x14ac:dyDescent="0.2">
      <c r="A239" s="11" t="s">
        <v>3178</v>
      </c>
      <c r="B239" s="10">
        <v>1</v>
      </c>
    </row>
    <row r="240" spans="1:2" x14ac:dyDescent="0.2">
      <c r="A240" s="11" t="s">
        <v>3458</v>
      </c>
      <c r="B240" s="10">
        <v>1</v>
      </c>
    </row>
    <row r="241" spans="1:2" x14ac:dyDescent="0.2">
      <c r="A241" s="11" t="s">
        <v>3471</v>
      </c>
      <c r="B241" s="10">
        <v>1</v>
      </c>
    </row>
    <row r="242" spans="1:2" x14ac:dyDescent="0.2">
      <c r="A242" s="11" t="s">
        <v>521</v>
      </c>
      <c r="B242" s="10">
        <v>1</v>
      </c>
    </row>
    <row r="243" spans="1:2" x14ac:dyDescent="0.2">
      <c r="A243" s="11" t="s">
        <v>3526</v>
      </c>
      <c r="B243" s="10">
        <v>1</v>
      </c>
    </row>
    <row r="244" spans="1:2" x14ac:dyDescent="0.2">
      <c r="A244" s="11" t="s">
        <v>3337</v>
      </c>
      <c r="B244" s="10">
        <v>1</v>
      </c>
    </row>
    <row r="245" spans="1:2" x14ac:dyDescent="0.2">
      <c r="A245" s="11" t="s">
        <v>3737</v>
      </c>
      <c r="B245" s="10">
        <v>1</v>
      </c>
    </row>
    <row r="246" spans="1:2" x14ac:dyDescent="0.2">
      <c r="A246" s="11" t="s">
        <v>4102</v>
      </c>
      <c r="B246" s="10">
        <v>1</v>
      </c>
    </row>
    <row r="247" spans="1:2" x14ac:dyDescent="0.2">
      <c r="A247" s="11" t="s">
        <v>3823</v>
      </c>
      <c r="B247" s="10">
        <v>1</v>
      </c>
    </row>
    <row r="248" spans="1:2" x14ac:dyDescent="0.2">
      <c r="A248" s="11" t="s">
        <v>3898</v>
      </c>
      <c r="B248" s="10">
        <v>1</v>
      </c>
    </row>
    <row r="249" spans="1:2" x14ac:dyDescent="0.2">
      <c r="A249" s="11" t="s">
        <v>3684</v>
      </c>
      <c r="B249" s="10">
        <v>1</v>
      </c>
    </row>
    <row r="250" spans="1:2" x14ac:dyDescent="0.2">
      <c r="A250" s="11" t="s">
        <v>4079</v>
      </c>
      <c r="B250" s="10">
        <v>1</v>
      </c>
    </row>
    <row r="251" spans="1:2" x14ac:dyDescent="0.2">
      <c r="A251" s="11" t="s">
        <v>4035</v>
      </c>
      <c r="B251" s="10">
        <v>1</v>
      </c>
    </row>
    <row r="252" spans="1:2" x14ac:dyDescent="0.2">
      <c r="A252" s="11" t="s">
        <v>3167</v>
      </c>
      <c r="B252" s="10">
        <v>1</v>
      </c>
    </row>
    <row r="253" spans="1:2" x14ac:dyDescent="0.2">
      <c r="A253" s="11" t="s">
        <v>529</v>
      </c>
      <c r="B253" s="10">
        <v>1</v>
      </c>
    </row>
    <row r="254" spans="1:2" x14ac:dyDescent="0.2">
      <c r="A254" s="11" t="s">
        <v>2905</v>
      </c>
      <c r="B254" s="10">
        <v>1</v>
      </c>
    </row>
    <row r="255" spans="1:2" x14ac:dyDescent="0.2">
      <c r="A255" s="11" t="s">
        <v>3292</v>
      </c>
      <c r="B255" s="10">
        <v>1</v>
      </c>
    </row>
    <row r="256" spans="1:2" x14ac:dyDescent="0.2">
      <c r="A256" s="11" t="s">
        <v>3501</v>
      </c>
      <c r="B256" s="10">
        <v>1</v>
      </c>
    </row>
    <row r="257" spans="1:2" x14ac:dyDescent="0.2">
      <c r="A257" s="11" t="s">
        <v>3470</v>
      </c>
      <c r="B257" s="10">
        <v>1</v>
      </c>
    </row>
    <row r="258" spans="1:2" x14ac:dyDescent="0.2">
      <c r="A258" s="11" t="s">
        <v>1299</v>
      </c>
      <c r="B258" s="10">
        <v>1</v>
      </c>
    </row>
    <row r="259" spans="1:2" x14ac:dyDescent="0.2">
      <c r="A259" s="11" t="s">
        <v>4062</v>
      </c>
      <c r="B259" s="10">
        <v>1</v>
      </c>
    </row>
    <row r="260" spans="1:2" x14ac:dyDescent="0.2">
      <c r="A260" s="11" t="s">
        <v>2969</v>
      </c>
      <c r="B260" s="10">
        <v>1</v>
      </c>
    </row>
    <row r="261" spans="1:2" x14ac:dyDescent="0.2">
      <c r="A261" s="11" t="s">
        <v>3683</v>
      </c>
      <c r="B261" s="10">
        <v>1</v>
      </c>
    </row>
    <row r="262" spans="1:2" x14ac:dyDescent="0.2">
      <c r="A262" s="11" t="s">
        <v>3676</v>
      </c>
      <c r="B262" s="10">
        <v>1</v>
      </c>
    </row>
    <row r="263" spans="1:2" x14ac:dyDescent="0.2">
      <c r="A263" s="11" t="s">
        <v>3698</v>
      </c>
      <c r="B263" s="10">
        <v>1</v>
      </c>
    </row>
    <row r="264" spans="1:2" x14ac:dyDescent="0.2">
      <c r="A264" s="11" t="s">
        <v>3740</v>
      </c>
      <c r="B264" s="10">
        <v>1</v>
      </c>
    </row>
    <row r="265" spans="1:2" x14ac:dyDescent="0.2">
      <c r="A265" s="11" t="s">
        <v>3319</v>
      </c>
      <c r="B265" s="10">
        <v>1</v>
      </c>
    </row>
    <row r="266" spans="1:2" x14ac:dyDescent="0.2">
      <c r="A266" s="11" t="s">
        <v>3943</v>
      </c>
      <c r="B266" s="10">
        <v>1</v>
      </c>
    </row>
    <row r="267" spans="1:2" x14ac:dyDescent="0.2">
      <c r="A267" s="11" t="s">
        <v>2794</v>
      </c>
      <c r="B267" s="10">
        <v>1</v>
      </c>
    </row>
    <row r="268" spans="1:2" x14ac:dyDescent="0.2">
      <c r="A268" s="11" t="s">
        <v>3606</v>
      </c>
      <c r="B268" s="10">
        <v>1</v>
      </c>
    </row>
    <row r="269" spans="1:2" x14ac:dyDescent="0.2">
      <c r="A269" s="11" t="s">
        <v>3185</v>
      </c>
      <c r="B269" s="10">
        <v>1</v>
      </c>
    </row>
    <row r="270" spans="1:2" x14ac:dyDescent="0.2">
      <c r="A270" s="11" t="s">
        <v>3412</v>
      </c>
      <c r="B270" s="10">
        <v>1</v>
      </c>
    </row>
    <row r="271" spans="1:2" x14ac:dyDescent="0.2">
      <c r="A271" s="11" t="s">
        <v>3268</v>
      </c>
      <c r="B271" s="10">
        <v>1</v>
      </c>
    </row>
    <row r="272" spans="1:2" x14ac:dyDescent="0.2">
      <c r="A272" s="11" t="s">
        <v>2853</v>
      </c>
      <c r="B272" s="10">
        <v>1</v>
      </c>
    </row>
    <row r="273" spans="1:2" x14ac:dyDescent="0.2">
      <c r="A273" s="11" t="s">
        <v>3836</v>
      </c>
      <c r="B273" s="10">
        <v>1</v>
      </c>
    </row>
    <row r="274" spans="1:2" x14ac:dyDescent="0.2">
      <c r="A274" s="11" t="s">
        <v>3302</v>
      </c>
      <c r="B274" s="10">
        <v>1</v>
      </c>
    </row>
    <row r="275" spans="1:2" x14ac:dyDescent="0.2">
      <c r="A275" s="11" t="s">
        <v>3729</v>
      </c>
      <c r="B275" s="10">
        <v>1</v>
      </c>
    </row>
    <row r="276" spans="1:2" x14ac:dyDescent="0.2">
      <c r="A276" s="11" t="s">
        <v>2917</v>
      </c>
      <c r="B276" s="10">
        <v>1</v>
      </c>
    </row>
    <row r="277" spans="1:2" x14ac:dyDescent="0.2">
      <c r="A277" s="11" t="s">
        <v>3253</v>
      </c>
      <c r="B277" s="10">
        <v>1</v>
      </c>
    </row>
    <row r="278" spans="1:2" x14ac:dyDescent="0.2">
      <c r="A278" s="11" t="s">
        <v>3933</v>
      </c>
      <c r="B278" s="10">
        <v>1</v>
      </c>
    </row>
    <row r="279" spans="1:2" x14ac:dyDescent="0.2">
      <c r="A279" s="11" t="s">
        <v>3181</v>
      </c>
      <c r="B279" s="10">
        <v>1</v>
      </c>
    </row>
    <row r="280" spans="1:2" x14ac:dyDescent="0.2">
      <c r="A280" s="11" t="s">
        <v>1292</v>
      </c>
      <c r="B280" s="10">
        <v>1</v>
      </c>
    </row>
    <row r="281" spans="1:2" x14ac:dyDescent="0.2">
      <c r="A281" s="11" t="s">
        <v>3939</v>
      </c>
      <c r="B281" s="10">
        <v>1</v>
      </c>
    </row>
    <row r="282" spans="1:2" x14ac:dyDescent="0.2">
      <c r="A282" s="11" t="s">
        <v>2863</v>
      </c>
      <c r="B282" s="10">
        <v>1</v>
      </c>
    </row>
    <row r="283" spans="1:2" x14ac:dyDescent="0.2">
      <c r="A283" s="11" t="s">
        <v>3184</v>
      </c>
      <c r="B283" s="10">
        <v>1</v>
      </c>
    </row>
    <row r="284" spans="1:2" x14ac:dyDescent="0.2">
      <c r="A284" s="11" t="s">
        <v>526</v>
      </c>
      <c r="B284" s="10">
        <v>1</v>
      </c>
    </row>
    <row r="285" spans="1:2" x14ac:dyDescent="0.2">
      <c r="A285" s="11" t="s">
        <v>2800</v>
      </c>
      <c r="B285" s="10">
        <v>1</v>
      </c>
    </row>
    <row r="286" spans="1:2" x14ac:dyDescent="0.2">
      <c r="A286" s="11" t="s">
        <v>3619</v>
      </c>
      <c r="B286" s="10">
        <v>1</v>
      </c>
    </row>
    <row r="287" spans="1:2" x14ac:dyDescent="0.2">
      <c r="A287" s="11" t="s">
        <v>3711</v>
      </c>
      <c r="B287" s="10">
        <v>1</v>
      </c>
    </row>
    <row r="288" spans="1:2" x14ac:dyDescent="0.2">
      <c r="A288" s="11" t="s">
        <v>3219</v>
      </c>
      <c r="B288" s="10">
        <v>1</v>
      </c>
    </row>
    <row r="289" spans="1:2" x14ac:dyDescent="0.2">
      <c r="A289" s="11" t="s">
        <v>3811</v>
      </c>
      <c r="B289" s="10">
        <v>1</v>
      </c>
    </row>
    <row r="290" spans="1:2" x14ac:dyDescent="0.2">
      <c r="A290" s="11" t="s">
        <v>3528</v>
      </c>
      <c r="B290" s="10">
        <v>1</v>
      </c>
    </row>
    <row r="291" spans="1:2" x14ac:dyDescent="0.2">
      <c r="A291" s="11" t="s">
        <v>2912</v>
      </c>
      <c r="B291" s="10">
        <v>1</v>
      </c>
    </row>
    <row r="292" spans="1:2" x14ac:dyDescent="0.2">
      <c r="A292" s="11" t="s">
        <v>3322</v>
      </c>
      <c r="B292" s="10">
        <v>1</v>
      </c>
    </row>
    <row r="293" spans="1:2" x14ac:dyDescent="0.2">
      <c r="A293" s="11" t="s">
        <v>3980</v>
      </c>
      <c r="B293" s="10">
        <v>1</v>
      </c>
    </row>
    <row r="294" spans="1:2" x14ac:dyDescent="0.2">
      <c r="A294" s="11" t="s">
        <v>3529</v>
      </c>
      <c r="B294" s="10">
        <v>1</v>
      </c>
    </row>
    <row r="295" spans="1:2" x14ac:dyDescent="0.2">
      <c r="A295" s="11" t="s">
        <v>3834</v>
      </c>
      <c r="B295" s="10">
        <v>1</v>
      </c>
    </row>
    <row r="296" spans="1:2" x14ac:dyDescent="0.2">
      <c r="A296" s="11" t="s">
        <v>2966</v>
      </c>
      <c r="B296" s="10">
        <v>1</v>
      </c>
    </row>
    <row r="297" spans="1:2" x14ac:dyDescent="0.2">
      <c r="A297" s="11" t="s">
        <v>3402</v>
      </c>
      <c r="B297" s="10">
        <v>1</v>
      </c>
    </row>
    <row r="298" spans="1:2" x14ac:dyDescent="0.2">
      <c r="A298" s="11" t="s">
        <v>3671</v>
      </c>
      <c r="B298" s="10">
        <v>1</v>
      </c>
    </row>
    <row r="299" spans="1:2" x14ac:dyDescent="0.2">
      <c r="A299" s="11" t="s">
        <v>3161</v>
      </c>
      <c r="B299" s="10">
        <v>1</v>
      </c>
    </row>
    <row r="300" spans="1:2" x14ac:dyDescent="0.2">
      <c r="A300" s="11" t="s">
        <v>3578</v>
      </c>
      <c r="B300" s="10">
        <v>1</v>
      </c>
    </row>
    <row r="301" spans="1:2" x14ac:dyDescent="0.2">
      <c r="A301" s="11" t="s">
        <v>3820</v>
      </c>
      <c r="B301" s="10">
        <v>1</v>
      </c>
    </row>
    <row r="302" spans="1:2" x14ac:dyDescent="0.2">
      <c r="A302" s="11" t="s">
        <v>3498</v>
      </c>
      <c r="B302" s="10">
        <v>1</v>
      </c>
    </row>
    <row r="303" spans="1:2" x14ac:dyDescent="0.2">
      <c r="A303" s="11" t="s">
        <v>3862</v>
      </c>
      <c r="B303" s="10">
        <v>1</v>
      </c>
    </row>
    <row r="304" spans="1:2" x14ac:dyDescent="0.2">
      <c r="A304" s="11" t="s">
        <v>3934</v>
      </c>
      <c r="B304" s="10">
        <v>1</v>
      </c>
    </row>
    <row r="305" spans="1:2" x14ac:dyDescent="0.2">
      <c r="A305" s="11" t="s">
        <v>3952</v>
      </c>
      <c r="B305" s="10">
        <v>1</v>
      </c>
    </row>
    <row r="306" spans="1:2" x14ac:dyDescent="0.2">
      <c r="A306" s="11" t="s">
        <v>2786</v>
      </c>
      <c r="B306" s="10">
        <v>1</v>
      </c>
    </row>
    <row r="307" spans="1:2" x14ac:dyDescent="0.2">
      <c r="A307" s="11" t="s">
        <v>3913</v>
      </c>
      <c r="B307" s="10">
        <v>1</v>
      </c>
    </row>
    <row r="308" spans="1:2" x14ac:dyDescent="0.2">
      <c r="A308" s="11" t="s">
        <v>4021</v>
      </c>
      <c r="B308" s="10">
        <v>1</v>
      </c>
    </row>
    <row r="309" spans="1:2" x14ac:dyDescent="0.2">
      <c r="A309" s="11" t="s">
        <v>3242</v>
      </c>
      <c r="B309" s="10">
        <v>1</v>
      </c>
    </row>
    <row r="310" spans="1:2" x14ac:dyDescent="0.2">
      <c r="A310" s="11" t="s">
        <v>3903</v>
      </c>
      <c r="B310" s="10">
        <v>1</v>
      </c>
    </row>
    <row r="311" spans="1:2" x14ac:dyDescent="0.2">
      <c r="A311" s="11" t="s">
        <v>2796</v>
      </c>
      <c r="B311" s="10">
        <v>1</v>
      </c>
    </row>
    <row r="312" spans="1:2" x14ac:dyDescent="0.2">
      <c r="A312" s="11" t="s">
        <v>3480</v>
      </c>
      <c r="B312" s="10">
        <v>1</v>
      </c>
    </row>
    <row r="313" spans="1:2" x14ac:dyDescent="0.2">
      <c r="A313" s="11" t="s">
        <v>3978</v>
      </c>
      <c r="B313" s="10">
        <v>1</v>
      </c>
    </row>
    <row r="314" spans="1:2" x14ac:dyDescent="0.2">
      <c r="A314" s="11" t="s">
        <v>3984</v>
      </c>
      <c r="B314" s="10">
        <v>1</v>
      </c>
    </row>
    <row r="315" spans="1:2" x14ac:dyDescent="0.2">
      <c r="A315" s="11" t="s">
        <v>3460</v>
      </c>
      <c r="B315" s="10">
        <v>1</v>
      </c>
    </row>
    <row r="316" spans="1:2" x14ac:dyDescent="0.2">
      <c r="A316" s="11" t="s">
        <v>3975</v>
      </c>
      <c r="B316" s="10">
        <v>1</v>
      </c>
    </row>
    <row r="317" spans="1:2" x14ac:dyDescent="0.2">
      <c r="A317" s="11" t="s">
        <v>534</v>
      </c>
      <c r="B317" s="10">
        <v>1</v>
      </c>
    </row>
    <row r="318" spans="1:2" x14ac:dyDescent="0.2">
      <c r="A318" s="11" t="s">
        <v>4019</v>
      </c>
      <c r="B318" s="10">
        <v>1</v>
      </c>
    </row>
    <row r="319" spans="1:2" x14ac:dyDescent="0.2">
      <c r="A319" s="11" t="s">
        <v>3994</v>
      </c>
      <c r="B319" s="10">
        <v>1</v>
      </c>
    </row>
    <row r="320" spans="1:2" x14ac:dyDescent="0.2">
      <c r="A320" s="11" t="s">
        <v>1304</v>
      </c>
      <c r="B320" s="10">
        <v>1</v>
      </c>
    </row>
    <row r="321" spans="1:2" x14ac:dyDescent="0.2">
      <c r="A321" s="11" t="s">
        <v>3927</v>
      </c>
      <c r="B321" s="10">
        <v>1</v>
      </c>
    </row>
    <row r="322" spans="1:2" x14ac:dyDescent="0.2">
      <c r="A322" s="11" t="s">
        <v>1285</v>
      </c>
      <c r="B322" s="10">
        <v>1</v>
      </c>
    </row>
    <row r="323" spans="1:2" x14ac:dyDescent="0.2">
      <c r="A323" s="11" t="s">
        <v>3554</v>
      </c>
      <c r="B323" s="10">
        <v>1</v>
      </c>
    </row>
    <row r="324" spans="1:2" x14ac:dyDescent="0.2">
      <c r="A324" s="11" t="s">
        <v>2852</v>
      </c>
      <c r="B324" s="10">
        <v>1</v>
      </c>
    </row>
    <row r="325" spans="1:2" x14ac:dyDescent="0.2">
      <c r="A325" s="11" t="s">
        <v>3339</v>
      </c>
      <c r="B325" s="10">
        <v>1</v>
      </c>
    </row>
    <row r="326" spans="1:2" x14ac:dyDescent="0.2">
      <c r="A326" s="11" t="s">
        <v>2865</v>
      </c>
      <c r="B326" s="10">
        <v>1</v>
      </c>
    </row>
    <row r="327" spans="1:2" x14ac:dyDescent="0.2">
      <c r="A327" s="11" t="s">
        <v>3962</v>
      </c>
      <c r="B327" s="10">
        <v>1</v>
      </c>
    </row>
    <row r="328" spans="1:2" x14ac:dyDescent="0.2">
      <c r="A328" s="11" t="s">
        <v>3333</v>
      </c>
      <c r="B328" s="10">
        <v>1</v>
      </c>
    </row>
    <row r="329" spans="1:2" x14ac:dyDescent="0.2">
      <c r="A329" s="11" t="s">
        <v>3364</v>
      </c>
      <c r="B329" s="10">
        <v>1</v>
      </c>
    </row>
    <row r="330" spans="1:2" x14ac:dyDescent="0.2">
      <c r="A330" s="11" t="s">
        <v>3651</v>
      </c>
      <c r="B330" s="10">
        <v>1</v>
      </c>
    </row>
    <row r="331" spans="1:2" x14ac:dyDescent="0.2">
      <c r="A331" s="11" t="s">
        <v>3416</v>
      </c>
      <c r="B331" s="10">
        <v>1</v>
      </c>
    </row>
    <row r="332" spans="1:2" x14ac:dyDescent="0.2">
      <c r="A332" s="11" t="s">
        <v>2898</v>
      </c>
      <c r="B332" s="10">
        <v>1</v>
      </c>
    </row>
    <row r="333" spans="1:2" x14ac:dyDescent="0.2">
      <c r="A333" s="11" t="s">
        <v>3573</v>
      </c>
      <c r="B333" s="10">
        <v>1</v>
      </c>
    </row>
    <row r="334" spans="1:2" x14ac:dyDescent="0.2">
      <c r="A334" s="11" t="s">
        <v>2858</v>
      </c>
      <c r="B334" s="10">
        <v>1</v>
      </c>
    </row>
    <row r="335" spans="1:2" x14ac:dyDescent="0.2">
      <c r="A335" s="11" t="s">
        <v>3967</v>
      </c>
      <c r="B335" s="10">
        <v>1</v>
      </c>
    </row>
    <row r="336" spans="1:2" x14ac:dyDescent="0.2">
      <c r="A336" s="11" t="s">
        <v>3697</v>
      </c>
      <c r="B336" s="10">
        <v>1</v>
      </c>
    </row>
    <row r="337" spans="1:2" x14ac:dyDescent="0.2">
      <c r="A337" s="11" t="s">
        <v>3479</v>
      </c>
      <c r="B337" s="10">
        <v>1</v>
      </c>
    </row>
    <row r="338" spans="1:2" x14ac:dyDescent="0.2">
      <c r="A338" s="11" t="s">
        <v>3819</v>
      </c>
      <c r="B338" s="10">
        <v>1</v>
      </c>
    </row>
    <row r="339" spans="1:2" x14ac:dyDescent="0.2">
      <c r="A339" s="11" t="s">
        <v>3841</v>
      </c>
      <c r="B339" s="10">
        <v>1</v>
      </c>
    </row>
    <row r="340" spans="1:2" x14ac:dyDescent="0.2">
      <c r="A340" s="11" t="s">
        <v>3580</v>
      </c>
      <c r="B340" s="10">
        <v>1</v>
      </c>
    </row>
    <row r="341" spans="1:2" x14ac:dyDescent="0.2">
      <c r="A341" s="11" t="s">
        <v>3290</v>
      </c>
      <c r="B341" s="10">
        <v>1</v>
      </c>
    </row>
    <row r="342" spans="1:2" x14ac:dyDescent="0.2">
      <c r="A342" s="11" t="s">
        <v>3226</v>
      </c>
      <c r="B342" s="10">
        <v>1</v>
      </c>
    </row>
    <row r="343" spans="1:2" x14ac:dyDescent="0.2">
      <c r="A343" s="11" t="s">
        <v>2862</v>
      </c>
      <c r="B343" s="10">
        <v>1</v>
      </c>
    </row>
    <row r="344" spans="1:2" x14ac:dyDescent="0.2">
      <c r="A344" s="11" t="s">
        <v>3298</v>
      </c>
      <c r="B344" s="10">
        <v>1</v>
      </c>
    </row>
    <row r="345" spans="1:2" x14ac:dyDescent="0.2">
      <c r="A345" s="11" t="s">
        <v>2903</v>
      </c>
      <c r="B345" s="10">
        <v>1</v>
      </c>
    </row>
    <row r="346" spans="1:2" x14ac:dyDescent="0.2">
      <c r="A346" s="11" t="s">
        <v>3966</v>
      </c>
      <c r="B346" s="10">
        <v>1</v>
      </c>
    </row>
    <row r="347" spans="1:2" x14ac:dyDescent="0.2">
      <c r="A347" s="11" t="s">
        <v>3541</v>
      </c>
      <c r="B347" s="10">
        <v>1</v>
      </c>
    </row>
    <row r="348" spans="1:2" x14ac:dyDescent="0.2">
      <c r="A348" s="11" t="s">
        <v>3152</v>
      </c>
      <c r="B348" s="10">
        <v>1</v>
      </c>
    </row>
    <row r="349" spans="1:2" x14ac:dyDescent="0.2">
      <c r="A349" s="11" t="s">
        <v>2879</v>
      </c>
      <c r="B349" s="10">
        <v>1</v>
      </c>
    </row>
    <row r="350" spans="1:2" x14ac:dyDescent="0.2">
      <c r="A350" s="11" t="s">
        <v>3180</v>
      </c>
      <c r="B350" s="10">
        <v>1</v>
      </c>
    </row>
    <row r="351" spans="1:2" x14ac:dyDescent="0.2">
      <c r="A351" s="11" t="s">
        <v>4042</v>
      </c>
      <c r="B351" s="10">
        <v>1</v>
      </c>
    </row>
    <row r="352" spans="1:2" x14ac:dyDescent="0.2">
      <c r="A352" s="11" t="s">
        <v>3277</v>
      </c>
      <c r="B352" s="10">
        <v>1</v>
      </c>
    </row>
    <row r="353" spans="1:2" x14ac:dyDescent="0.2">
      <c r="A353" s="11" t="s">
        <v>3588</v>
      </c>
      <c r="B353" s="10">
        <v>1</v>
      </c>
    </row>
    <row r="354" spans="1:2" x14ac:dyDescent="0.2">
      <c r="A354" s="11" t="s">
        <v>3385</v>
      </c>
      <c r="B354" s="10">
        <v>1</v>
      </c>
    </row>
    <row r="355" spans="1:2" x14ac:dyDescent="0.2">
      <c r="A355" s="11" t="s">
        <v>3674</v>
      </c>
      <c r="B355" s="10">
        <v>1</v>
      </c>
    </row>
    <row r="356" spans="1:2" x14ac:dyDescent="0.2">
      <c r="A356" s="11" t="s">
        <v>3556</v>
      </c>
      <c r="B356" s="10">
        <v>1</v>
      </c>
    </row>
    <row r="357" spans="1:2" x14ac:dyDescent="0.2">
      <c r="A357" s="11" t="s">
        <v>4056</v>
      </c>
      <c r="B357" s="10">
        <v>1</v>
      </c>
    </row>
    <row r="358" spans="1:2" x14ac:dyDescent="0.2">
      <c r="A358" s="11" t="s">
        <v>2795</v>
      </c>
      <c r="B358" s="10">
        <v>1</v>
      </c>
    </row>
    <row r="359" spans="1:2" x14ac:dyDescent="0.2">
      <c r="A359" s="11" t="s">
        <v>3279</v>
      </c>
      <c r="B359" s="10">
        <v>1</v>
      </c>
    </row>
    <row r="360" spans="1:2" x14ac:dyDescent="0.2">
      <c r="A360" s="11" t="s">
        <v>3223</v>
      </c>
      <c r="B360" s="10">
        <v>1</v>
      </c>
    </row>
    <row r="361" spans="1:2" x14ac:dyDescent="0.2">
      <c r="A361" s="11" t="s">
        <v>3382</v>
      </c>
      <c r="B361" s="10">
        <v>1</v>
      </c>
    </row>
    <row r="362" spans="1:2" x14ac:dyDescent="0.2">
      <c r="A362" s="11" t="s">
        <v>3487</v>
      </c>
      <c r="B362" s="10">
        <v>1</v>
      </c>
    </row>
    <row r="363" spans="1:2" x14ac:dyDescent="0.2">
      <c r="A363" s="11" t="s">
        <v>3861</v>
      </c>
      <c r="B363" s="10">
        <v>1</v>
      </c>
    </row>
    <row r="364" spans="1:2" x14ac:dyDescent="0.2">
      <c r="A364" s="11" t="s">
        <v>2962</v>
      </c>
      <c r="B364" s="10">
        <v>1</v>
      </c>
    </row>
    <row r="365" spans="1:2" x14ac:dyDescent="0.2">
      <c r="A365" s="11" t="s">
        <v>3568</v>
      </c>
      <c r="B365" s="10">
        <v>1</v>
      </c>
    </row>
    <row r="366" spans="1:2" x14ac:dyDescent="0.2">
      <c r="A366" s="11" t="s">
        <v>3280</v>
      </c>
      <c r="B366" s="10">
        <v>1</v>
      </c>
    </row>
    <row r="367" spans="1:2" x14ac:dyDescent="0.2">
      <c r="A367" s="11" t="s">
        <v>3283</v>
      </c>
      <c r="B367" s="10">
        <v>1</v>
      </c>
    </row>
    <row r="368" spans="1:2" x14ac:dyDescent="0.2">
      <c r="A368" s="11" t="s">
        <v>2859</v>
      </c>
      <c r="B368" s="10">
        <v>1</v>
      </c>
    </row>
    <row r="369" spans="1:2" x14ac:dyDescent="0.2">
      <c r="A369" s="11" t="s">
        <v>3439</v>
      </c>
      <c r="B369" s="10">
        <v>2</v>
      </c>
    </row>
    <row r="370" spans="1:2" x14ac:dyDescent="0.2">
      <c r="A370" s="11" t="s">
        <v>3543</v>
      </c>
      <c r="B370" s="10">
        <v>1</v>
      </c>
    </row>
    <row r="371" spans="1:2" x14ac:dyDescent="0.2">
      <c r="A371" s="11" t="s">
        <v>3735</v>
      </c>
      <c r="B371" s="10">
        <v>1</v>
      </c>
    </row>
    <row r="372" spans="1:2" x14ac:dyDescent="0.2">
      <c r="A372" s="11" t="s">
        <v>3141</v>
      </c>
      <c r="B372" s="10">
        <v>1</v>
      </c>
    </row>
    <row r="373" spans="1:2" x14ac:dyDescent="0.2">
      <c r="A373" s="11" t="s">
        <v>3361</v>
      </c>
      <c r="B373" s="10">
        <v>1</v>
      </c>
    </row>
    <row r="374" spans="1:2" x14ac:dyDescent="0.2">
      <c r="A374" s="11" t="s">
        <v>2845</v>
      </c>
      <c r="B374" s="10">
        <v>1</v>
      </c>
    </row>
    <row r="375" spans="1:2" x14ac:dyDescent="0.2">
      <c r="A375" s="11" t="s">
        <v>2889</v>
      </c>
      <c r="B375" s="10">
        <v>1</v>
      </c>
    </row>
    <row r="376" spans="1:2" x14ac:dyDescent="0.2">
      <c r="A376" s="11" t="s">
        <v>3855</v>
      </c>
      <c r="B376" s="10">
        <v>1</v>
      </c>
    </row>
    <row r="377" spans="1:2" x14ac:dyDescent="0.2">
      <c r="A377" s="11" t="s">
        <v>3418</v>
      </c>
      <c r="B377" s="10">
        <v>1</v>
      </c>
    </row>
    <row r="378" spans="1:2" x14ac:dyDescent="0.2">
      <c r="A378" s="11" t="s">
        <v>2798</v>
      </c>
      <c r="B378" s="10">
        <v>1</v>
      </c>
    </row>
    <row r="379" spans="1:2" x14ac:dyDescent="0.2">
      <c r="A379" s="11" t="s">
        <v>3912</v>
      </c>
      <c r="B379" s="10">
        <v>1</v>
      </c>
    </row>
    <row r="380" spans="1:2" x14ac:dyDescent="0.2">
      <c r="A380" s="11" t="s">
        <v>4009</v>
      </c>
      <c r="B380" s="10">
        <v>1</v>
      </c>
    </row>
    <row r="381" spans="1:2" x14ac:dyDescent="0.2">
      <c r="A381" s="11" t="s">
        <v>2864</v>
      </c>
      <c r="B381" s="10">
        <v>1</v>
      </c>
    </row>
    <row r="382" spans="1:2" x14ac:dyDescent="0.2">
      <c r="A382" s="11" t="s">
        <v>3991</v>
      </c>
      <c r="B382" s="10">
        <v>1</v>
      </c>
    </row>
    <row r="383" spans="1:2" x14ac:dyDescent="0.2">
      <c r="A383" s="11" t="s">
        <v>3228</v>
      </c>
      <c r="B383" s="10">
        <v>1</v>
      </c>
    </row>
    <row r="384" spans="1:2" x14ac:dyDescent="0.2">
      <c r="A384" s="11" t="s">
        <v>3593</v>
      </c>
      <c r="B384" s="10">
        <v>1</v>
      </c>
    </row>
    <row r="385" spans="1:2" x14ac:dyDescent="0.2">
      <c r="A385" s="11" t="s">
        <v>3133</v>
      </c>
      <c r="B385" s="10">
        <v>1</v>
      </c>
    </row>
    <row r="386" spans="1:2" x14ac:dyDescent="0.2">
      <c r="A386" s="11" t="s">
        <v>3257</v>
      </c>
      <c r="B386" s="10">
        <v>1</v>
      </c>
    </row>
    <row r="387" spans="1:2" x14ac:dyDescent="0.2">
      <c r="A387" s="11" t="s">
        <v>1295</v>
      </c>
      <c r="B387" s="10">
        <v>1</v>
      </c>
    </row>
    <row r="388" spans="1:2" x14ac:dyDescent="0.2">
      <c r="A388" s="11" t="s">
        <v>1303</v>
      </c>
      <c r="B388" s="10">
        <v>1</v>
      </c>
    </row>
    <row r="389" spans="1:2" x14ac:dyDescent="0.2">
      <c r="A389" s="11" t="s">
        <v>3373</v>
      </c>
      <c r="B389" s="10">
        <v>1</v>
      </c>
    </row>
    <row r="390" spans="1:2" x14ac:dyDescent="0.2">
      <c r="A390" s="11" t="s">
        <v>3284</v>
      </c>
      <c r="B390" s="10">
        <v>1</v>
      </c>
    </row>
    <row r="391" spans="1:2" x14ac:dyDescent="0.2">
      <c r="A391" s="11" t="s">
        <v>3822</v>
      </c>
      <c r="B391" s="10">
        <v>1</v>
      </c>
    </row>
    <row r="392" spans="1:2" x14ac:dyDescent="0.2">
      <c r="A392" s="11" t="s">
        <v>3997</v>
      </c>
      <c r="B392" s="10">
        <v>1</v>
      </c>
    </row>
    <row r="393" spans="1:2" x14ac:dyDescent="0.2">
      <c r="A393" s="11" t="s">
        <v>3922</v>
      </c>
      <c r="B393" s="10">
        <v>1</v>
      </c>
    </row>
    <row r="394" spans="1:2" x14ac:dyDescent="0.2">
      <c r="A394" s="11" t="s">
        <v>4063</v>
      </c>
      <c r="B394" s="10">
        <v>1</v>
      </c>
    </row>
    <row r="395" spans="1:2" x14ac:dyDescent="0.2">
      <c r="A395" s="11" t="s">
        <v>3289</v>
      </c>
      <c r="B395" s="10">
        <v>1</v>
      </c>
    </row>
    <row r="396" spans="1:2" x14ac:dyDescent="0.2">
      <c r="A396" s="11" t="s">
        <v>2790</v>
      </c>
      <c r="B396" s="10">
        <v>1</v>
      </c>
    </row>
    <row r="397" spans="1:2" x14ac:dyDescent="0.2">
      <c r="A397" s="11" t="s">
        <v>4060</v>
      </c>
      <c r="B397" s="10">
        <v>1</v>
      </c>
    </row>
    <row r="398" spans="1:2" x14ac:dyDescent="0.2">
      <c r="A398" s="11" t="s">
        <v>3255</v>
      </c>
      <c r="B398" s="10">
        <v>1</v>
      </c>
    </row>
    <row r="399" spans="1:2" x14ac:dyDescent="0.2">
      <c r="A399" s="11" t="s">
        <v>2785</v>
      </c>
      <c r="B399" s="10">
        <v>1</v>
      </c>
    </row>
    <row r="400" spans="1:2" x14ac:dyDescent="0.2">
      <c r="A400" s="11" t="s">
        <v>2914</v>
      </c>
      <c r="B400" s="10">
        <v>1</v>
      </c>
    </row>
    <row r="401" spans="1:2" x14ac:dyDescent="0.2">
      <c r="A401" s="11" t="s">
        <v>3136</v>
      </c>
      <c r="B401" s="10">
        <v>1</v>
      </c>
    </row>
    <row r="402" spans="1:2" x14ac:dyDescent="0.2">
      <c r="A402" s="11" t="s">
        <v>2813</v>
      </c>
      <c r="B402" s="10">
        <v>1</v>
      </c>
    </row>
    <row r="403" spans="1:2" x14ac:dyDescent="0.2">
      <c r="A403" s="11" t="s">
        <v>2842</v>
      </c>
      <c r="B403" s="10">
        <v>1</v>
      </c>
    </row>
    <row r="404" spans="1:2" x14ac:dyDescent="0.2">
      <c r="A404" s="11" t="s">
        <v>3982</v>
      </c>
      <c r="B404" s="10">
        <v>1</v>
      </c>
    </row>
    <row r="405" spans="1:2" x14ac:dyDescent="0.2">
      <c r="A405" s="11" t="s">
        <v>3612</v>
      </c>
      <c r="B405" s="10">
        <v>1</v>
      </c>
    </row>
    <row r="406" spans="1:2" x14ac:dyDescent="0.2">
      <c r="A406" s="11" t="s">
        <v>3425</v>
      </c>
      <c r="B406" s="10">
        <v>1</v>
      </c>
    </row>
    <row r="407" spans="1:2" x14ac:dyDescent="0.2">
      <c r="A407" s="11" t="s">
        <v>3577</v>
      </c>
      <c r="B407" s="10">
        <v>1</v>
      </c>
    </row>
    <row r="408" spans="1:2" x14ac:dyDescent="0.2">
      <c r="A408" s="11" t="s">
        <v>3833</v>
      </c>
      <c r="B408" s="10">
        <v>1</v>
      </c>
    </row>
    <row r="409" spans="1:2" x14ac:dyDescent="0.2">
      <c r="A409" s="11" t="s">
        <v>3186</v>
      </c>
      <c r="B409" s="10">
        <v>1</v>
      </c>
    </row>
    <row r="410" spans="1:2" x14ac:dyDescent="0.2">
      <c r="A410" s="11" t="s">
        <v>3248</v>
      </c>
      <c r="B410" s="10">
        <v>1</v>
      </c>
    </row>
    <row r="411" spans="1:2" x14ac:dyDescent="0.2">
      <c r="A411" s="11" t="s">
        <v>3647</v>
      </c>
      <c r="B411" s="10">
        <v>1</v>
      </c>
    </row>
    <row r="412" spans="1:2" x14ac:dyDescent="0.2">
      <c r="A412" s="11" t="s">
        <v>3232</v>
      </c>
      <c r="B412" s="10">
        <v>1</v>
      </c>
    </row>
    <row r="413" spans="1:2" x14ac:dyDescent="0.2">
      <c r="A413" s="11" t="s">
        <v>3733</v>
      </c>
      <c r="B413" s="10">
        <v>1</v>
      </c>
    </row>
    <row r="414" spans="1:2" x14ac:dyDescent="0.2">
      <c r="A414" s="11" t="s">
        <v>2894</v>
      </c>
      <c r="B414" s="10">
        <v>1</v>
      </c>
    </row>
    <row r="415" spans="1:2" x14ac:dyDescent="0.2">
      <c r="A415" s="11" t="s">
        <v>3560</v>
      </c>
      <c r="B415" s="10">
        <v>1</v>
      </c>
    </row>
    <row r="416" spans="1:2" x14ac:dyDescent="0.2">
      <c r="A416" s="11" t="s">
        <v>4053</v>
      </c>
      <c r="B416" s="10">
        <v>1</v>
      </c>
    </row>
    <row r="417" spans="1:2" x14ac:dyDescent="0.2">
      <c r="A417" s="11" t="s">
        <v>3723</v>
      </c>
      <c r="B417" s="10">
        <v>1</v>
      </c>
    </row>
    <row r="418" spans="1:2" x14ac:dyDescent="0.2">
      <c r="A418" s="11" t="s">
        <v>3897</v>
      </c>
      <c r="B418" s="10">
        <v>1</v>
      </c>
    </row>
    <row r="419" spans="1:2" x14ac:dyDescent="0.2">
      <c r="A419" s="11" t="s">
        <v>3525</v>
      </c>
      <c r="B419" s="10">
        <v>1</v>
      </c>
    </row>
    <row r="420" spans="1:2" x14ac:dyDescent="0.2">
      <c r="A420" s="11" t="s">
        <v>2848</v>
      </c>
      <c r="B420" s="10">
        <v>1</v>
      </c>
    </row>
    <row r="421" spans="1:2" x14ac:dyDescent="0.2">
      <c r="A421" s="11" t="s">
        <v>3415</v>
      </c>
      <c r="B421" s="10">
        <v>1</v>
      </c>
    </row>
    <row r="422" spans="1:2" x14ac:dyDescent="0.2">
      <c r="A422" s="11" t="s">
        <v>3304</v>
      </c>
      <c r="B422" s="10">
        <v>1</v>
      </c>
    </row>
    <row r="423" spans="1:2" x14ac:dyDescent="0.2">
      <c r="A423" s="11" t="s">
        <v>1291</v>
      </c>
      <c r="B423" s="10">
        <v>1</v>
      </c>
    </row>
    <row r="424" spans="1:2" x14ac:dyDescent="0.2">
      <c r="A424" s="11" t="s">
        <v>3179</v>
      </c>
      <c r="B424" s="10">
        <v>1</v>
      </c>
    </row>
    <row r="425" spans="1:2" x14ac:dyDescent="0.2">
      <c r="A425" s="11" t="s">
        <v>3854</v>
      </c>
      <c r="B425" s="10">
        <v>1</v>
      </c>
    </row>
    <row r="426" spans="1:2" x14ac:dyDescent="0.2">
      <c r="A426" s="11" t="s">
        <v>3387</v>
      </c>
      <c r="B426" s="10">
        <v>1</v>
      </c>
    </row>
    <row r="427" spans="1:2" x14ac:dyDescent="0.2">
      <c r="A427" s="11" t="s">
        <v>3660</v>
      </c>
      <c r="B427" s="10">
        <v>1</v>
      </c>
    </row>
    <row r="428" spans="1:2" x14ac:dyDescent="0.2">
      <c r="A428" s="11" t="s">
        <v>2882</v>
      </c>
      <c r="B428" s="10">
        <v>1</v>
      </c>
    </row>
    <row r="429" spans="1:2" x14ac:dyDescent="0.2">
      <c r="A429" s="11" t="s">
        <v>2965</v>
      </c>
      <c r="B429" s="10">
        <v>1</v>
      </c>
    </row>
    <row r="430" spans="1:2" x14ac:dyDescent="0.2">
      <c r="A430" s="11" t="s">
        <v>3555</v>
      </c>
      <c r="B430" s="10">
        <v>1</v>
      </c>
    </row>
    <row r="431" spans="1:2" x14ac:dyDescent="0.2">
      <c r="A431" s="11" t="s">
        <v>3929</v>
      </c>
      <c r="B431" s="10">
        <v>1</v>
      </c>
    </row>
    <row r="432" spans="1:2" x14ac:dyDescent="0.2">
      <c r="A432" s="11" t="s">
        <v>2816</v>
      </c>
      <c r="B432" s="10">
        <v>1</v>
      </c>
    </row>
    <row r="433" spans="1:2" x14ac:dyDescent="0.2">
      <c r="A433" s="11" t="s">
        <v>3513</v>
      </c>
      <c r="B433" s="10">
        <v>1</v>
      </c>
    </row>
    <row r="434" spans="1:2" x14ac:dyDescent="0.2">
      <c r="A434" s="11" t="s">
        <v>4037</v>
      </c>
      <c r="B434" s="10">
        <v>1</v>
      </c>
    </row>
    <row r="435" spans="1:2" x14ac:dyDescent="0.2">
      <c r="A435" s="11" t="s">
        <v>3957</v>
      </c>
      <c r="B435" s="10">
        <v>1</v>
      </c>
    </row>
    <row r="436" spans="1:2" x14ac:dyDescent="0.2">
      <c r="A436" s="11" t="s">
        <v>2980</v>
      </c>
      <c r="B436" s="10">
        <v>1</v>
      </c>
    </row>
    <row r="437" spans="1:2" x14ac:dyDescent="0.2">
      <c r="A437" s="11" t="s">
        <v>3325</v>
      </c>
      <c r="B437" s="10">
        <v>1</v>
      </c>
    </row>
    <row r="438" spans="1:2" x14ac:dyDescent="0.2">
      <c r="A438" s="11" t="s">
        <v>3989</v>
      </c>
      <c r="B438" s="10">
        <v>1</v>
      </c>
    </row>
    <row r="439" spans="1:2" x14ac:dyDescent="0.2">
      <c r="A439" s="11" t="s">
        <v>3663</v>
      </c>
      <c r="B439" s="10">
        <v>1</v>
      </c>
    </row>
    <row r="440" spans="1:2" x14ac:dyDescent="0.2">
      <c r="A440" s="11" t="s">
        <v>3327</v>
      </c>
      <c r="B440" s="10">
        <v>1</v>
      </c>
    </row>
    <row r="441" spans="1:2" x14ac:dyDescent="0.2">
      <c r="A441" s="11" t="s">
        <v>3709</v>
      </c>
      <c r="B441" s="10">
        <v>1</v>
      </c>
    </row>
    <row r="442" spans="1:2" x14ac:dyDescent="0.2">
      <c r="A442" s="11" t="s">
        <v>3457</v>
      </c>
      <c r="B442" s="10">
        <v>1</v>
      </c>
    </row>
    <row r="443" spans="1:2" x14ac:dyDescent="0.2">
      <c r="A443" s="11" t="s">
        <v>4105</v>
      </c>
      <c r="B443" s="10">
        <v>1</v>
      </c>
    </row>
    <row r="444" spans="1:2" x14ac:dyDescent="0.2">
      <c r="A444" s="11" t="s">
        <v>3690</v>
      </c>
      <c r="B444" s="10">
        <v>1</v>
      </c>
    </row>
    <row r="445" spans="1:2" x14ac:dyDescent="0.2">
      <c r="A445" s="11" t="s">
        <v>3354</v>
      </c>
      <c r="B445" s="10">
        <v>1</v>
      </c>
    </row>
    <row r="446" spans="1:2" x14ac:dyDescent="0.2">
      <c r="A446" s="11" t="s">
        <v>3486</v>
      </c>
      <c r="B446" s="10">
        <v>1</v>
      </c>
    </row>
    <row r="447" spans="1:2" x14ac:dyDescent="0.2">
      <c r="A447" s="11" t="s">
        <v>3329</v>
      </c>
      <c r="B447" s="10">
        <v>1</v>
      </c>
    </row>
    <row r="448" spans="1:2" x14ac:dyDescent="0.2">
      <c r="A448" s="11" t="s">
        <v>3411</v>
      </c>
      <c r="B448" s="10">
        <v>1</v>
      </c>
    </row>
    <row r="449" spans="1:2" x14ac:dyDescent="0.2">
      <c r="A449" s="11" t="s">
        <v>2818</v>
      </c>
      <c r="B449" s="10">
        <v>1</v>
      </c>
    </row>
    <row r="450" spans="1:2" x14ac:dyDescent="0.2">
      <c r="A450" s="11" t="s">
        <v>3909</v>
      </c>
      <c r="B450" s="10">
        <v>1</v>
      </c>
    </row>
    <row r="451" spans="1:2" x14ac:dyDescent="0.2">
      <c r="A451" s="11" t="s">
        <v>3924</v>
      </c>
      <c r="B451" s="10">
        <v>1</v>
      </c>
    </row>
    <row r="452" spans="1:2" x14ac:dyDescent="0.2">
      <c r="A452" s="11" t="s">
        <v>2861</v>
      </c>
      <c r="B452" s="10">
        <v>1</v>
      </c>
    </row>
    <row r="453" spans="1:2" x14ac:dyDescent="0.2">
      <c r="A453" s="11" t="s">
        <v>4071</v>
      </c>
      <c r="B453" s="10">
        <v>1</v>
      </c>
    </row>
    <row r="454" spans="1:2" x14ac:dyDescent="0.2">
      <c r="A454" s="11" t="s">
        <v>4007</v>
      </c>
      <c r="B454" s="10">
        <v>1</v>
      </c>
    </row>
    <row r="455" spans="1:2" x14ac:dyDescent="0.2">
      <c r="A455" s="11" t="s">
        <v>2844</v>
      </c>
      <c r="B455" s="10">
        <v>1</v>
      </c>
    </row>
    <row r="456" spans="1:2" x14ac:dyDescent="0.2">
      <c r="A456" s="11" t="s">
        <v>3149</v>
      </c>
      <c r="B456" s="10">
        <v>1</v>
      </c>
    </row>
    <row r="457" spans="1:2" x14ac:dyDescent="0.2">
      <c r="A457" s="11" t="s">
        <v>3264</v>
      </c>
      <c r="B457" s="10">
        <v>1</v>
      </c>
    </row>
    <row r="458" spans="1:2" x14ac:dyDescent="0.2">
      <c r="A458" s="11" t="s">
        <v>3260</v>
      </c>
      <c r="B458" s="10">
        <v>1</v>
      </c>
    </row>
    <row r="459" spans="1:2" x14ac:dyDescent="0.2">
      <c r="A459" s="11" t="s">
        <v>3608</v>
      </c>
      <c r="B459" s="10">
        <v>1</v>
      </c>
    </row>
    <row r="460" spans="1:2" x14ac:dyDescent="0.2">
      <c r="A460" s="11" t="s">
        <v>3281</v>
      </c>
      <c r="B460" s="10">
        <v>1</v>
      </c>
    </row>
    <row r="461" spans="1:2" x14ac:dyDescent="0.2">
      <c r="A461" s="11" t="s">
        <v>3209</v>
      </c>
      <c r="B461" s="10">
        <v>1</v>
      </c>
    </row>
    <row r="462" spans="1:2" x14ac:dyDescent="0.2">
      <c r="A462" s="11" t="s">
        <v>3340</v>
      </c>
      <c r="B462" s="10">
        <v>1</v>
      </c>
    </row>
    <row r="463" spans="1:2" x14ac:dyDescent="0.2">
      <c r="A463" s="11" t="s">
        <v>3472</v>
      </c>
      <c r="B463" s="10">
        <v>1</v>
      </c>
    </row>
    <row r="464" spans="1:2" x14ac:dyDescent="0.2">
      <c r="A464" s="11" t="s">
        <v>3437</v>
      </c>
      <c r="B464" s="10">
        <v>1</v>
      </c>
    </row>
    <row r="465" spans="1:2" x14ac:dyDescent="0.2">
      <c r="A465" s="11" t="s">
        <v>3900</v>
      </c>
      <c r="B465" s="10">
        <v>1</v>
      </c>
    </row>
    <row r="466" spans="1:2" x14ac:dyDescent="0.2">
      <c r="A466" s="11" t="s">
        <v>3668</v>
      </c>
      <c r="B466" s="10">
        <v>1</v>
      </c>
    </row>
    <row r="467" spans="1:2" x14ac:dyDescent="0.2">
      <c r="A467" s="11" t="s">
        <v>4095</v>
      </c>
      <c r="B467" s="10">
        <v>1</v>
      </c>
    </row>
    <row r="468" spans="1:2" x14ac:dyDescent="0.2">
      <c r="A468" s="11" t="s">
        <v>3717</v>
      </c>
      <c r="B468" s="10">
        <v>1</v>
      </c>
    </row>
    <row r="469" spans="1:2" x14ac:dyDescent="0.2">
      <c r="A469" s="11" t="s">
        <v>2835</v>
      </c>
      <c r="B469" s="10">
        <v>1</v>
      </c>
    </row>
    <row r="470" spans="1:2" x14ac:dyDescent="0.2">
      <c r="A470" s="11" t="s">
        <v>3730</v>
      </c>
      <c r="B470" s="10">
        <v>1</v>
      </c>
    </row>
    <row r="471" spans="1:2" x14ac:dyDescent="0.2">
      <c r="A471" s="11" t="s">
        <v>3259</v>
      </c>
      <c r="B471" s="10">
        <v>1</v>
      </c>
    </row>
    <row r="472" spans="1:2" x14ac:dyDescent="0.2">
      <c r="A472" s="11" t="s">
        <v>2874</v>
      </c>
      <c r="B472" s="10">
        <v>1</v>
      </c>
    </row>
    <row r="473" spans="1:2" x14ac:dyDescent="0.2">
      <c r="A473" s="11" t="s">
        <v>2970</v>
      </c>
      <c r="B473" s="10">
        <v>1</v>
      </c>
    </row>
    <row r="474" spans="1:2" x14ac:dyDescent="0.2">
      <c r="A474" s="11" t="s">
        <v>3665</v>
      </c>
      <c r="B474" s="10">
        <v>1</v>
      </c>
    </row>
    <row r="475" spans="1:2" x14ac:dyDescent="0.2">
      <c r="A475" s="11" t="s">
        <v>3558</v>
      </c>
      <c r="B475" s="10">
        <v>1</v>
      </c>
    </row>
    <row r="476" spans="1:2" x14ac:dyDescent="0.2">
      <c r="A476" s="11" t="s">
        <v>3845</v>
      </c>
      <c r="B476" s="10">
        <v>1</v>
      </c>
    </row>
    <row r="477" spans="1:2" x14ac:dyDescent="0.2">
      <c r="A477" s="11" t="s">
        <v>3401</v>
      </c>
      <c r="B477" s="10">
        <v>1</v>
      </c>
    </row>
    <row r="478" spans="1:2" x14ac:dyDescent="0.2">
      <c r="A478" s="11" t="s">
        <v>3386</v>
      </c>
      <c r="B478" s="10">
        <v>1</v>
      </c>
    </row>
    <row r="479" spans="1:2" x14ac:dyDescent="0.2">
      <c r="A479" s="11" t="s">
        <v>3572</v>
      </c>
      <c r="B479" s="10">
        <v>1</v>
      </c>
    </row>
    <row r="480" spans="1:2" x14ac:dyDescent="0.2">
      <c r="A480" s="11" t="s">
        <v>4094</v>
      </c>
      <c r="B480" s="10">
        <v>1</v>
      </c>
    </row>
    <row r="481" spans="1:2" x14ac:dyDescent="0.2">
      <c r="A481" s="11" t="s">
        <v>4023</v>
      </c>
      <c r="B481" s="10">
        <v>1</v>
      </c>
    </row>
    <row r="482" spans="1:2" x14ac:dyDescent="0.2">
      <c r="A482" s="11" t="s">
        <v>2891</v>
      </c>
      <c r="B482" s="10">
        <v>1</v>
      </c>
    </row>
    <row r="483" spans="1:2" x14ac:dyDescent="0.2">
      <c r="A483" s="11" t="s">
        <v>2907</v>
      </c>
      <c r="B483" s="10">
        <v>1</v>
      </c>
    </row>
    <row r="484" spans="1:2" x14ac:dyDescent="0.2">
      <c r="A484" s="11" t="s">
        <v>4090</v>
      </c>
      <c r="B484" s="10">
        <v>1</v>
      </c>
    </row>
    <row r="485" spans="1:2" x14ac:dyDescent="0.2">
      <c r="A485" s="11" t="s">
        <v>3677</v>
      </c>
      <c r="B485" s="10">
        <v>1</v>
      </c>
    </row>
    <row r="486" spans="1:2" x14ac:dyDescent="0.2">
      <c r="A486" s="11" t="s">
        <v>3430</v>
      </c>
      <c r="B486" s="10">
        <v>1</v>
      </c>
    </row>
    <row r="487" spans="1:2" x14ac:dyDescent="0.2">
      <c r="A487" s="11" t="s">
        <v>3551</v>
      </c>
      <c r="B487" s="10">
        <v>1</v>
      </c>
    </row>
    <row r="488" spans="1:2" x14ac:dyDescent="0.2">
      <c r="A488" s="11" t="s">
        <v>3218</v>
      </c>
      <c r="B488" s="10">
        <v>1</v>
      </c>
    </row>
    <row r="489" spans="1:2" x14ac:dyDescent="0.2">
      <c r="A489" s="11" t="s">
        <v>4091</v>
      </c>
      <c r="B489" s="10">
        <v>1</v>
      </c>
    </row>
    <row r="490" spans="1:2" x14ac:dyDescent="0.2">
      <c r="A490" s="11" t="s">
        <v>3397</v>
      </c>
      <c r="B490" s="10">
        <v>1</v>
      </c>
    </row>
    <row r="491" spans="1:2" x14ac:dyDescent="0.2">
      <c r="A491" s="11" t="s">
        <v>2857</v>
      </c>
      <c r="B491" s="10">
        <v>1</v>
      </c>
    </row>
    <row r="492" spans="1:2" x14ac:dyDescent="0.2">
      <c r="A492" s="11" t="s">
        <v>2872</v>
      </c>
      <c r="B492" s="10">
        <v>1</v>
      </c>
    </row>
    <row r="493" spans="1:2" x14ac:dyDescent="0.2">
      <c r="A493" s="11" t="s">
        <v>3431</v>
      </c>
      <c r="B493" s="10">
        <v>1</v>
      </c>
    </row>
    <row r="494" spans="1:2" x14ac:dyDescent="0.2">
      <c r="A494" s="11" t="s">
        <v>3448</v>
      </c>
      <c r="B494" s="10">
        <v>1</v>
      </c>
    </row>
    <row r="495" spans="1:2" x14ac:dyDescent="0.2">
      <c r="A495" s="11" t="s">
        <v>3316</v>
      </c>
      <c r="B495" s="10">
        <v>1</v>
      </c>
    </row>
    <row r="496" spans="1:2" x14ac:dyDescent="0.2">
      <c r="A496" s="11" t="s">
        <v>4004</v>
      </c>
      <c r="B496" s="10">
        <v>1</v>
      </c>
    </row>
    <row r="497" spans="1:2" x14ac:dyDescent="0.2">
      <c r="A497" s="11" t="s">
        <v>3266</v>
      </c>
      <c r="B497" s="10">
        <v>2</v>
      </c>
    </row>
    <row r="498" spans="1:2" x14ac:dyDescent="0.2">
      <c r="A498" s="11" t="s">
        <v>2860</v>
      </c>
      <c r="B498" s="10">
        <v>1</v>
      </c>
    </row>
    <row r="499" spans="1:2" x14ac:dyDescent="0.2">
      <c r="A499" s="11" t="s">
        <v>3483</v>
      </c>
      <c r="B499" s="10">
        <v>1</v>
      </c>
    </row>
    <row r="500" spans="1:2" x14ac:dyDescent="0.2">
      <c r="A500" s="11" t="s">
        <v>3844</v>
      </c>
      <c r="B500" s="10">
        <v>1</v>
      </c>
    </row>
    <row r="501" spans="1:2" x14ac:dyDescent="0.2">
      <c r="A501" s="11" t="s">
        <v>3891</v>
      </c>
      <c r="B501" s="10">
        <v>1</v>
      </c>
    </row>
    <row r="502" spans="1:2" x14ac:dyDescent="0.2">
      <c r="A502" s="11" t="s">
        <v>3423</v>
      </c>
      <c r="B502" s="10">
        <v>1</v>
      </c>
    </row>
    <row r="503" spans="1:2" x14ac:dyDescent="0.2">
      <c r="A503" s="11" t="s">
        <v>3522</v>
      </c>
      <c r="B503" s="10">
        <v>1</v>
      </c>
    </row>
    <row r="504" spans="1:2" x14ac:dyDescent="0.2">
      <c r="A504" s="11" t="s">
        <v>2819</v>
      </c>
      <c r="B504" s="10">
        <v>1</v>
      </c>
    </row>
    <row r="505" spans="1:2" x14ac:dyDescent="0.2">
      <c r="A505" s="11" t="s">
        <v>3362</v>
      </c>
      <c r="B505" s="10">
        <v>1</v>
      </c>
    </row>
    <row r="506" spans="1:2" x14ac:dyDescent="0.2">
      <c r="A506" s="11" t="s">
        <v>3999</v>
      </c>
      <c r="B506" s="10">
        <v>1</v>
      </c>
    </row>
    <row r="507" spans="1:2" x14ac:dyDescent="0.2">
      <c r="A507" s="11" t="s">
        <v>3320</v>
      </c>
      <c r="B507" s="10">
        <v>1</v>
      </c>
    </row>
    <row r="508" spans="1:2" x14ac:dyDescent="0.2">
      <c r="A508" s="11" t="s">
        <v>3718</v>
      </c>
      <c r="B508" s="10">
        <v>1</v>
      </c>
    </row>
    <row r="509" spans="1:2" x14ac:dyDescent="0.2">
      <c r="A509" s="11" t="s">
        <v>3497</v>
      </c>
      <c r="B509" s="10">
        <v>1</v>
      </c>
    </row>
    <row r="510" spans="1:2" x14ac:dyDescent="0.2">
      <c r="A510" s="11" t="s">
        <v>3961</v>
      </c>
      <c r="B510" s="10">
        <v>1</v>
      </c>
    </row>
    <row r="511" spans="1:2" x14ac:dyDescent="0.2">
      <c r="A511" s="11" t="s">
        <v>3129</v>
      </c>
      <c r="B511" s="10">
        <v>1</v>
      </c>
    </row>
    <row r="512" spans="1:2" x14ac:dyDescent="0.2">
      <c r="A512" s="11" t="s">
        <v>3842</v>
      </c>
      <c r="B512" s="10">
        <v>1</v>
      </c>
    </row>
    <row r="513" spans="1:2" x14ac:dyDescent="0.2">
      <c r="A513" s="11" t="s">
        <v>3727</v>
      </c>
      <c r="B513" s="10">
        <v>1</v>
      </c>
    </row>
    <row r="514" spans="1:2" x14ac:dyDescent="0.2">
      <c r="A514" s="11" t="s">
        <v>3553</v>
      </c>
      <c r="B514" s="10">
        <v>1</v>
      </c>
    </row>
    <row r="515" spans="1:2" x14ac:dyDescent="0.2">
      <c r="A515" s="11" t="s">
        <v>3300</v>
      </c>
      <c r="B515" s="10">
        <v>1</v>
      </c>
    </row>
    <row r="516" spans="1:2" x14ac:dyDescent="0.2">
      <c r="A516" s="11" t="s">
        <v>3326</v>
      </c>
      <c r="B516" s="10">
        <v>1</v>
      </c>
    </row>
    <row r="517" spans="1:2" x14ac:dyDescent="0.2">
      <c r="A517" s="11" t="s">
        <v>3477</v>
      </c>
      <c r="B517" s="10">
        <v>2</v>
      </c>
    </row>
    <row r="518" spans="1:2" x14ac:dyDescent="0.2">
      <c r="A518" s="11" t="s">
        <v>3348</v>
      </c>
      <c r="B518" s="10">
        <v>1</v>
      </c>
    </row>
    <row r="519" spans="1:2" x14ac:dyDescent="0.2">
      <c r="A519" s="11" t="s">
        <v>3130</v>
      </c>
      <c r="B519" s="10">
        <v>1</v>
      </c>
    </row>
    <row r="520" spans="1:2" x14ac:dyDescent="0.2">
      <c r="A520" s="11" t="s">
        <v>4097</v>
      </c>
      <c r="B520" s="10">
        <v>1</v>
      </c>
    </row>
    <row r="521" spans="1:2" x14ac:dyDescent="0.2">
      <c r="A521" s="11" t="s">
        <v>3313</v>
      </c>
      <c r="B521" s="10">
        <v>1</v>
      </c>
    </row>
    <row r="522" spans="1:2" x14ac:dyDescent="0.2">
      <c r="A522" s="11" t="s">
        <v>3173</v>
      </c>
      <c r="B522" s="10">
        <v>1</v>
      </c>
    </row>
    <row r="523" spans="1:2" x14ac:dyDescent="0.2">
      <c r="A523" s="11" t="s">
        <v>3672</v>
      </c>
      <c r="B523" s="10">
        <v>1</v>
      </c>
    </row>
    <row r="524" spans="1:2" x14ac:dyDescent="0.2">
      <c r="A524" s="11" t="s">
        <v>4012</v>
      </c>
      <c r="B524" s="10">
        <v>1</v>
      </c>
    </row>
    <row r="525" spans="1:2" x14ac:dyDescent="0.2">
      <c r="A525" s="11" t="s">
        <v>3587</v>
      </c>
      <c r="B525" s="10">
        <v>1</v>
      </c>
    </row>
    <row r="526" spans="1:2" x14ac:dyDescent="0.2">
      <c r="A526" s="11" t="s">
        <v>4038</v>
      </c>
      <c r="B526" s="10">
        <v>1</v>
      </c>
    </row>
    <row r="527" spans="1:2" x14ac:dyDescent="0.2">
      <c r="A527" s="11" t="s">
        <v>2826</v>
      </c>
      <c r="B527" s="10">
        <v>1</v>
      </c>
    </row>
    <row r="528" spans="1:2" x14ac:dyDescent="0.2">
      <c r="A528" s="11" t="s">
        <v>3485</v>
      </c>
      <c r="B528" s="10">
        <v>1</v>
      </c>
    </row>
    <row r="529" spans="1:2" x14ac:dyDescent="0.2">
      <c r="A529" s="11" t="s">
        <v>3323</v>
      </c>
      <c r="B529" s="10">
        <v>1</v>
      </c>
    </row>
    <row r="530" spans="1:2" x14ac:dyDescent="0.2">
      <c r="A530" s="11" t="s">
        <v>3722</v>
      </c>
      <c r="B530" s="10">
        <v>1</v>
      </c>
    </row>
    <row r="531" spans="1:2" x14ac:dyDescent="0.2">
      <c r="A531" s="11" t="s">
        <v>3908</v>
      </c>
      <c r="B531" s="10">
        <v>1</v>
      </c>
    </row>
    <row r="532" spans="1:2" x14ac:dyDescent="0.2">
      <c r="A532" s="11" t="s">
        <v>4010</v>
      </c>
      <c r="B532" s="10">
        <v>1</v>
      </c>
    </row>
    <row r="533" spans="1:2" x14ac:dyDescent="0.2">
      <c r="A533" s="11" t="s">
        <v>3394</v>
      </c>
      <c r="B533" s="10">
        <v>1</v>
      </c>
    </row>
    <row r="534" spans="1:2" x14ac:dyDescent="0.2">
      <c r="A534" s="11" t="s">
        <v>1296</v>
      </c>
      <c r="B534" s="10">
        <v>1</v>
      </c>
    </row>
    <row r="535" spans="1:2" x14ac:dyDescent="0.2">
      <c r="A535" s="11" t="s">
        <v>3252</v>
      </c>
      <c r="B535" s="10">
        <v>1</v>
      </c>
    </row>
    <row r="536" spans="1:2" x14ac:dyDescent="0.2">
      <c r="A536" s="11" t="s">
        <v>3571</v>
      </c>
      <c r="B536" s="10">
        <v>1</v>
      </c>
    </row>
    <row r="537" spans="1:2" x14ac:dyDescent="0.2">
      <c r="A537" s="11" t="s">
        <v>3365</v>
      </c>
      <c r="B537" s="10">
        <v>1</v>
      </c>
    </row>
    <row r="538" spans="1:2" x14ac:dyDescent="0.2">
      <c r="A538" s="11" t="s">
        <v>3403</v>
      </c>
      <c r="B538" s="10">
        <v>1</v>
      </c>
    </row>
    <row r="539" spans="1:2" x14ac:dyDescent="0.2">
      <c r="A539" s="11" t="s">
        <v>3972</v>
      </c>
      <c r="B539" s="10">
        <v>1</v>
      </c>
    </row>
    <row r="540" spans="1:2" x14ac:dyDescent="0.2">
      <c r="A540" s="11" t="s">
        <v>3549</v>
      </c>
      <c r="B540" s="10">
        <v>1</v>
      </c>
    </row>
    <row r="541" spans="1:2" x14ac:dyDescent="0.2">
      <c r="A541" s="11" t="s">
        <v>3537</v>
      </c>
      <c r="B541" s="10">
        <v>1</v>
      </c>
    </row>
    <row r="542" spans="1:2" x14ac:dyDescent="0.2">
      <c r="A542" s="11" t="s">
        <v>3963</v>
      </c>
      <c r="B542" s="10">
        <v>1</v>
      </c>
    </row>
    <row r="543" spans="1:2" x14ac:dyDescent="0.2">
      <c r="A543" s="11" t="s">
        <v>3688</v>
      </c>
      <c r="B543" s="10">
        <v>1</v>
      </c>
    </row>
    <row r="544" spans="1:2" x14ac:dyDescent="0.2">
      <c r="A544" s="11" t="s">
        <v>3646</v>
      </c>
      <c r="B544" s="10">
        <v>1</v>
      </c>
    </row>
    <row r="545" spans="1:2" x14ac:dyDescent="0.2">
      <c r="A545" s="11" t="s">
        <v>4058</v>
      </c>
      <c r="B545" s="10">
        <v>1</v>
      </c>
    </row>
    <row r="546" spans="1:2" x14ac:dyDescent="0.2">
      <c r="A546" s="11" t="s">
        <v>3213</v>
      </c>
      <c r="B546" s="10">
        <v>1</v>
      </c>
    </row>
    <row r="547" spans="1:2" x14ac:dyDescent="0.2">
      <c r="A547" s="11" t="s">
        <v>3932</v>
      </c>
      <c r="B547" s="10">
        <v>1</v>
      </c>
    </row>
    <row r="548" spans="1:2" x14ac:dyDescent="0.2">
      <c r="A548" s="11" t="s">
        <v>3655</v>
      </c>
      <c r="B548" s="10">
        <v>1</v>
      </c>
    </row>
    <row r="549" spans="1:2" x14ac:dyDescent="0.2">
      <c r="A549" s="11" t="s">
        <v>3920</v>
      </c>
      <c r="B549" s="10">
        <v>1</v>
      </c>
    </row>
    <row r="550" spans="1:2" x14ac:dyDescent="0.2">
      <c r="A550" s="11" t="s">
        <v>2820</v>
      </c>
      <c r="B550" s="10">
        <v>1</v>
      </c>
    </row>
    <row r="551" spans="1:2" x14ac:dyDescent="0.2">
      <c r="A551" s="11" t="s">
        <v>3705</v>
      </c>
      <c r="B551" s="10">
        <v>1</v>
      </c>
    </row>
    <row r="552" spans="1:2" x14ac:dyDescent="0.2">
      <c r="A552" s="11" t="s">
        <v>537</v>
      </c>
      <c r="B552" s="10">
        <v>1</v>
      </c>
    </row>
    <row r="553" spans="1:2" x14ac:dyDescent="0.2">
      <c r="A553" s="11" t="s">
        <v>2829</v>
      </c>
      <c r="B553" s="10">
        <v>1</v>
      </c>
    </row>
    <row r="554" spans="1:2" x14ac:dyDescent="0.2">
      <c r="A554" s="11" t="s">
        <v>2821</v>
      </c>
      <c r="B554" s="10">
        <v>1</v>
      </c>
    </row>
    <row r="555" spans="1:2" x14ac:dyDescent="0.2">
      <c r="A555" s="11" t="s">
        <v>3297</v>
      </c>
      <c r="B555" s="10">
        <v>1</v>
      </c>
    </row>
    <row r="556" spans="1:2" x14ac:dyDescent="0.2">
      <c r="A556" s="11" t="s">
        <v>3843</v>
      </c>
      <c r="B556" s="10">
        <v>1</v>
      </c>
    </row>
    <row r="557" spans="1:2" x14ac:dyDescent="0.2">
      <c r="A557" s="11" t="s">
        <v>3890</v>
      </c>
      <c r="B557" s="10">
        <v>1</v>
      </c>
    </row>
    <row r="558" spans="1:2" x14ac:dyDescent="0.2">
      <c r="A558" s="11" t="s">
        <v>2830</v>
      </c>
      <c r="B558" s="10">
        <v>1</v>
      </c>
    </row>
    <row r="559" spans="1:2" x14ac:dyDescent="0.2">
      <c r="A559" s="11" t="s">
        <v>3662</v>
      </c>
      <c r="B559" s="10">
        <v>1</v>
      </c>
    </row>
    <row r="560" spans="1:2" x14ac:dyDescent="0.2">
      <c r="A560" s="11" t="s">
        <v>3958</v>
      </c>
      <c r="B560" s="10">
        <v>1</v>
      </c>
    </row>
    <row r="561" spans="1:2" x14ac:dyDescent="0.2">
      <c r="A561" s="11" t="s">
        <v>3420</v>
      </c>
      <c r="B561" s="10">
        <v>1</v>
      </c>
    </row>
    <row r="562" spans="1:2" x14ac:dyDescent="0.2">
      <c r="A562" s="11" t="s">
        <v>4025</v>
      </c>
      <c r="B562" s="10">
        <v>1</v>
      </c>
    </row>
    <row r="563" spans="1:2" x14ac:dyDescent="0.2">
      <c r="A563" s="11" t="s">
        <v>3533</v>
      </c>
      <c r="B563" s="10">
        <v>1</v>
      </c>
    </row>
    <row r="564" spans="1:2" x14ac:dyDescent="0.2">
      <c r="A564" s="11" t="s">
        <v>1290</v>
      </c>
      <c r="B564" s="10">
        <v>1</v>
      </c>
    </row>
    <row r="565" spans="1:2" x14ac:dyDescent="0.2">
      <c r="A565" s="11" t="s">
        <v>2906</v>
      </c>
      <c r="B565" s="10">
        <v>1</v>
      </c>
    </row>
    <row r="566" spans="1:2" x14ac:dyDescent="0.2">
      <c r="A566" s="11" t="s">
        <v>4039</v>
      </c>
      <c r="B566" s="10">
        <v>1</v>
      </c>
    </row>
    <row r="567" spans="1:2" x14ac:dyDescent="0.2">
      <c r="A567" s="11" t="s">
        <v>3282</v>
      </c>
      <c r="B567" s="10">
        <v>1</v>
      </c>
    </row>
    <row r="568" spans="1:2" x14ac:dyDescent="0.2">
      <c r="A568" s="11" t="s">
        <v>3492</v>
      </c>
      <c r="B568" s="10">
        <v>1</v>
      </c>
    </row>
    <row r="569" spans="1:2" x14ac:dyDescent="0.2">
      <c r="A569" s="11" t="s">
        <v>3987</v>
      </c>
      <c r="B569" s="10">
        <v>1</v>
      </c>
    </row>
    <row r="570" spans="1:2" x14ac:dyDescent="0.2">
      <c r="A570" s="11" t="s">
        <v>3352</v>
      </c>
      <c r="B570" s="10">
        <v>1</v>
      </c>
    </row>
    <row r="571" spans="1:2" x14ac:dyDescent="0.2">
      <c r="A571" s="11" t="s">
        <v>3158</v>
      </c>
      <c r="B571" s="10">
        <v>1</v>
      </c>
    </row>
    <row r="572" spans="1:2" x14ac:dyDescent="0.2">
      <c r="A572" s="11" t="s">
        <v>4046</v>
      </c>
      <c r="B572" s="10">
        <v>1</v>
      </c>
    </row>
    <row r="573" spans="1:2" x14ac:dyDescent="0.2">
      <c r="A573" s="11" t="s">
        <v>3187</v>
      </c>
      <c r="B573" s="10">
        <v>1</v>
      </c>
    </row>
    <row r="574" spans="1:2" x14ac:dyDescent="0.2">
      <c r="A574" s="11" t="s">
        <v>4068</v>
      </c>
      <c r="B574" s="10">
        <v>1</v>
      </c>
    </row>
    <row r="575" spans="1:2" x14ac:dyDescent="0.2">
      <c r="A575" s="11" t="s">
        <v>3294</v>
      </c>
      <c r="B575" s="10">
        <v>1</v>
      </c>
    </row>
    <row r="576" spans="1:2" x14ac:dyDescent="0.2">
      <c r="A576" s="11" t="s">
        <v>3481</v>
      </c>
      <c r="B576" s="10">
        <v>1</v>
      </c>
    </row>
    <row r="577" spans="1:2" x14ac:dyDescent="0.2">
      <c r="A577" s="11" t="s">
        <v>528</v>
      </c>
      <c r="B577" s="10">
        <v>1</v>
      </c>
    </row>
    <row r="578" spans="1:2" x14ac:dyDescent="0.2">
      <c r="A578" s="11" t="s">
        <v>3451</v>
      </c>
      <c r="B578" s="10">
        <v>1</v>
      </c>
    </row>
    <row r="579" spans="1:2" x14ac:dyDescent="0.2">
      <c r="A579" s="11" t="s">
        <v>2797</v>
      </c>
      <c r="B579" s="10">
        <v>1</v>
      </c>
    </row>
    <row r="580" spans="1:2" x14ac:dyDescent="0.2">
      <c r="A580" s="11" t="s">
        <v>2963</v>
      </c>
      <c r="B580" s="10">
        <v>1</v>
      </c>
    </row>
    <row r="581" spans="1:2" x14ac:dyDescent="0.2">
      <c r="A581" s="11" t="s">
        <v>3615</v>
      </c>
      <c r="B581" s="10">
        <v>1</v>
      </c>
    </row>
    <row r="582" spans="1:2" x14ac:dyDescent="0.2">
      <c r="A582" s="11" t="s">
        <v>3625</v>
      </c>
      <c r="B582" s="10">
        <v>1</v>
      </c>
    </row>
    <row r="583" spans="1:2" x14ac:dyDescent="0.2">
      <c r="A583" s="11" t="s">
        <v>3357</v>
      </c>
      <c r="B583" s="10">
        <v>1</v>
      </c>
    </row>
    <row r="584" spans="1:2" x14ac:dyDescent="0.2">
      <c r="A584" s="11" t="s">
        <v>3366</v>
      </c>
      <c r="B584" s="10">
        <v>1</v>
      </c>
    </row>
    <row r="585" spans="1:2" x14ac:dyDescent="0.2">
      <c r="A585" s="11" t="s">
        <v>3738</v>
      </c>
      <c r="B585" s="10">
        <v>1</v>
      </c>
    </row>
    <row r="586" spans="1:2" x14ac:dyDescent="0.2">
      <c r="A586" s="11" t="s">
        <v>3247</v>
      </c>
      <c r="B586" s="10">
        <v>1</v>
      </c>
    </row>
    <row r="587" spans="1:2" x14ac:dyDescent="0.2">
      <c r="A587" s="11" t="s">
        <v>3267</v>
      </c>
      <c r="B587" s="10">
        <v>1</v>
      </c>
    </row>
    <row r="588" spans="1:2" x14ac:dyDescent="0.2">
      <c r="A588" s="11" t="s">
        <v>2787</v>
      </c>
      <c r="B588" s="10">
        <v>1</v>
      </c>
    </row>
    <row r="589" spans="1:2" x14ac:dyDescent="0.2">
      <c r="A589" s="11" t="s">
        <v>3274</v>
      </c>
      <c r="B589" s="10">
        <v>1</v>
      </c>
    </row>
    <row r="590" spans="1:2" x14ac:dyDescent="0.2">
      <c r="A590" s="11" t="s">
        <v>4069</v>
      </c>
      <c r="B590" s="10">
        <v>1</v>
      </c>
    </row>
    <row r="591" spans="1:2" x14ac:dyDescent="0.2">
      <c r="A591" s="11" t="s">
        <v>3138</v>
      </c>
      <c r="B591" s="10">
        <v>1</v>
      </c>
    </row>
    <row r="592" spans="1:2" x14ac:dyDescent="0.2">
      <c r="A592" s="11" t="s">
        <v>3888</v>
      </c>
      <c r="B592" s="10">
        <v>1</v>
      </c>
    </row>
    <row r="593" spans="1:2" x14ac:dyDescent="0.2">
      <c r="A593" s="11" t="s">
        <v>3172</v>
      </c>
      <c r="B593" s="10">
        <v>1</v>
      </c>
    </row>
    <row r="594" spans="1:2" x14ac:dyDescent="0.2">
      <c r="A594" s="11" t="s">
        <v>3899</v>
      </c>
      <c r="B594" s="10">
        <v>1</v>
      </c>
    </row>
    <row r="595" spans="1:2" x14ac:dyDescent="0.2">
      <c r="A595" s="11" t="s">
        <v>3521</v>
      </c>
      <c r="B595" s="10">
        <v>1</v>
      </c>
    </row>
    <row r="596" spans="1:2" x14ac:dyDescent="0.2">
      <c r="A596" s="11" t="s">
        <v>3256</v>
      </c>
      <c r="B596" s="10">
        <v>1</v>
      </c>
    </row>
    <row r="597" spans="1:2" x14ac:dyDescent="0.2">
      <c r="A597" s="11" t="s">
        <v>3535</v>
      </c>
      <c r="B597" s="10">
        <v>1</v>
      </c>
    </row>
    <row r="598" spans="1:2" x14ac:dyDescent="0.2">
      <c r="A598" s="11" t="s">
        <v>3599</v>
      </c>
      <c r="B598" s="10">
        <v>1</v>
      </c>
    </row>
    <row r="599" spans="1:2" x14ac:dyDescent="0.2">
      <c r="A599" s="11" t="s">
        <v>3452</v>
      </c>
      <c r="B599" s="10">
        <v>1</v>
      </c>
    </row>
    <row r="600" spans="1:2" x14ac:dyDescent="0.2">
      <c r="A600" s="11" t="s">
        <v>3413</v>
      </c>
      <c r="B600" s="10">
        <v>1</v>
      </c>
    </row>
    <row r="601" spans="1:2" x14ac:dyDescent="0.2">
      <c r="A601" s="11" t="s">
        <v>3476</v>
      </c>
      <c r="B601" s="10">
        <v>1</v>
      </c>
    </row>
    <row r="602" spans="1:2" x14ac:dyDescent="0.2">
      <c r="A602" s="11" t="s">
        <v>2828</v>
      </c>
      <c r="B602" s="10">
        <v>1</v>
      </c>
    </row>
    <row r="603" spans="1:2" x14ac:dyDescent="0.2">
      <c r="A603" s="11" t="s">
        <v>3702</v>
      </c>
      <c r="B603" s="10">
        <v>1</v>
      </c>
    </row>
    <row r="604" spans="1:2" x14ac:dyDescent="0.2">
      <c r="A604" s="11" t="s">
        <v>4100</v>
      </c>
      <c r="B604" s="10">
        <v>1</v>
      </c>
    </row>
    <row r="605" spans="1:2" x14ac:dyDescent="0.2">
      <c r="A605" s="11" t="s">
        <v>3367</v>
      </c>
      <c r="B605" s="10">
        <v>1</v>
      </c>
    </row>
    <row r="606" spans="1:2" x14ac:dyDescent="0.2">
      <c r="A606" s="11" t="s">
        <v>3607</v>
      </c>
      <c r="B606" s="10">
        <v>1</v>
      </c>
    </row>
    <row r="607" spans="1:2" x14ac:dyDescent="0.2">
      <c r="A607" s="11" t="s">
        <v>4047</v>
      </c>
      <c r="B607" s="10">
        <v>1</v>
      </c>
    </row>
    <row r="608" spans="1:2" x14ac:dyDescent="0.2">
      <c r="A608" s="11" t="s">
        <v>3726</v>
      </c>
      <c r="B608" s="10">
        <v>1</v>
      </c>
    </row>
    <row r="609" spans="1:2" x14ac:dyDescent="0.2">
      <c r="A609" s="11" t="s">
        <v>2838</v>
      </c>
      <c r="B609" s="10">
        <v>1</v>
      </c>
    </row>
    <row r="610" spans="1:2" x14ac:dyDescent="0.2">
      <c r="A610" s="11" t="s">
        <v>2808</v>
      </c>
      <c r="B610" s="10">
        <v>1</v>
      </c>
    </row>
    <row r="611" spans="1:2" x14ac:dyDescent="0.2">
      <c r="A611" s="11" t="s">
        <v>3500</v>
      </c>
      <c r="B611" s="10">
        <v>1</v>
      </c>
    </row>
    <row r="612" spans="1:2" x14ac:dyDescent="0.2">
      <c r="A612" s="11" t="s">
        <v>3600</v>
      </c>
      <c r="B612" s="10">
        <v>1</v>
      </c>
    </row>
    <row r="613" spans="1:2" x14ac:dyDescent="0.2">
      <c r="A613" s="11" t="s">
        <v>2976</v>
      </c>
      <c r="B613" s="10">
        <v>1</v>
      </c>
    </row>
    <row r="614" spans="1:2" x14ac:dyDescent="0.2">
      <c r="A614" s="11" t="s">
        <v>3508</v>
      </c>
      <c r="B614" s="10">
        <v>1</v>
      </c>
    </row>
    <row r="615" spans="1:2" x14ac:dyDescent="0.2">
      <c r="A615" s="11" t="s">
        <v>3331</v>
      </c>
      <c r="B615" s="10">
        <v>1</v>
      </c>
    </row>
    <row r="616" spans="1:2" x14ac:dyDescent="0.2">
      <c r="A616" s="11" t="s">
        <v>3356</v>
      </c>
      <c r="B616" s="10">
        <v>1</v>
      </c>
    </row>
    <row r="617" spans="1:2" x14ac:dyDescent="0.2">
      <c r="A617" s="11" t="s">
        <v>3990</v>
      </c>
      <c r="B617" s="10">
        <v>2</v>
      </c>
    </row>
    <row r="618" spans="1:2" x14ac:dyDescent="0.2">
      <c r="A618" s="11" t="s">
        <v>3445</v>
      </c>
      <c r="B618" s="10">
        <v>1</v>
      </c>
    </row>
    <row r="619" spans="1:2" x14ac:dyDescent="0.2">
      <c r="A619" s="11" t="s">
        <v>3885</v>
      </c>
      <c r="B619" s="10">
        <v>1</v>
      </c>
    </row>
    <row r="620" spans="1:2" x14ac:dyDescent="0.2">
      <c r="A620" s="11" t="s">
        <v>3936</v>
      </c>
      <c r="B620" s="10">
        <v>1</v>
      </c>
    </row>
    <row r="621" spans="1:2" x14ac:dyDescent="0.2">
      <c r="A621" s="11" t="s">
        <v>3583</v>
      </c>
      <c r="B621" s="10">
        <v>1</v>
      </c>
    </row>
    <row r="622" spans="1:2" x14ac:dyDescent="0.2">
      <c r="A622" s="11" t="s">
        <v>3359</v>
      </c>
      <c r="B622" s="10">
        <v>1</v>
      </c>
    </row>
    <row r="623" spans="1:2" x14ac:dyDescent="0.2">
      <c r="A623" s="11" t="s">
        <v>2803</v>
      </c>
      <c r="B623" s="10">
        <v>1</v>
      </c>
    </row>
    <row r="624" spans="1:2" x14ac:dyDescent="0.2">
      <c r="A624" s="11" t="s">
        <v>3240</v>
      </c>
      <c r="B624" s="10">
        <v>1</v>
      </c>
    </row>
    <row r="625" spans="1:2" x14ac:dyDescent="0.2">
      <c r="A625" s="11" t="s">
        <v>3262</v>
      </c>
      <c r="B625" s="10">
        <v>1</v>
      </c>
    </row>
    <row r="626" spans="1:2" x14ac:dyDescent="0.2">
      <c r="A626" s="11" t="s">
        <v>4064</v>
      </c>
      <c r="B626" s="10">
        <v>1</v>
      </c>
    </row>
    <row r="627" spans="1:2" x14ac:dyDescent="0.2">
      <c r="A627" s="11" t="s">
        <v>4057</v>
      </c>
      <c r="B627" s="10">
        <v>1</v>
      </c>
    </row>
    <row r="628" spans="1:2" x14ac:dyDescent="0.2">
      <c r="A628" s="11" t="s">
        <v>4075</v>
      </c>
      <c r="B628" s="10">
        <v>1</v>
      </c>
    </row>
    <row r="629" spans="1:2" x14ac:dyDescent="0.2">
      <c r="A629" s="11" t="s">
        <v>3598</v>
      </c>
      <c r="B629" s="10">
        <v>1</v>
      </c>
    </row>
    <row r="630" spans="1:2" x14ac:dyDescent="0.2">
      <c r="A630" s="11" t="s">
        <v>3519</v>
      </c>
      <c r="B630" s="10">
        <v>1</v>
      </c>
    </row>
    <row r="631" spans="1:2" x14ac:dyDescent="0.2">
      <c r="A631" s="11" t="s">
        <v>3666</v>
      </c>
      <c r="B631" s="10">
        <v>1</v>
      </c>
    </row>
    <row r="632" spans="1:2" x14ac:dyDescent="0.2">
      <c r="A632" s="11" t="s">
        <v>3719</v>
      </c>
      <c r="B632" s="10">
        <v>1</v>
      </c>
    </row>
    <row r="633" spans="1:2" x14ac:dyDescent="0.2">
      <c r="A633" s="11" t="s">
        <v>3467</v>
      </c>
      <c r="B633" s="10">
        <v>1</v>
      </c>
    </row>
    <row r="634" spans="1:2" x14ac:dyDescent="0.2">
      <c r="A634" s="11" t="s">
        <v>2964</v>
      </c>
      <c r="B634" s="10">
        <v>1</v>
      </c>
    </row>
    <row r="635" spans="1:2" x14ac:dyDescent="0.2">
      <c r="A635" s="11" t="s">
        <v>3715</v>
      </c>
      <c r="B635" s="10">
        <v>1</v>
      </c>
    </row>
    <row r="636" spans="1:2" x14ac:dyDescent="0.2">
      <c r="A636" s="11" t="s">
        <v>3459</v>
      </c>
      <c r="B636" s="10">
        <v>1</v>
      </c>
    </row>
    <row r="637" spans="1:2" x14ac:dyDescent="0.2">
      <c r="A637" s="11" t="s">
        <v>3440</v>
      </c>
      <c r="B637" s="10">
        <v>1</v>
      </c>
    </row>
    <row r="638" spans="1:2" x14ac:dyDescent="0.2">
      <c r="A638" s="11" t="s">
        <v>1297</v>
      </c>
      <c r="B638" s="10">
        <v>1</v>
      </c>
    </row>
    <row r="639" spans="1:2" x14ac:dyDescent="0.2">
      <c r="A639" s="11" t="s">
        <v>3973</v>
      </c>
      <c r="B639" s="10">
        <v>1</v>
      </c>
    </row>
    <row r="640" spans="1:2" x14ac:dyDescent="0.2">
      <c r="A640" s="11" t="s">
        <v>3896</v>
      </c>
      <c r="B640" s="10">
        <v>1</v>
      </c>
    </row>
    <row r="641" spans="1:2" x14ac:dyDescent="0.2">
      <c r="A641" s="11" t="s">
        <v>3395</v>
      </c>
      <c r="B641" s="10">
        <v>1</v>
      </c>
    </row>
    <row r="642" spans="1:2" x14ac:dyDescent="0.2">
      <c r="A642" s="11" t="s">
        <v>3686</v>
      </c>
      <c r="B642" s="10">
        <v>1</v>
      </c>
    </row>
    <row r="643" spans="1:2" x14ac:dyDescent="0.2">
      <c r="A643" s="11" t="s">
        <v>2811</v>
      </c>
      <c r="B643" s="10">
        <v>1</v>
      </c>
    </row>
    <row r="644" spans="1:2" x14ac:dyDescent="0.2">
      <c r="A644" s="11" t="s">
        <v>3442</v>
      </c>
      <c r="B644" s="10">
        <v>1</v>
      </c>
    </row>
    <row r="645" spans="1:2" x14ac:dyDescent="0.2">
      <c r="A645" s="11" t="s">
        <v>3858</v>
      </c>
      <c r="B645" s="10">
        <v>1</v>
      </c>
    </row>
    <row r="646" spans="1:2" x14ac:dyDescent="0.2">
      <c r="A646" s="11" t="s">
        <v>3656</v>
      </c>
      <c r="B646" s="10">
        <v>1</v>
      </c>
    </row>
    <row r="647" spans="1:2" x14ac:dyDescent="0.2">
      <c r="A647" s="11" t="s">
        <v>3581</v>
      </c>
      <c r="B647" s="10">
        <v>1</v>
      </c>
    </row>
    <row r="648" spans="1:2" x14ac:dyDescent="0.2">
      <c r="A648" s="11" t="s">
        <v>3700</v>
      </c>
      <c r="B648" s="10">
        <v>1</v>
      </c>
    </row>
    <row r="649" spans="1:2" x14ac:dyDescent="0.2">
      <c r="A649" s="11" t="s">
        <v>3475</v>
      </c>
      <c r="B649" s="10">
        <v>1</v>
      </c>
    </row>
    <row r="650" spans="1:2" x14ac:dyDescent="0.2">
      <c r="A650" s="11" t="s">
        <v>4107</v>
      </c>
      <c r="B650" s="10">
        <v>1</v>
      </c>
    </row>
    <row r="651" spans="1:2" x14ac:dyDescent="0.2">
      <c r="A651" s="11" t="s">
        <v>3315</v>
      </c>
      <c r="B651" s="10">
        <v>1</v>
      </c>
    </row>
    <row r="652" spans="1:2" x14ac:dyDescent="0.2">
      <c r="A652" s="11" t="s">
        <v>3601</v>
      </c>
      <c r="B652" s="10">
        <v>1</v>
      </c>
    </row>
    <row r="653" spans="1:2" x14ac:dyDescent="0.2">
      <c r="A653" s="11" t="s">
        <v>3370</v>
      </c>
      <c r="B653" s="10">
        <v>1</v>
      </c>
    </row>
    <row r="654" spans="1:2" x14ac:dyDescent="0.2">
      <c r="A654" s="11" t="s">
        <v>2893</v>
      </c>
      <c r="B654" s="10">
        <v>1</v>
      </c>
    </row>
    <row r="655" spans="1:2" x14ac:dyDescent="0.2">
      <c r="A655" s="11" t="s">
        <v>3140</v>
      </c>
      <c r="B655" s="10">
        <v>1</v>
      </c>
    </row>
    <row r="656" spans="1:2" x14ac:dyDescent="0.2">
      <c r="A656" s="11" t="s">
        <v>3234</v>
      </c>
      <c r="B656" s="10">
        <v>1</v>
      </c>
    </row>
    <row r="657" spans="1:2" x14ac:dyDescent="0.2">
      <c r="A657" s="11" t="s">
        <v>3495</v>
      </c>
      <c r="B657" s="10">
        <v>1</v>
      </c>
    </row>
    <row r="658" spans="1:2" x14ac:dyDescent="0.2">
      <c r="A658" s="11" t="s">
        <v>3826</v>
      </c>
      <c r="B658" s="10">
        <v>1</v>
      </c>
    </row>
    <row r="659" spans="1:2" x14ac:dyDescent="0.2">
      <c r="A659" s="11" t="s">
        <v>3312</v>
      </c>
      <c r="B659" s="10">
        <v>1</v>
      </c>
    </row>
    <row r="660" spans="1:2" x14ac:dyDescent="0.2">
      <c r="A660" s="11" t="s">
        <v>3137</v>
      </c>
      <c r="B660" s="10">
        <v>1</v>
      </c>
    </row>
    <row r="661" spans="1:2" x14ac:dyDescent="0.2">
      <c r="A661" s="11" t="s">
        <v>3301</v>
      </c>
      <c r="B661" s="10">
        <v>1</v>
      </c>
    </row>
    <row r="662" spans="1:2" x14ac:dyDescent="0.2">
      <c r="A662" s="11" t="s">
        <v>2875</v>
      </c>
      <c r="B662" s="10">
        <v>1</v>
      </c>
    </row>
    <row r="663" spans="1:2" x14ac:dyDescent="0.2">
      <c r="A663" s="11" t="s">
        <v>3849</v>
      </c>
      <c r="B663" s="10">
        <v>1</v>
      </c>
    </row>
    <row r="664" spans="1:2" x14ac:dyDescent="0.2">
      <c r="A664" s="11" t="s">
        <v>3507</v>
      </c>
      <c r="B664" s="10">
        <v>1</v>
      </c>
    </row>
    <row r="665" spans="1:2" x14ac:dyDescent="0.2">
      <c r="A665" s="11" t="s">
        <v>3807</v>
      </c>
      <c r="B665" s="10">
        <v>1</v>
      </c>
    </row>
    <row r="666" spans="1:2" x14ac:dyDescent="0.2">
      <c r="A666" s="11" t="s">
        <v>3176</v>
      </c>
      <c r="B666" s="10">
        <v>1</v>
      </c>
    </row>
    <row r="667" spans="1:2" x14ac:dyDescent="0.2">
      <c r="A667" s="11" t="s">
        <v>3914</v>
      </c>
      <c r="B667" s="10">
        <v>1</v>
      </c>
    </row>
    <row r="668" spans="1:2" x14ac:dyDescent="0.2">
      <c r="A668" s="11" t="s">
        <v>2850</v>
      </c>
      <c r="B668" s="10">
        <v>1</v>
      </c>
    </row>
    <row r="669" spans="1:2" x14ac:dyDescent="0.2">
      <c r="A669" s="11" t="s">
        <v>3977</v>
      </c>
      <c r="B669" s="10">
        <v>1</v>
      </c>
    </row>
    <row r="670" spans="1:2" x14ac:dyDescent="0.2">
      <c r="A670" s="11" t="s">
        <v>3318</v>
      </c>
      <c r="B670" s="10">
        <v>1</v>
      </c>
    </row>
    <row r="671" spans="1:2" x14ac:dyDescent="0.2">
      <c r="A671" s="11" t="s">
        <v>3377</v>
      </c>
      <c r="B671" s="10">
        <v>1</v>
      </c>
    </row>
    <row r="672" spans="1:2" x14ac:dyDescent="0.2">
      <c r="A672" s="11" t="s">
        <v>3245</v>
      </c>
      <c r="B672" s="10">
        <v>1</v>
      </c>
    </row>
    <row r="673" spans="1:2" x14ac:dyDescent="0.2">
      <c r="A673" s="11" t="s">
        <v>3419</v>
      </c>
      <c r="B673" s="10">
        <v>1</v>
      </c>
    </row>
    <row r="674" spans="1:2" x14ac:dyDescent="0.2">
      <c r="A674" s="11" t="s">
        <v>3667</v>
      </c>
      <c r="B674" s="10">
        <v>1</v>
      </c>
    </row>
    <row r="675" spans="1:2" x14ac:dyDescent="0.2">
      <c r="A675" s="11" t="s">
        <v>3827</v>
      </c>
      <c r="B675" s="10">
        <v>1</v>
      </c>
    </row>
    <row r="676" spans="1:2" x14ac:dyDescent="0.2">
      <c r="A676" s="11" t="s">
        <v>3864</v>
      </c>
      <c r="B676" s="10">
        <v>1</v>
      </c>
    </row>
    <row r="677" spans="1:2" x14ac:dyDescent="0.2">
      <c r="A677" s="11" t="s">
        <v>4103</v>
      </c>
      <c r="B677" s="10">
        <v>1</v>
      </c>
    </row>
    <row r="678" spans="1:2" x14ac:dyDescent="0.2">
      <c r="A678" s="11" t="s">
        <v>3699</v>
      </c>
      <c r="B678" s="10">
        <v>1</v>
      </c>
    </row>
    <row r="679" spans="1:2" x14ac:dyDescent="0.2">
      <c r="A679" s="11" t="s">
        <v>3809</v>
      </c>
      <c r="B679" s="10">
        <v>1</v>
      </c>
    </row>
    <row r="680" spans="1:2" x14ac:dyDescent="0.2">
      <c r="A680" s="11" t="s">
        <v>2920</v>
      </c>
      <c r="B680" s="10">
        <v>1</v>
      </c>
    </row>
    <row r="681" spans="1:2" x14ac:dyDescent="0.2">
      <c r="A681" s="11" t="s">
        <v>3271</v>
      </c>
      <c r="B681" s="10">
        <v>1</v>
      </c>
    </row>
    <row r="682" spans="1:2" x14ac:dyDescent="0.2">
      <c r="A682" s="11" t="s">
        <v>3829</v>
      </c>
      <c r="B682" s="10">
        <v>1</v>
      </c>
    </row>
    <row r="683" spans="1:2" x14ac:dyDescent="0.2">
      <c r="A683" s="11" t="s">
        <v>3917</v>
      </c>
      <c r="B683" s="10">
        <v>1</v>
      </c>
    </row>
    <row r="684" spans="1:2" x14ac:dyDescent="0.2">
      <c r="A684" s="11" t="s">
        <v>2840</v>
      </c>
      <c r="B684" s="10">
        <v>1</v>
      </c>
    </row>
    <row r="685" spans="1:2" x14ac:dyDescent="0.2">
      <c r="A685" s="11" t="s">
        <v>3965</v>
      </c>
      <c r="B685" s="10">
        <v>1</v>
      </c>
    </row>
    <row r="686" spans="1:2" x14ac:dyDescent="0.2">
      <c r="A686" s="11" t="s">
        <v>2967</v>
      </c>
      <c r="B686" s="10">
        <v>1</v>
      </c>
    </row>
    <row r="687" spans="1:2" x14ac:dyDescent="0.2">
      <c r="A687" s="11" t="s">
        <v>3474</v>
      </c>
      <c r="B687" s="10">
        <v>1</v>
      </c>
    </row>
    <row r="688" spans="1:2" x14ac:dyDescent="0.2">
      <c r="A688" s="11" t="s">
        <v>3261</v>
      </c>
      <c r="B688" s="10">
        <v>1</v>
      </c>
    </row>
    <row r="689" spans="1:2" x14ac:dyDescent="0.2">
      <c r="A689" s="11" t="s">
        <v>3347</v>
      </c>
      <c r="B689" s="10">
        <v>1</v>
      </c>
    </row>
    <row r="690" spans="1:2" x14ac:dyDescent="0.2">
      <c r="A690" s="11" t="s">
        <v>3404</v>
      </c>
      <c r="B690" s="10">
        <v>1</v>
      </c>
    </row>
    <row r="691" spans="1:2" x14ac:dyDescent="0.2">
      <c r="A691" s="11" t="s">
        <v>3659</v>
      </c>
      <c r="B691" s="10">
        <v>1</v>
      </c>
    </row>
    <row r="692" spans="1:2" x14ac:dyDescent="0.2">
      <c r="A692" s="11" t="s">
        <v>1293</v>
      </c>
      <c r="B692" s="10">
        <v>1</v>
      </c>
    </row>
    <row r="693" spans="1:2" x14ac:dyDescent="0.2">
      <c r="A693" s="11" t="s">
        <v>3504</v>
      </c>
      <c r="B693" s="10">
        <v>1</v>
      </c>
    </row>
    <row r="694" spans="1:2" x14ac:dyDescent="0.2">
      <c r="A694" s="11" t="s">
        <v>2832</v>
      </c>
      <c r="B694" s="10">
        <v>1</v>
      </c>
    </row>
    <row r="695" spans="1:2" x14ac:dyDescent="0.2">
      <c r="A695" s="11" t="s">
        <v>4054</v>
      </c>
      <c r="B695" s="10">
        <v>1</v>
      </c>
    </row>
    <row r="696" spans="1:2" x14ac:dyDescent="0.2">
      <c r="A696" s="11" t="s">
        <v>3613</v>
      </c>
      <c r="B696" s="10">
        <v>1</v>
      </c>
    </row>
    <row r="697" spans="1:2" x14ac:dyDescent="0.2">
      <c r="A697" s="11" t="s">
        <v>2823</v>
      </c>
      <c r="B697" s="10">
        <v>1</v>
      </c>
    </row>
    <row r="698" spans="1:2" x14ac:dyDescent="0.2">
      <c r="A698" s="11" t="s">
        <v>3721</v>
      </c>
      <c r="B698" s="10">
        <v>1</v>
      </c>
    </row>
    <row r="699" spans="1:2" x14ac:dyDescent="0.2">
      <c r="A699" s="11" t="s">
        <v>3496</v>
      </c>
      <c r="B699" s="10">
        <v>1</v>
      </c>
    </row>
    <row r="700" spans="1:2" x14ac:dyDescent="0.2">
      <c r="A700" s="11" t="s">
        <v>3254</v>
      </c>
      <c r="B700" s="10">
        <v>1</v>
      </c>
    </row>
    <row r="701" spans="1:2" x14ac:dyDescent="0.2">
      <c r="A701" s="11" t="s">
        <v>3512</v>
      </c>
      <c r="B701" s="10">
        <v>1</v>
      </c>
    </row>
    <row r="702" spans="1:2" x14ac:dyDescent="0.2">
      <c r="A702" s="11" t="s">
        <v>3317</v>
      </c>
      <c r="B702" s="10">
        <v>1</v>
      </c>
    </row>
    <row r="703" spans="1:2" x14ac:dyDescent="0.2">
      <c r="A703" s="11" t="s">
        <v>3135</v>
      </c>
      <c r="B703" s="10">
        <v>1</v>
      </c>
    </row>
    <row r="704" spans="1:2" x14ac:dyDescent="0.2">
      <c r="A704" s="11" t="s">
        <v>3595</v>
      </c>
      <c r="B704" s="10">
        <v>1</v>
      </c>
    </row>
    <row r="705" spans="1:2" x14ac:dyDescent="0.2">
      <c r="A705" s="11" t="s">
        <v>3222</v>
      </c>
      <c r="B705" s="10">
        <v>1</v>
      </c>
    </row>
    <row r="706" spans="1:2" x14ac:dyDescent="0.2">
      <c r="A706" s="11" t="s">
        <v>3731</v>
      </c>
      <c r="B706" s="10">
        <v>1</v>
      </c>
    </row>
    <row r="707" spans="1:2" x14ac:dyDescent="0.2">
      <c r="A707" s="11" t="s">
        <v>4011</v>
      </c>
      <c r="B707" s="10">
        <v>1</v>
      </c>
    </row>
    <row r="708" spans="1:2" x14ac:dyDescent="0.2">
      <c r="A708" s="11" t="s">
        <v>2961</v>
      </c>
      <c r="B708" s="10">
        <v>1</v>
      </c>
    </row>
    <row r="709" spans="1:2" x14ac:dyDescent="0.2">
      <c r="A709" s="11" t="s">
        <v>3509</v>
      </c>
      <c r="B709" s="10">
        <v>1</v>
      </c>
    </row>
    <row r="710" spans="1:2" x14ac:dyDescent="0.2">
      <c r="A710" s="11" t="s">
        <v>3830</v>
      </c>
      <c r="B710" s="10">
        <v>1</v>
      </c>
    </row>
    <row r="711" spans="1:2" x14ac:dyDescent="0.2">
      <c r="A711" s="11" t="s">
        <v>539</v>
      </c>
      <c r="B711" s="10">
        <v>1</v>
      </c>
    </row>
    <row r="712" spans="1:2" x14ac:dyDescent="0.2">
      <c r="A712" s="11" t="s">
        <v>3941</v>
      </c>
      <c r="B712" s="10">
        <v>1</v>
      </c>
    </row>
    <row r="713" spans="1:2" x14ac:dyDescent="0.2">
      <c r="A713" s="11" t="s">
        <v>3955</v>
      </c>
      <c r="B713" s="10">
        <v>1</v>
      </c>
    </row>
    <row r="714" spans="1:2" x14ac:dyDescent="0.2">
      <c r="A714" s="11" t="s">
        <v>3544</v>
      </c>
      <c r="B714" s="10">
        <v>1</v>
      </c>
    </row>
    <row r="715" spans="1:2" x14ac:dyDescent="0.2">
      <c r="A715" s="11" t="s">
        <v>3346</v>
      </c>
      <c r="B715" s="10">
        <v>1</v>
      </c>
    </row>
    <row r="716" spans="1:2" x14ac:dyDescent="0.2">
      <c r="A716" s="11" t="s">
        <v>3620</v>
      </c>
      <c r="B716" s="10">
        <v>1</v>
      </c>
    </row>
    <row r="717" spans="1:2" x14ac:dyDescent="0.2">
      <c r="A717" s="11" t="s">
        <v>3918</v>
      </c>
      <c r="B717" s="10">
        <v>1</v>
      </c>
    </row>
    <row r="718" spans="1:2" x14ac:dyDescent="0.2">
      <c r="A718" s="11" t="s">
        <v>3839</v>
      </c>
      <c r="B718" s="10">
        <v>1</v>
      </c>
    </row>
    <row r="719" spans="1:2" x14ac:dyDescent="0.2">
      <c r="A719" s="11" t="s">
        <v>3469</v>
      </c>
      <c r="B719" s="10">
        <v>1</v>
      </c>
    </row>
    <row r="720" spans="1:2" x14ac:dyDescent="0.2">
      <c r="A720" s="11" t="s">
        <v>3463</v>
      </c>
      <c r="B720" s="10">
        <v>1</v>
      </c>
    </row>
    <row r="721" spans="1:2" x14ac:dyDescent="0.2">
      <c r="A721" s="11" t="s">
        <v>3886</v>
      </c>
      <c r="B721" s="10">
        <v>1</v>
      </c>
    </row>
    <row r="722" spans="1:2" x14ac:dyDescent="0.2">
      <c r="A722" s="11" t="s">
        <v>3694</v>
      </c>
      <c r="B722" s="10">
        <v>1</v>
      </c>
    </row>
    <row r="723" spans="1:2" x14ac:dyDescent="0.2">
      <c r="A723" s="11" t="s">
        <v>3510</v>
      </c>
      <c r="B723" s="10">
        <v>1</v>
      </c>
    </row>
    <row r="724" spans="1:2" x14ac:dyDescent="0.2">
      <c r="A724" s="11" t="s">
        <v>2846</v>
      </c>
      <c r="B724" s="10">
        <v>1</v>
      </c>
    </row>
    <row r="725" spans="1:2" x14ac:dyDescent="0.2">
      <c r="A725" s="11" t="s">
        <v>3621</v>
      </c>
      <c r="B725" s="10">
        <v>1</v>
      </c>
    </row>
    <row r="726" spans="1:2" x14ac:dyDescent="0.2">
      <c r="A726" s="11" t="s">
        <v>3131</v>
      </c>
      <c r="B726" s="10">
        <v>1</v>
      </c>
    </row>
    <row r="727" spans="1:2" x14ac:dyDescent="0.2">
      <c r="A727" s="11" t="s">
        <v>530</v>
      </c>
      <c r="B727" s="10">
        <v>1</v>
      </c>
    </row>
    <row r="728" spans="1:2" x14ac:dyDescent="0.2">
      <c r="A728" s="11" t="s">
        <v>3146</v>
      </c>
      <c r="B728" s="10">
        <v>1</v>
      </c>
    </row>
    <row r="729" spans="1:2" x14ac:dyDescent="0.2">
      <c r="A729" s="11" t="s">
        <v>3675</v>
      </c>
      <c r="B729" s="10">
        <v>1</v>
      </c>
    </row>
    <row r="730" spans="1:2" x14ac:dyDescent="0.2">
      <c r="A730" s="11" t="s">
        <v>2892</v>
      </c>
      <c r="B730" s="10">
        <v>1</v>
      </c>
    </row>
    <row r="731" spans="1:2" x14ac:dyDescent="0.2">
      <c r="A731" s="11" t="s">
        <v>3887</v>
      </c>
      <c r="B731" s="10">
        <v>1</v>
      </c>
    </row>
    <row r="732" spans="1:2" x14ac:dyDescent="0.2">
      <c r="A732" s="11" t="s">
        <v>4000</v>
      </c>
      <c r="B732" s="10">
        <v>1</v>
      </c>
    </row>
    <row r="733" spans="1:2" x14ac:dyDescent="0.2">
      <c r="A733" s="11" t="s">
        <v>4066</v>
      </c>
      <c r="B733" s="10">
        <v>1</v>
      </c>
    </row>
    <row r="734" spans="1:2" x14ac:dyDescent="0.2">
      <c r="A734" s="11" t="s">
        <v>4022</v>
      </c>
      <c r="B734" s="10">
        <v>1</v>
      </c>
    </row>
    <row r="735" spans="1:2" x14ac:dyDescent="0.2">
      <c r="A735" s="11" t="s">
        <v>3493</v>
      </c>
      <c r="B735" s="10">
        <v>1</v>
      </c>
    </row>
    <row r="736" spans="1:2" x14ac:dyDescent="0.2">
      <c r="A736" s="11" t="s">
        <v>4044</v>
      </c>
      <c r="B736" s="10">
        <v>1</v>
      </c>
    </row>
    <row r="737" spans="1:2" x14ac:dyDescent="0.2">
      <c r="A737" s="11" t="s">
        <v>3557</v>
      </c>
      <c r="B737" s="10">
        <v>1</v>
      </c>
    </row>
    <row r="738" spans="1:2" x14ac:dyDescent="0.2">
      <c r="A738" s="11" t="s">
        <v>3398</v>
      </c>
      <c r="B738" s="10">
        <v>1</v>
      </c>
    </row>
    <row r="739" spans="1:2" x14ac:dyDescent="0.2">
      <c r="A739" s="11" t="s">
        <v>3465</v>
      </c>
      <c r="B739" s="10">
        <v>1</v>
      </c>
    </row>
    <row r="740" spans="1:2" x14ac:dyDescent="0.2">
      <c r="A740" s="11" t="s">
        <v>3155</v>
      </c>
      <c r="B740" s="10">
        <v>1</v>
      </c>
    </row>
    <row r="741" spans="1:2" x14ac:dyDescent="0.2">
      <c r="A741" s="11" t="s">
        <v>3743</v>
      </c>
      <c r="B741" s="10">
        <v>1</v>
      </c>
    </row>
    <row r="742" spans="1:2" x14ac:dyDescent="0.2">
      <c r="A742" s="11" t="s">
        <v>4083</v>
      </c>
      <c r="B742" s="10">
        <v>1</v>
      </c>
    </row>
    <row r="743" spans="1:2" x14ac:dyDescent="0.2">
      <c r="A743" s="11" t="s">
        <v>2855</v>
      </c>
      <c r="B743" s="10">
        <v>1</v>
      </c>
    </row>
    <row r="744" spans="1:2" x14ac:dyDescent="0.2">
      <c r="A744" s="11" t="s">
        <v>3649</v>
      </c>
      <c r="B744" s="10">
        <v>1</v>
      </c>
    </row>
    <row r="745" spans="1:2" x14ac:dyDescent="0.2">
      <c r="A745" s="11" t="s">
        <v>3970</v>
      </c>
      <c r="B745" s="10">
        <v>1</v>
      </c>
    </row>
    <row r="746" spans="1:2" x14ac:dyDescent="0.2">
      <c r="A746" s="11" t="s">
        <v>2833</v>
      </c>
      <c r="B746" s="10">
        <v>1</v>
      </c>
    </row>
    <row r="747" spans="1:2" x14ac:dyDescent="0.2">
      <c r="A747" s="11" t="s">
        <v>3724</v>
      </c>
      <c r="B747" s="10">
        <v>1</v>
      </c>
    </row>
    <row r="748" spans="1:2" x14ac:dyDescent="0.2">
      <c r="A748" s="11" t="s">
        <v>3503</v>
      </c>
      <c r="B748" s="10">
        <v>1</v>
      </c>
    </row>
    <row r="749" spans="1:2" x14ac:dyDescent="0.2">
      <c r="A749" s="11" t="s">
        <v>3928</v>
      </c>
      <c r="B749" s="10">
        <v>1</v>
      </c>
    </row>
    <row r="750" spans="1:2" x14ac:dyDescent="0.2">
      <c r="A750" s="11" t="s">
        <v>2814</v>
      </c>
      <c r="B750" s="10">
        <v>1</v>
      </c>
    </row>
    <row r="751" spans="1:2" x14ac:dyDescent="0.2">
      <c r="A751" s="11" t="s">
        <v>2837</v>
      </c>
      <c r="B751" s="10">
        <v>1</v>
      </c>
    </row>
    <row r="752" spans="1:2" x14ac:dyDescent="0.2">
      <c r="A752" s="11" t="s">
        <v>3353</v>
      </c>
      <c r="B752" s="10">
        <v>1</v>
      </c>
    </row>
    <row r="753" spans="1:2" x14ac:dyDescent="0.2">
      <c r="A753" s="11" t="s">
        <v>2910</v>
      </c>
      <c r="B753" s="10">
        <v>1</v>
      </c>
    </row>
    <row r="754" spans="1:2" x14ac:dyDescent="0.2">
      <c r="A754" s="11" t="s">
        <v>3231</v>
      </c>
      <c r="B754" s="10">
        <v>1</v>
      </c>
    </row>
    <row r="755" spans="1:2" x14ac:dyDescent="0.2">
      <c r="A755" s="11" t="s">
        <v>3236</v>
      </c>
      <c r="B755" s="10">
        <v>1</v>
      </c>
    </row>
    <row r="756" spans="1:2" x14ac:dyDescent="0.2">
      <c r="A756" s="11" t="s">
        <v>3810</v>
      </c>
      <c r="B756" s="10">
        <v>1</v>
      </c>
    </row>
    <row r="757" spans="1:2" x14ac:dyDescent="0.2">
      <c r="A757" s="11" t="s">
        <v>3603</v>
      </c>
      <c r="B757" s="10">
        <v>1</v>
      </c>
    </row>
    <row r="758" spans="1:2" x14ac:dyDescent="0.2">
      <c r="A758" s="11" t="s">
        <v>2809</v>
      </c>
      <c r="B758" s="10">
        <v>1</v>
      </c>
    </row>
    <row r="759" spans="1:2" x14ac:dyDescent="0.2">
      <c r="A759" s="11" t="s">
        <v>2843</v>
      </c>
      <c r="B759" s="10">
        <v>1</v>
      </c>
    </row>
    <row r="760" spans="1:2" x14ac:dyDescent="0.2">
      <c r="A760" s="11" t="s">
        <v>3157</v>
      </c>
      <c r="B760" s="10">
        <v>1</v>
      </c>
    </row>
    <row r="761" spans="1:2" x14ac:dyDescent="0.2">
      <c r="A761" s="11" t="s">
        <v>4020</v>
      </c>
      <c r="B761" s="10">
        <v>1</v>
      </c>
    </row>
    <row r="762" spans="1:2" x14ac:dyDescent="0.2">
      <c r="A762" s="11" t="s">
        <v>3389</v>
      </c>
      <c r="B762" s="10">
        <v>1</v>
      </c>
    </row>
    <row r="763" spans="1:2" x14ac:dyDescent="0.2">
      <c r="A763" s="11" t="s">
        <v>3911</v>
      </c>
      <c r="B763" s="10">
        <v>1</v>
      </c>
    </row>
    <row r="764" spans="1:2" x14ac:dyDescent="0.2">
      <c r="A764" s="11" t="s">
        <v>3832</v>
      </c>
      <c r="B764" s="10">
        <v>1</v>
      </c>
    </row>
    <row r="765" spans="1:2" x14ac:dyDescent="0.2">
      <c r="A765" s="11" t="s">
        <v>3150</v>
      </c>
      <c r="B765" s="10">
        <v>1</v>
      </c>
    </row>
    <row r="766" spans="1:2" x14ac:dyDescent="0.2">
      <c r="A766" s="11" t="s">
        <v>1288</v>
      </c>
      <c r="B766" s="10">
        <v>1</v>
      </c>
    </row>
    <row r="767" spans="1:2" x14ac:dyDescent="0.2">
      <c r="A767" s="11" t="s">
        <v>3523</v>
      </c>
      <c r="B767" s="10">
        <v>1</v>
      </c>
    </row>
    <row r="768" spans="1:2" x14ac:dyDescent="0.2">
      <c r="A768" s="11" t="s">
        <v>3713</v>
      </c>
      <c r="B768" s="10">
        <v>1</v>
      </c>
    </row>
    <row r="769" spans="1:2" x14ac:dyDescent="0.2">
      <c r="A769" s="11" t="s">
        <v>3380</v>
      </c>
      <c r="B769" s="10">
        <v>1</v>
      </c>
    </row>
    <row r="770" spans="1:2" x14ac:dyDescent="0.2">
      <c r="A770" s="11" t="s">
        <v>2831</v>
      </c>
      <c r="B770" s="10">
        <v>1</v>
      </c>
    </row>
    <row r="771" spans="1:2" x14ac:dyDescent="0.2">
      <c r="A771" s="11" t="s">
        <v>4106</v>
      </c>
      <c r="B771" s="10">
        <v>1</v>
      </c>
    </row>
    <row r="772" spans="1:2" x14ac:dyDescent="0.2">
      <c r="A772" s="11" t="s">
        <v>4034</v>
      </c>
      <c r="B772" s="10">
        <v>1</v>
      </c>
    </row>
    <row r="773" spans="1:2" x14ac:dyDescent="0.2">
      <c r="A773" s="11" t="s">
        <v>3974</v>
      </c>
      <c r="B773" s="10">
        <v>1</v>
      </c>
    </row>
    <row r="774" spans="1:2" x14ac:dyDescent="0.2">
      <c r="A774" s="11" t="s">
        <v>3524</v>
      </c>
      <c r="B774" s="10">
        <v>1</v>
      </c>
    </row>
    <row r="775" spans="1:2" x14ac:dyDescent="0.2">
      <c r="A775" s="11" t="s">
        <v>3614</v>
      </c>
      <c r="B775" s="10">
        <v>1</v>
      </c>
    </row>
    <row r="776" spans="1:2" x14ac:dyDescent="0.2">
      <c r="A776" s="11" t="s">
        <v>3502</v>
      </c>
      <c r="B776" s="10">
        <v>1</v>
      </c>
    </row>
    <row r="777" spans="1:2" x14ac:dyDescent="0.2">
      <c r="A777" s="11" t="s">
        <v>3988</v>
      </c>
      <c r="B777" s="10">
        <v>1</v>
      </c>
    </row>
    <row r="778" spans="1:2" x14ac:dyDescent="0.2">
      <c r="A778" s="11" t="s">
        <v>3654</v>
      </c>
      <c r="B778" s="10">
        <v>1</v>
      </c>
    </row>
    <row r="779" spans="1:2" x14ac:dyDescent="0.2">
      <c r="A779" s="11" t="s">
        <v>4030</v>
      </c>
      <c r="B779" s="10">
        <v>1</v>
      </c>
    </row>
    <row r="780" spans="1:2" x14ac:dyDescent="0.2">
      <c r="A780" s="11" t="s">
        <v>3696</v>
      </c>
      <c r="B780" s="10">
        <v>1</v>
      </c>
    </row>
    <row r="781" spans="1:2" x14ac:dyDescent="0.2">
      <c r="A781" s="11" t="s">
        <v>3944</v>
      </c>
      <c r="B781" s="10">
        <v>1</v>
      </c>
    </row>
    <row r="782" spans="1:2" x14ac:dyDescent="0.2">
      <c r="A782" s="11" t="s">
        <v>3857</v>
      </c>
      <c r="B782" s="10">
        <v>1</v>
      </c>
    </row>
    <row r="783" spans="1:2" x14ac:dyDescent="0.2">
      <c r="A783" s="11" t="s">
        <v>3153</v>
      </c>
      <c r="B783" s="10">
        <v>1</v>
      </c>
    </row>
    <row r="784" spans="1:2" x14ac:dyDescent="0.2">
      <c r="A784" s="11" t="s">
        <v>3998</v>
      </c>
      <c r="B784" s="10">
        <v>1</v>
      </c>
    </row>
    <row r="785" spans="1:2" x14ac:dyDescent="0.2">
      <c r="A785" s="11" t="s">
        <v>3894</v>
      </c>
      <c r="B785" s="10">
        <v>1</v>
      </c>
    </row>
    <row r="786" spans="1:2" x14ac:dyDescent="0.2">
      <c r="A786" s="11" t="s">
        <v>3949</v>
      </c>
      <c r="B786" s="10">
        <v>1</v>
      </c>
    </row>
    <row r="787" spans="1:2" x14ac:dyDescent="0.2">
      <c r="A787" s="11" t="s">
        <v>3657</v>
      </c>
      <c r="B787" s="10">
        <v>1</v>
      </c>
    </row>
    <row r="788" spans="1:2" x14ac:dyDescent="0.2">
      <c r="A788" s="11" t="s">
        <v>2834</v>
      </c>
      <c r="B788" s="10">
        <v>1</v>
      </c>
    </row>
    <row r="789" spans="1:2" x14ac:dyDescent="0.2">
      <c r="A789" s="11" t="s">
        <v>3602</v>
      </c>
      <c r="B789" s="10">
        <v>1</v>
      </c>
    </row>
    <row r="790" spans="1:2" x14ac:dyDescent="0.2">
      <c r="A790" s="11" t="s">
        <v>2792</v>
      </c>
      <c r="B790" s="10">
        <v>1</v>
      </c>
    </row>
    <row r="791" spans="1:2" x14ac:dyDescent="0.2">
      <c r="A791" s="11" t="s">
        <v>1300</v>
      </c>
      <c r="B791" s="10">
        <v>1</v>
      </c>
    </row>
    <row r="792" spans="1:2" x14ac:dyDescent="0.2">
      <c r="A792" s="11" t="s">
        <v>2789</v>
      </c>
      <c r="B792" s="10">
        <v>1</v>
      </c>
    </row>
    <row r="793" spans="1:2" x14ac:dyDescent="0.2">
      <c r="A793" s="11" t="s">
        <v>3815</v>
      </c>
      <c r="B793" s="10">
        <v>1</v>
      </c>
    </row>
    <row r="794" spans="1:2" x14ac:dyDescent="0.2">
      <c r="A794" s="11" t="s">
        <v>3148</v>
      </c>
      <c r="B794" s="10">
        <v>1</v>
      </c>
    </row>
    <row r="795" spans="1:2" x14ac:dyDescent="0.2">
      <c r="A795" s="11" t="s">
        <v>3945</v>
      </c>
      <c r="B795" s="10">
        <v>1</v>
      </c>
    </row>
    <row r="796" spans="1:2" x14ac:dyDescent="0.2">
      <c r="A796" s="11" t="s">
        <v>3449</v>
      </c>
      <c r="B796" s="10">
        <v>1</v>
      </c>
    </row>
    <row r="797" spans="1:2" x14ac:dyDescent="0.2">
      <c r="A797" s="11" t="s">
        <v>2871</v>
      </c>
      <c r="B797" s="10">
        <v>1</v>
      </c>
    </row>
    <row r="798" spans="1:2" x14ac:dyDescent="0.2">
      <c r="A798" s="11" t="s">
        <v>3673</v>
      </c>
      <c r="B798" s="10">
        <v>1</v>
      </c>
    </row>
    <row r="799" spans="1:2" x14ac:dyDescent="0.2">
      <c r="A799" s="11" t="s">
        <v>4104</v>
      </c>
      <c r="B799" s="10">
        <v>1</v>
      </c>
    </row>
    <row r="800" spans="1:2" x14ac:dyDescent="0.2">
      <c r="A800" s="11" t="s">
        <v>3208</v>
      </c>
      <c r="B800" s="10">
        <v>1</v>
      </c>
    </row>
    <row r="801" spans="1:2" x14ac:dyDescent="0.2">
      <c r="A801" s="11" t="s">
        <v>3669</v>
      </c>
      <c r="B801" s="10">
        <v>1</v>
      </c>
    </row>
    <row r="802" spans="1:2" x14ac:dyDescent="0.2">
      <c r="A802" s="11" t="s">
        <v>3239</v>
      </c>
      <c r="B802" s="10">
        <v>1</v>
      </c>
    </row>
    <row r="803" spans="1:2" x14ac:dyDescent="0.2">
      <c r="A803" s="11" t="s">
        <v>3590</v>
      </c>
      <c r="B803" s="10">
        <v>1</v>
      </c>
    </row>
    <row r="804" spans="1:2" x14ac:dyDescent="0.2">
      <c r="A804" s="11" t="s">
        <v>4043</v>
      </c>
      <c r="B804" s="10">
        <v>1</v>
      </c>
    </row>
    <row r="805" spans="1:2" x14ac:dyDescent="0.2">
      <c r="A805" s="11" t="s">
        <v>2975</v>
      </c>
      <c r="B805" s="10">
        <v>1</v>
      </c>
    </row>
    <row r="806" spans="1:2" x14ac:dyDescent="0.2">
      <c r="A806" s="11" t="s">
        <v>4008</v>
      </c>
      <c r="B806" s="10">
        <v>1</v>
      </c>
    </row>
    <row r="807" spans="1:2" x14ac:dyDescent="0.2">
      <c r="A807" s="11" t="s">
        <v>3812</v>
      </c>
      <c r="B807" s="10">
        <v>1</v>
      </c>
    </row>
    <row r="808" spans="1:2" x14ac:dyDescent="0.2">
      <c r="A808" s="11" t="s">
        <v>3851</v>
      </c>
      <c r="B808" s="10">
        <v>1</v>
      </c>
    </row>
    <row r="809" spans="1:2" x14ac:dyDescent="0.2">
      <c r="A809" s="11" t="s">
        <v>3506</v>
      </c>
      <c r="B809" s="10">
        <v>1</v>
      </c>
    </row>
    <row r="810" spans="1:2" x14ac:dyDescent="0.2">
      <c r="A810" s="11" t="s">
        <v>3368</v>
      </c>
      <c r="B810" s="10">
        <v>1</v>
      </c>
    </row>
    <row r="811" spans="1:2" x14ac:dyDescent="0.2">
      <c r="A811" s="11" t="s">
        <v>2807</v>
      </c>
      <c r="B811" s="10">
        <v>1</v>
      </c>
    </row>
    <row r="812" spans="1:2" x14ac:dyDescent="0.2">
      <c r="A812" s="11" t="s">
        <v>3306</v>
      </c>
      <c r="B812" s="10">
        <v>1</v>
      </c>
    </row>
    <row r="813" spans="1:2" x14ac:dyDescent="0.2">
      <c r="A813" s="11" t="s">
        <v>4006</v>
      </c>
      <c r="B813" s="10">
        <v>1</v>
      </c>
    </row>
    <row r="814" spans="1:2" x14ac:dyDescent="0.2">
      <c r="A814" s="11" t="s">
        <v>3859</v>
      </c>
      <c r="B814" s="10">
        <v>1</v>
      </c>
    </row>
    <row r="815" spans="1:2" x14ac:dyDescent="0.2">
      <c r="A815" s="11" t="s">
        <v>3384</v>
      </c>
      <c r="B815" s="10">
        <v>1</v>
      </c>
    </row>
    <row r="816" spans="1:2" x14ac:dyDescent="0.2">
      <c r="A816" s="11" t="s">
        <v>2968</v>
      </c>
      <c r="B816" s="10">
        <v>1</v>
      </c>
    </row>
    <row r="817" spans="1:2" x14ac:dyDescent="0.2">
      <c r="A817" s="11" t="s">
        <v>2841</v>
      </c>
      <c r="B817" s="10">
        <v>1</v>
      </c>
    </row>
    <row r="818" spans="1:2" x14ac:dyDescent="0.2">
      <c r="A818" s="11" t="s">
        <v>1287</v>
      </c>
      <c r="B818" s="10">
        <v>1</v>
      </c>
    </row>
    <row r="819" spans="1:2" x14ac:dyDescent="0.2">
      <c r="A819" s="11" t="s">
        <v>2851</v>
      </c>
      <c r="B819" s="10">
        <v>1</v>
      </c>
    </row>
    <row r="820" spans="1:2" x14ac:dyDescent="0.2">
      <c r="A820" s="11" t="s">
        <v>3295</v>
      </c>
      <c r="B820" s="10">
        <v>1</v>
      </c>
    </row>
    <row r="821" spans="1:2" x14ac:dyDescent="0.2">
      <c r="A821" s="11" t="s">
        <v>2911</v>
      </c>
      <c r="B821" s="10">
        <v>1</v>
      </c>
    </row>
    <row r="822" spans="1:2" x14ac:dyDescent="0.2">
      <c r="A822" s="11" t="s">
        <v>3703</v>
      </c>
      <c r="B822" s="10">
        <v>1</v>
      </c>
    </row>
    <row r="823" spans="1:2" x14ac:dyDescent="0.2">
      <c r="A823" s="11" t="s">
        <v>1302</v>
      </c>
      <c r="B823" s="10">
        <v>1</v>
      </c>
    </row>
    <row r="824" spans="1:2" x14ac:dyDescent="0.2">
      <c r="A824" s="11" t="s">
        <v>3291</v>
      </c>
      <c r="B824" s="10">
        <v>1</v>
      </c>
    </row>
    <row r="825" spans="1:2" x14ac:dyDescent="0.2">
      <c r="A825" s="11" t="s">
        <v>3432</v>
      </c>
      <c r="B825" s="10">
        <v>1</v>
      </c>
    </row>
    <row r="826" spans="1:2" x14ac:dyDescent="0.2">
      <c r="A826" s="11" t="s">
        <v>3424</v>
      </c>
      <c r="B826" s="10">
        <v>1</v>
      </c>
    </row>
    <row r="827" spans="1:2" x14ac:dyDescent="0.2">
      <c r="A827" s="11" t="s">
        <v>3996</v>
      </c>
      <c r="B827" s="10">
        <v>1</v>
      </c>
    </row>
    <row r="828" spans="1:2" x14ac:dyDescent="0.2">
      <c r="A828" s="11" t="s">
        <v>2899</v>
      </c>
      <c r="B828" s="10">
        <v>1</v>
      </c>
    </row>
    <row r="829" spans="1:2" x14ac:dyDescent="0.2">
      <c r="A829" s="11" t="s">
        <v>3147</v>
      </c>
      <c r="B829" s="10">
        <v>1</v>
      </c>
    </row>
    <row r="830" spans="1:2" x14ac:dyDescent="0.2">
      <c r="A830" s="11" t="s">
        <v>2802</v>
      </c>
      <c r="B830" s="10">
        <v>1</v>
      </c>
    </row>
    <row r="831" spans="1:2" x14ac:dyDescent="0.2">
      <c r="A831" s="11" t="s">
        <v>3482</v>
      </c>
      <c r="B831" s="10">
        <v>1</v>
      </c>
    </row>
    <row r="832" spans="1:2" x14ac:dyDescent="0.2">
      <c r="A832" s="11" t="s">
        <v>3567</v>
      </c>
      <c r="B832" s="10">
        <v>1</v>
      </c>
    </row>
    <row r="833" spans="1:2" x14ac:dyDescent="0.2">
      <c r="A833" s="11" t="s">
        <v>3286</v>
      </c>
      <c r="B833" s="10">
        <v>1</v>
      </c>
    </row>
    <row r="834" spans="1:2" x14ac:dyDescent="0.2">
      <c r="A834" s="11" t="s">
        <v>3171</v>
      </c>
      <c r="B834" s="10">
        <v>1</v>
      </c>
    </row>
    <row r="835" spans="1:2" x14ac:dyDescent="0.2">
      <c r="A835" s="11" t="s">
        <v>2978</v>
      </c>
      <c r="B835" s="10">
        <v>1</v>
      </c>
    </row>
    <row r="836" spans="1:2" x14ac:dyDescent="0.2">
      <c r="A836" s="11" t="s">
        <v>3609</v>
      </c>
      <c r="B836" s="10">
        <v>1</v>
      </c>
    </row>
    <row r="837" spans="1:2" x14ac:dyDescent="0.2">
      <c r="A837" s="11" t="s">
        <v>3594</v>
      </c>
      <c r="B837" s="10">
        <v>1</v>
      </c>
    </row>
    <row r="838" spans="1:2" x14ac:dyDescent="0.2">
      <c r="A838" s="11" t="s">
        <v>4070</v>
      </c>
      <c r="B838" s="10">
        <v>1</v>
      </c>
    </row>
    <row r="839" spans="1:2" x14ac:dyDescent="0.2">
      <c r="A839" s="11" t="s">
        <v>3374</v>
      </c>
      <c r="B839" s="10">
        <v>1</v>
      </c>
    </row>
    <row r="840" spans="1:2" x14ac:dyDescent="0.2">
      <c r="A840" s="11" t="s">
        <v>3741</v>
      </c>
      <c r="B840" s="10">
        <v>1</v>
      </c>
    </row>
    <row r="841" spans="1:2" x14ac:dyDescent="0.2">
      <c r="A841" s="11" t="s">
        <v>3343</v>
      </c>
      <c r="B841" s="10">
        <v>1</v>
      </c>
    </row>
    <row r="842" spans="1:2" x14ac:dyDescent="0.2">
      <c r="A842" s="11" t="s">
        <v>3499</v>
      </c>
      <c r="B842" s="10">
        <v>1</v>
      </c>
    </row>
    <row r="843" spans="1:2" x14ac:dyDescent="0.2">
      <c r="A843" s="11" t="s">
        <v>3589</v>
      </c>
      <c r="B843" s="10">
        <v>1</v>
      </c>
    </row>
    <row r="844" spans="1:2" x14ac:dyDescent="0.2">
      <c r="A844" s="11" t="s">
        <v>2793</v>
      </c>
      <c r="B844" s="10">
        <v>1</v>
      </c>
    </row>
    <row r="845" spans="1:2" x14ac:dyDescent="0.2">
      <c r="A845" s="11" t="s">
        <v>3246</v>
      </c>
      <c r="B845" s="10">
        <v>1</v>
      </c>
    </row>
    <row r="846" spans="1:2" x14ac:dyDescent="0.2">
      <c r="A846" s="11" t="s">
        <v>3947</v>
      </c>
      <c r="B846" s="10">
        <v>1</v>
      </c>
    </row>
    <row r="847" spans="1:2" x14ac:dyDescent="0.2">
      <c r="A847" s="11" t="s">
        <v>3910</v>
      </c>
      <c r="B847" s="10">
        <v>1</v>
      </c>
    </row>
    <row r="848" spans="1:2" x14ac:dyDescent="0.2">
      <c r="A848" s="11" t="s">
        <v>4089</v>
      </c>
      <c r="B848" s="10">
        <v>1</v>
      </c>
    </row>
    <row r="849" spans="1:2" x14ac:dyDescent="0.2">
      <c r="A849" s="11" t="s">
        <v>3852</v>
      </c>
      <c r="B849" s="10">
        <v>1</v>
      </c>
    </row>
    <row r="850" spans="1:2" x14ac:dyDescent="0.2">
      <c r="A850" s="11" t="s">
        <v>3383</v>
      </c>
      <c r="B850" s="10">
        <v>1</v>
      </c>
    </row>
    <row r="851" spans="1:2" x14ac:dyDescent="0.2">
      <c r="A851" s="11" t="s">
        <v>3692</v>
      </c>
      <c r="B851" s="10">
        <v>1</v>
      </c>
    </row>
    <row r="852" spans="1:2" x14ac:dyDescent="0.2">
      <c r="A852" s="11" t="s">
        <v>3221</v>
      </c>
      <c r="B852" s="10">
        <v>1</v>
      </c>
    </row>
    <row r="853" spans="1:2" x14ac:dyDescent="0.2">
      <c r="A853" s="11" t="s">
        <v>3564</v>
      </c>
      <c r="B853" s="10">
        <v>1</v>
      </c>
    </row>
    <row r="854" spans="1:2" x14ac:dyDescent="0.2">
      <c r="A854" s="11" t="s">
        <v>4041</v>
      </c>
      <c r="B854" s="10">
        <v>1</v>
      </c>
    </row>
    <row r="855" spans="1:2" x14ac:dyDescent="0.2">
      <c r="A855" s="11" t="s">
        <v>4045</v>
      </c>
      <c r="B855" s="10">
        <v>1</v>
      </c>
    </row>
    <row r="856" spans="1:2" x14ac:dyDescent="0.2">
      <c r="A856" s="11" t="s">
        <v>3275</v>
      </c>
      <c r="B856" s="10">
        <v>1</v>
      </c>
    </row>
    <row r="857" spans="1:2" x14ac:dyDescent="0.2">
      <c r="A857" s="11" t="s">
        <v>3456</v>
      </c>
      <c r="B857" s="10">
        <v>1</v>
      </c>
    </row>
    <row r="858" spans="1:2" x14ac:dyDescent="0.2">
      <c r="A858" s="11" t="s">
        <v>3243</v>
      </c>
      <c r="B858" s="10">
        <v>1</v>
      </c>
    </row>
    <row r="859" spans="1:2" x14ac:dyDescent="0.2">
      <c r="A859" s="11" t="s">
        <v>3712</v>
      </c>
      <c r="B859" s="10">
        <v>1</v>
      </c>
    </row>
    <row r="860" spans="1:2" x14ac:dyDescent="0.2">
      <c r="A860" s="11" t="s">
        <v>3618</v>
      </c>
      <c r="B860" s="10">
        <v>1</v>
      </c>
    </row>
    <row r="861" spans="1:2" x14ac:dyDescent="0.2">
      <c r="A861" s="11" t="s">
        <v>3310</v>
      </c>
      <c r="B861" s="10">
        <v>1</v>
      </c>
    </row>
    <row r="862" spans="1:2" x14ac:dyDescent="0.2">
      <c r="A862" s="11" t="s">
        <v>3739</v>
      </c>
      <c r="B862" s="10">
        <v>1</v>
      </c>
    </row>
    <row r="863" spans="1:2" x14ac:dyDescent="0.2">
      <c r="A863" s="11" t="s">
        <v>2856</v>
      </c>
      <c r="B863" s="10">
        <v>1</v>
      </c>
    </row>
    <row r="864" spans="1:2" x14ac:dyDescent="0.2">
      <c r="A864" s="11" t="s">
        <v>3305</v>
      </c>
      <c r="B864" s="10">
        <v>1</v>
      </c>
    </row>
    <row r="865" spans="1:2" x14ac:dyDescent="0.2">
      <c r="A865" s="11" t="s">
        <v>3175</v>
      </c>
      <c r="B865" s="10">
        <v>1</v>
      </c>
    </row>
    <row r="866" spans="1:2" x14ac:dyDescent="0.2">
      <c r="A866" s="11" t="s">
        <v>3576</v>
      </c>
      <c r="B866" s="10">
        <v>1</v>
      </c>
    </row>
    <row r="867" spans="1:2" x14ac:dyDescent="0.2">
      <c r="A867" s="11" t="s">
        <v>3338</v>
      </c>
      <c r="B867" s="10">
        <v>1</v>
      </c>
    </row>
    <row r="868" spans="1:2" x14ac:dyDescent="0.2">
      <c r="A868" s="11" t="s">
        <v>4036</v>
      </c>
      <c r="B868" s="10">
        <v>1</v>
      </c>
    </row>
    <row r="869" spans="1:2" x14ac:dyDescent="0.2">
      <c r="A869" s="11" t="s">
        <v>4024</v>
      </c>
      <c r="B869" s="10">
        <v>1</v>
      </c>
    </row>
    <row r="870" spans="1:2" x14ac:dyDescent="0.2">
      <c r="A870" s="11" t="s">
        <v>2884</v>
      </c>
      <c r="B870" s="10">
        <v>1</v>
      </c>
    </row>
    <row r="871" spans="1:2" x14ac:dyDescent="0.2">
      <c r="A871" s="11" t="s">
        <v>4031</v>
      </c>
      <c r="B871" s="10">
        <v>1</v>
      </c>
    </row>
    <row r="872" spans="1:2" x14ac:dyDescent="0.2">
      <c r="A872" s="11" t="s">
        <v>3584</v>
      </c>
      <c r="B872" s="10">
        <v>1</v>
      </c>
    </row>
    <row r="873" spans="1:2" x14ac:dyDescent="0.2">
      <c r="A873" s="11" t="s">
        <v>2904</v>
      </c>
      <c r="B873" s="10">
        <v>1</v>
      </c>
    </row>
    <row r="874" spans="1:2" x14ac:dyDescent="0.2">
      <c r="A874" s="11" t="s">
        <v>3569</v>
      </c>
      <c r="B874" s="10">
        <v>1</v>
      </c>
    </row>
    <row r="875" spans="1:2" x14ac:dyDescent="0.2">
      <c r="A875" s="11" t="s">
        <v>3921</v>
      </c>
      <c r="B875" s="10">
        <v>1</v>
      </c>
    </row>
    <row r="876" spans="1:2" x14ac:dyDescent="0.2">
      <c r="A876" s="11" t="s">
        <v>3299</v>
      </c>
      <c r="B876" s="10">
        <v>1</v>
      </c>
    </row>
    <row r="877" spans="1:2" x14ac:dyDescent="0.2">
      <c r="A877" s="11" t="s">
        <v>3392</v>
      </c>
      <c r="B877" s="10">
        <v>1</v>
      </c>
    </row>
    <row r="878" spans="1:2" x14ac:dyDescent="0.2">
      <c r="A878" s="11" t="s">
        <v>3491</v>
      </c>
      <c r="B878" s="10">
        <v>1</v>
      </c>
    </row>
    <row r="879" spans="1:2" x14ac:dyDescent="0.2">
      <c r="A879" s="11" t="s">
        <v>3515</v>
      </c>
      <c r="B879" s="10">
        <v>1</v>
      </c>
    </row>
    <row r="880" spans="1:2" x14ac:dyDescent="0.2">
      <c r="A880" s="11" t="s">
        <v>4026</v>
      </c>
      <c r="B880" s="10">
        <v>1</v>
      </c>
    </row>
    <row r="881" spans="1:2" x14ac:dyDescent="0.2">
      <c r="A881" s="11" t="s">
        <v>3808</v>
      </c>
      <c r="B881" s="10">
        <v>1</v>
      </c>
    </row>
    <row r="882" spans="1:2" x14ac:dyDescent="0.2">
      <c r="A882" s="11" t="s">
        <v>4018</v>
      </c>
      <c r="B882" s="10">
        <v>1</v>
      </c>
    </row>
    <row r="883" spans="1:2" x14ac:dyDescent="0.2">
      <c r="A883" s="11" t="s">
        <v>3251</v>
      </c>
      <c r="B883" s="10">
        <v>1</v>
      </c>
    </row>
    <row r="884" spans="1:2" x14ac:dyDescent="0.2">
      <c r="A884" s="11" t="s">
        <v>4055</v>
      </c>
      <c r="B884" s="10">
        <v>1</v>
      </c>
    </row>
    <row r="885" spans="1:2" x14ac:dyDescent="0.2">
      <c r="A885" s="11" t="s">
        <v>4028</v>
      </c>
      <c r="B885" s="10">
        <v>1</v>
      </c>
    </row>
    <row r="886" spans="1:2" x14ac:dyDescent="0.2">
      <c r="A886" s="11" t="s">
        <v>3165</v>
      </c>
      <c r="B886" s="10">
        <v>1</v>
      </c>
    </row>
    <row r="887" spans="1:2" x14ac:dyDescent="0.2">
      <c r="A887" s="11" t="s">
        <v>3447</v>
      </c>
      <c r="B887" s="10">
        <v>1</v>
      </c>
    </row>
    <row r="888" spans="1:2" x14ac:dyDescent="0.2">
      <c r="A888" s="11" t="s">
        <v>3548</v>
      </c>
      <c r="B888" s="10">
        <v>1</v>
      </c>
    </row>
    <row r="889" spans="1:2" x14ac:dyDescent="0.2">
      <c r="A889" s="11" t="s">
        <v>2825</v>
      </c>
      <c r="B889" s="10">
        <v>1</v>
      </c>
    </row>
    <row r="890" spans="1:2" x14ac:dyDescent="0.2">
      <c r="A890" s="11" t="s">
        <v>3453</v>
      </c>
      <c r="B890" s="10">
        <v>1</v>
      </c>
    </row>
    <row r="891" spans="1:2" x14ac:dyDescent="0.2">
      <c r="A891" s="11" t="s">
        <v>1298</v>
      </c>
      <c r="B891" s="10">
        <v>1</v>
      </c>
    </row>
    <row r="892" spans="1:2" x14ac:dyDescent="0.2">
      <c r="A892" s="11" t="s">
        <v>3850</v>
      </c>
      <c r="B892" s="10">
        <v>1</v>
      </c>
    </row>
    <row r="893" spans="1:2" x14ac:dyDescent="0.2">
      <c r="A893" s="11" t="s">
        <v>3344</v>
      </c>
      <c r="B893" s="10">
        <v>1</v>
      </c>
    </row>
    <row r="894" spans="1:2" x14ac:dyDescent="0.2">
      <c r="A894" s="11" t="s">
        <v>4033</v>
      </c>
      <c r="B894" s="10">
        <v>1</v>
      </c>
    </row>
    <row r="895" spans="1:2" x14ac:dyDescent="0.2">
      <c r="A895" s="11" t="s">
        <v>4065</v>
      </c>
      <c r="B895" s="10">
        <v>1</v>
      </c>
    </row>
    <row r="896" spans="1:2" x14ac:dyDescent="0.2">
      <c r="A896" s="11" t="s">
        <v>3142</v>
      </c>
      <c r="B896" s="10">
        <v>1</v>
      </c>
    </row>
    <row r="897" spans="1:2" x14ac:dyDescent="0.2">
      <c r="A897" s="11" t="s">
        <v>2827</v>
      </c>
      <c r="B897" s="10">
        <v>1</v>
      </c>
    </row>
    <row r="898" spans="1:2" x14ac:dyDescent="0.2">
      <c r="A898" s="11" t="s">
        <v>2804</v>
      </c>
      <c r="B898" s="10">
        <v>1</v>
      </c>
    </row>
    <row r="899" spans="1:2" x14ac:dyDescent="0.2">
      <c r="A899" s="11" t="s">
        <v>3563</v>
      </c>
      <c r="B899" s="10">
        <v>1</v>
      </c>
    </row>
    <row r="900" spans="1:2" x14ac:dyDescent="0.2">
      <c r="A900" s="11" t="s">
        <v>3378</v>
      </c>
      <c r="B900" s="10">
        <v>1</v>
      </c>
    </row>
    <row r="901" spans="1:2" x14ac:dyDescent="0.2">
      <c r="A901" s="11" t="s">
        <v>3728</v>
      </c>
      <c r="B901" s="10">
        <v>1</v>
      </c>
    </row>
    <row r="902" spans="1:2" x14ac:dyDescent="0.2">
      <c r="A902" s="11" t="s">
        <v>3530</v>
      </c>
      <c r="B902" s="10">
        <v>1</v>
      </c>
    </row>
    <row r="903" spans="1:2" x14ac:dyDescent="0.2">
      <c r="A903" s="11" t="s">
        <v>3307</v>
      </c>
      <c r="B903" s="10">
        <v>1</v>
      </c>
    </row>
    <row r="904" spans="1:2" x14ac:dyDescent="0.2">
      <c r="A904" s="11" t="s">
        <v>3895</v>
      </c>
      <c r="B904" s="10">
        <v>1</v>
      </c>
    </row>
    <row r="905" spans="1:2" x14ac:dyDescent="0.2">
      <c r="A905" s="11" t="s">
        <v>4013</v>
      </c>
      <c r="B905" s="10">
        <v>1</v>
      </c>
    </row>
    <row r="906" spans="1:2" x14ac:dyDescent="0.2">
      <c r="A906" s="11" t="s">
        <v>2824</v>
      </c>
      <c r="B906" s="10">
        <v>1</v>
      </c>
    </row>
    <row r="907" spans="1:2" x14ac:dyDescent="0.2">
      <c r="A907" s="11" t="s">
        <v>3706</v>
      </c>
      <c r="B907" s="10">
        <v>1</v>
      </c>
    </row>
    <row r="908" spans="1:2" x14ac:dyDescent="0.2">
      <c r="A908" s="11" t="s">
        <v>3372</v>
      </c>
      <c r="B908" s="10">
        <v>1</v>
      </c>
    </row>
    <row r="909" spans="1:2" x14ac:dyDescent="0.2">
      <c r="A909" s="11" t="s">
        <v>2913</v>
      </c>
      <c r="B909" s="10">
        <v>1</v>
      </c>
    </row>
    <row r="910" spans="1:2" x14ac:dyDescent="0.2">
      <c r="A910" s="11" t="s">
        <v>3334</v>
      </c>
      <c r="B910" s="10">
        <v>1</v>
      </c>
    </row>
    <row r="911" spans="1:2" x14ac:dyDescent="0.2">
      <c r="A911" s="11" t="s">
        <v>2890</v>
      </c>
      <c r="B911" s="10">
        <v>1</v>
      </c>
    </row>
    <row r="912" spans="1:2" x14ac:dyDescent="0.2">
      <c r="A912" s="11" t="s">
        <v>3889</v>
      </c>
      <c r="B912" s="10">
        <v>1</v>
      </c>
    </row>
    <row r="913" spans="1:2" x14ac:dyDescent="0.2">
      <c r="A913" s="11" t="s">
        <v>3183</v>
      </c>
      <c r="B913" s="10">
        <v>1</v>
      </c>
    </row>
    <row r="914" spans="1:2" x14ac:dyDescent="0.2">
      <c r="A914" s="11" t="s">
        <v>3229</v>
      </c>
      <c r="B914" s="10">
        <v>1</v>
      </c>
    </row>
    <row r="915" spans="1:2" x14ac:dyDescent="0.2">
      <c r="A915" s="11" t="s">
        <v>3421</v>
      </c>
      <c r="B915" s="10">
        <v>1</v>
      </c>
    </row>
    <row r="916" spans="1:2" x14ac:dyDescent="0.2">
      <c r="A916" s="11" t="s">
        <v>3968</v>
      </c>
      <c r="B916" s="10">
        <v>1</v>
      </c>
    </row>
    <row r="917" spans="1:2" x14ac:dyDescent="0.2">
      <c r="A917" s="11" t="s">
        <v>3539</v>
      </c>
      <c r="B917" s="10">
        <v>1</v>
      </c>
    </row>
    <row r="918" spans="1:2" x14ac:dyDescent="0.2">
      <c r="A918" s="11" t="s">
        <v>3915</v>
      </c>
      <c r="B918" s="10">
        <v>1</v>
      </c>
    </row>
    <row r="919" spans="1:2" x14ac:dyDescent="0.2">
      <c r="A919" s="11" t="s">
        <v>2876</v>
      </c>
      <c r="B919" s="10">
        <v>1</v>
      </c>
    </row>
    <row r="920" spans="1:2" x14ac:dyDescent="0.2">
      <c r="A920" s="11" t="s">
        <v>3995</v>
      </c>
      <c r="B920" s="10">
        <v>1</v>
      </c>
    </row>
    <row r="921" spans="1:2" x14ac:dyDescent="0.2">
      <c r="A921" s="11" t="s">
        <v>4085</v>
      </c>
      <c r="B921" s="10">
        <v>1</v>
      </c>
    </row>
    <row r="922" spans="1:2" x14ac:dyDescent="0.2">
      <c r="A922" s="11" t="s">
        <v>3241</v>
      </c>
      <c r="B922" s="10">
        <v>1</v>
      </c>
    </row>
    <row r="923" spans="1:2" x14ac:dyDescent="0.2">
      <c r="A923" s="11" t="s">
        <v>3409</v>
      </c>
      <c r="B923" s="10">
        <v>1</v>
      </c>
    </row>
    <row r="924" spans="1:2" x14ac:dyDescent="0.2">
      <c r="A924" s="11" t="s">
        <v>3664</v>
      </c>
      <c r="B924" s="10">
        <v>1</v>
      </c>
    </row>
    <row r="925" spans="1:2" x14ac:dyDescent="0.2">
      <c r="A925" s="11" t="s">
        <v>3959</v>
      </c>
      <c r="B925" s="10">
        <v>1</v>
      </c>
    </row>
    <row r="926" spans="1:2" x14ac:dyDescent="0.2">
      <c r="A926" s="11" t="s">
        <v>3971</v>
      </c>
      <c r="B926" s="10">
        <v>1</v>
      </c>
    </row>
    <row r="927" spans="1:2" x14ac:dyDescent="0.2">
      <c r="A927" s="11" t="s">
        <v>4051</v>
      </c>
      <c r="B927" s="10">
        <v>1</v>
      </c>
    </row>
    <row r="928" spans="1:2" x14ac:dyDescent="0.2">
      <c r="A928" s="11" t="s">
        <v>4087</v>
      </c>
      <c r="B928" s="10">
        <v>1</v>
      </c>
    </row>
    <row r="929" spans="1:2" x14ac:dyDescent="0.2">
      <c r="A929" s="11" t="s">
        <v>4109</v>
      </c>
      <c r="B929" s="10">
        <v>1</v>
      </c>
    </row>
    <row r="930" spans="1:2" x14ac:dyDescent="0.2">
      <c r="A930" s="11" t="s">
        <v>3582</v>
      </c>
      <c r="B930" s="10">
        <v>1</v>
      </c>
    </row>
    <row r="931" spans="1:2" x14ac:dyDescent="0.2">
      <c r="A931" s="11" t="s">
        <v>3685</v>
      </c>
      <c r="B931" s="10">
        <v>1</v>
      </c>
    </row>
    <row r="932" spans="1:2" x14ac:dyDescent="0.2">
      <c r="A932" s="11" t="s">
        <v>3652</v>
      </c>
      <c r="B932" s="10">
        <v>1</v>
      </c>
    </row>
    <row r="933" spans="1:2" x14ac:dyDescent="0.2">
      <c r="A933" s="11" t="s">
        <v>3375</v>
      </c>
      <c r="B933" s="10">
        <v>1</v>
      </c>
    </row>
    <row r="934" spans="1:2" x14ac:dyDescent="0.2">
      <c r="A934" s="11" t="s">
        <v>3450</v>
      </c>
      <c r="B934" s="10">
        <v>1</v>
      </c>
    </row>
    <row r="935" spans="1:2" x14ac:dyDescent="0.2">
      <c r="A935" s="11" t="s">
        <v>3547</v>
      </c>
      <c r="B935" s="10">
        <v>1</v>
      </c>
    </row>
    <row r="936" spans="1:2" x14ac:dyDescent="0.2">
      <c r="A936" s="11" t="s">
        <v>3536</v>
      </c>
      <c r="B936" s="10">
        <v>1</v>
      </c>
    </row>
    <row r="937" spans="1:2" x14ac:dyDescent="0.2">
      <c r="A937" s="11" t="s">
        <v>3446</v>
      </c>
      <c r="B937" s="10">
        <v>1</v>
      </c>
    </row>
    <row r="938" spans="1:2" x14ac:dyDescent="0.2">
      <c r="A938" s="11" t="s">
        <v>3847</v>
      </c>
      <c r="B938" s="10">
        <v>1</v>
      </c>
    </row>
    <row r="939" spans="1:2" x14ac:dyDescent="0.2">
      <c r="A939" s="11" t="s">
        <v>3494</v>
      </c>
      <c r="B939" s="10">
        <v>1</v>
      </c>
    </row>
    <row r="940" spans="1:2" x14ac:dyDescent="0.2">
      <c r="A940" s="11" t="s">
        <v>4072</v>
      </c>
      <c r="B940" s="10">
        <v>1</v>
      </c>
    </row>
    <row r="941" spans="1:2" x14ac:dyDescent="0.2">
      <c r="A941" s="11" t="s">
        <v>2885</v>
      </c>
      <c r="B941" s="10">
        <v>1</v>
      </c>
    </row>
    <row r="942" spans="1:2" x14ac:dyDescent="0.2">
      <c r="A942" s="11" t="s">
        <v>3314</v>
      </c>
      <c r="B942" s="10">
        <v>1</v>
      </c>
    </row>
    <row r="943" spans="1:2" x14ac:dyDescent="0.2">
      <c r="A943" s="11" t="s">
        <v>3433</v>
      </c>
      <c r="B943" s="10">
        <v>1</v>
      </c>
    </row>
    <row r="944" spans="1:2" x14ac:dyDescent="0.2">
      <c r="A944" s="11" t="s">
        <v>3169</v>
      </c>
      <c r="B944" s="10">
        <v>1</v>
      </c>
    </row>
    <row r="945" spans="1:2" x14ac:dyDescent="0.2">
      <c r="A945" s="11" t="s">
        <v>3953</v>
      </c>
      <c r="B945" s="10">
        <v>1</v>
      </c>
    </row>
    <row r="946" spans="1:2" x14ac:dyDescent="0.2">
      <c r="A946" s="11" t="s">
        <v>2974</v>
      </c>
      <c r="B946" s="10">
        <v>1</v>
      </c>
    </row>
    <row r="947" spans="1:2" x14ac:dyDescent="0.2">
      <c r="A947" s="11" t="s">
        <v>3708</v>
      </c>
      <c r="B947" s="10">
        <v>1</v>
      </c>
    </row>
    <row r="948" spans="1:2" x14ac:dyDescent="0.2">
      <c r="A948" s="11" t="s">
        <v>4092</v>
      </c>
      <c r="B948" s="10">
        <v>1</v>
      </c>
    </row>
    <row r="949" spans="1:2" x14ac:dyDescent="0.2">
      <c r="A949" s="11" t="s">
        <v>535</v>
      </c>
      <c r="B949" s="10">
        <v>1</v>
      </c>
    </row>
    <row r="950" spans="1:2" x14ac:dyDescent="0.2">
      <c r="A950" s="11" t="s">
        <v>2822</v>
      </c>
      <c r="B950" s="10">
        <v>1</v>
      </c>
    </row>
    <row r="951" spans="1:2" x14ac:dyDescent="0.2">
      <c r="A951" s="11" t="s">
        <v>4074</v>
      </c>
      <c r="B951" s="10">
        <v>1</v>
      </c>
    </row>
    <row r="952" spans="1:2" x14ac:dyDescent="0.2">
      <c r="A952" s="11" t="s">
        <v>2869</v>
      </c>
      <c r="B952" s="10">
        <v>1</v>
      </c>
    </row>
    <row r="953" spans="1:2" x14ac:dyDescent="0.2">
      <c r="A953" s="11" t="s">
        <v>3624</v>
      </c>
      <c r="B953" s="10">
        <v>1</v>
      </c>
    </row>
    <row r="954" spans="1:2" x14ac:dyDescent="0.2">
      <c r="A954" s="11" t="s">
        <v>3455</v>
      </c>
      <c r="B954" s="10">
        <v>1</v>
      </c>
    </row>
    <row r="955" spans="1:2" x14ac:dyDescent="0.2">
      <c r="A955" s="11" t="s">
        <v>3143</v>
      </c>
      <c r="B955" s="10">
        <v>1</v>
      </c>
    </row>
    <row r="956" spans="1:2" x14ac:dyDescent="0.2">
      <c r="A956" s="11" t="s">
        <v>3400</v>
      </c>
      <c r="B956" s="10">
        <v>1</v>
      </c>
    </row>
    <row r="957" spans="1:2" x14ac:dyDescent="0.2">
      <c r="A957" s="11" t="s">
        <v>4016</v>
      </c>
      <c r="B957" s="10">
        <v>1</v>
      </c>
    </row>
    <row r="958" spans="1:2" x14ac:dyDescent="0.2">
      <c r="A958" s="11" t="s">
        <v>3134</v>
      </c>
      <c r="B958" s="10">
        <v>1</v>
      </c>
    </row>
    <row r="959" spans="1:2" x14ac:dyDescent="0.2">
      <c r="A959" s="11" t="s">
        <v>3691</v>
      </c>
      <c r="B959" s="10">
        <v>1</v>
      </c>
    </row>
    <row r="960" spans="1:2" x14ac:dyDescent="0.2">
      <c r="A960" s="11" t="s">
        <v>3930</v>
      </c>
      <c r="B960" s="10">
        <v>1</v>
      </c>
    </row>
    <row r="961" spans="1:2" x14ac:dyDescent="0.2">
      <c r="A961" s="11" t="s">
        <v>3287</v>
      </c>
      <c r="B961" s="10">
        <v>1</v>
      </c>
    </row>
    <row r="962" spans="1:2" x14ac:dyDescent="0.2">
      <c r="A962" s="11" t="s">
        <v>3293</v>
      </c>
      <c r="B962" s="10">
        <v>1</v>
      </c>
    </row>
    <row r="963" spans="1:2" x14ac:dyDescent="0.2">
      <c r="A963" s="11" t="s">
        <v>3561</v>
      </c>
      <c r="B963" s="10">
        <v>1</v>
      </c>
    </row>
    <row r="964" spans="1:2" x14ac:dyDescent="0.2">
      <c r="A964" s="11" t="s">
        <v>4048</v>
      </c>
      <c r="B964" s="10">
        <v>1</v>
      </c>
    </row>
    <row r="965" spans="1:2" x14ac:dyDescent="0.2">
      <c r="A965" s="11" t="s">
        <v>3434</v>
      </c>
      <c r="B965" s="10">
        <v>1</v>
      </c>
    </row>
    <row r="966" spans="1:2" x14ac:dyDescent="0.2">
      <c r="A966" s="11" t="s">
        <v>3177</v>
      </c>
      <c r="B966" s="10">
        <v>1</v>
      </c>
    </row>
    <row r="967" spans="1:2" x14ac:dyDescent="0.2">
      <c r="A967" s="11" t="s">
        <v>4049</v>
      </c>
      <c r="B967" s="10">
        <v>1</v>
      </c>
    </row>
    <row r="968" spans="1:2" x14ac:dyDescent="0.2">
      <c r="A968" s="11" t="s">
        <v>3805</v>
      </c>
      <c r="B968" s="10">
        <v>1</v>
      </c>
    </row>
    <row r="969" spans="1:2" x14ac:dyDescent="0.2">
      <c r="A969" s="11" t="s">
        <v>3244</v>
      </c>
      <c r="B969" s="10">
        <v>1</v>
      </c>
    </row>
    <row r="970" spans="1:2" x14ac:dyDescent="0.2">
      <c r="A970" s="11" t="s">
        <v>4014</v>
      </c>
      <c r="B970" s="10">
        <v>1</v>
      </c>
    </row>
    <row r="971" spans="1:2" x14ac:dyDescent="0.2">
      <c r="A971" s="11" t="s">
        <v>3330</v>
      </c>
      <c r="B971" s="10">
        <v>1</v>
      </c>
    </row>
    <row r="972" spans="1:2" x14ac:dyDescent="0.2">
      <c r="A972" s="11" t="s">
        <v>3211</v>
      </c>
      <c r="B972" s="10">
        <v>1</v>
      </c>
    </row>
    <row r="973" spans="1:2" x14ac:dyDescent="0.2">
      <c r="A973" s="11" t="s">
        <v>3263</v>
      </c>
      <c r="B973" s="10">
        <v>1</v>
      </c>
    </row>
    <row r="974" spans="1:2" x14ac:dyDescent="0.2">
      <c r="A974" s="11" t="s">
        <v>3376</v>
      </c>
      <c r="B974" s="10">
        <v>1</v>
      </c>
    </row>
    <row r="975" spans="1:2" x14ac:dyDescent="0.2">
      <c r="A975" s="11" t="s">
        <v>3341</v>
      </c>
      <c r="B975" s="10">
        <v>1</v>
      </c>
    </row>
    <row r="976" spans="1:2" x14ac:dyDescent="0.2">
      <c r="A976" s="11" t="s">
        <v>3714</v>
      </c>
      <c r="B976" s="10">
        <v>1</v>
      </c>
    </row>
    <row r="977" spans="1:2" x14ac:dyDescent="0.2">
      <c r="A977" s="11" t="s">
        <v>3546</v>
      </c>
      <c r="B977" s="10">
        <v>1</v>
      </c>
    </row>
    <row r="978" spans="1:2" x14ac:dyDescent="0.2">
      <c r="A978" s="11" t="s">
        <v>3837</v>
      </c>
      <c r="B978" s="10">
        <v>1</v>
      </c>
    </row>
    <row r="979" spans="1:2" x14ac:dyDescent="0.2">
      <c r="A979" s="11" t="s">
        <v>3273</v>
      </c>
      <c r="B979" s="10">
        <v>1</v>
      </c>
    </row>
    <row r="980" spans="1:2" x14ac:dyDescent="0.2">
      <c r="A980" s="11" t="s">
        <v>3443</v>
      </c>
      <c r="B980" s="10">
        <v>1</v>
      </c>
    </row>
    <row r="981" spans="1:2" x14ac:dyDescent="0.2">
      <c r="A981" s="11" t="s">
        <v>3390</v>
      </c>
      <c r="B981" s="10">
        <v>1</v>
      </c>
    </row>
    <row r="982" spans="1:2" x14ac:dyDescent="0.2">
      <c r="A982" s="11" t="s">
        <v>4050</v>
      </c>
      <c r="B982" s="10">
        <v>1</v>
      </c>
    </row>
    <row r="983" spans="1:2" x14ac:dyDescent="0.2">
      <c r="A983" s="11" t="s">
        <v>3919</v>
      </c>
      <c r="B983" s="10">
        <v>1</v>
      </c>
    </row>
    <row r="984" spans="1:2" x14ac:dyDescent="0.2">
      <c r="A984" s="11" t="s">
        <v>3817</v>
      </c>
      <c r="B984" s="10">
        <v>1</v>
      </c>
    </row>
    <row r="985" spans="1:2" x14ac:dyDescent="0.2">
      <c r="A985" s="11" t="s">
        <v>3514</v>
      </c>
      <c r="B985" s="10">
        <v>1</v>
      </c>
    </row>
    <row r="986" spans="1:2" x14ac:dyDescent="0.2">
      <c r="A986" s="11" t="s">
        <v>3540</v>
      </c>
      <c r="B986" s="10">
        <v>1</v>
      </c>
    </row>
    <row r="987" spans="1:2" x14ac:dyDescent="0.2">
      <c r="A987" s="11" t="s">
        <v>3534</v>
      </c>
      <c r="B987" s="10">
        <v>1</v>
      </c>
    </row>
    <row r="988" spans="1:2" x14ac:dyDescent="0.2">
      <c r="A988" s="11" t="s">
        <v>3814</v>
      </c>
      <c r="B988" s="10">
        <v>1</v>
      </c>
    </row>
    <row r="989" spans="1:2" x14ac:dyDescent="0.2">
      <c r="A989" s="11" t="s">
        <v>3225</v>
      </c>
      <c r="B989" s="10">
        <v>1</v>
      </c>
    </row>
    <row r="990" spans="1:2" x14ac:dyDescent="0.2">
      <c r="A990" s="11" t="s">
        <v>3938</v>
      </c>
      <c r="B990" s="10">
        <v>1</v>
      </c>
    </row>
    <row r="991" spans="1:2" x14ac:dyDescent="0.2">
      <c r="A991" s="11" t="s">
        <v>3682</v>
      </c>
      <c r="B991" s="10">
        <v>1</v>
      </c>
    </row>
    <row r="992" spans="1:2" x14ac:dyDescent="0.2">
      <c r="A992" s="11" t="s">
        <v>3742</v>
      </c>
      <c r="B992" s="10">
        <v>1</v>
      </c>
    </row>
    <row r="993" spans="1:2" x14ac:dyDescent="0.2">
      <c r="A993" s="11" t="s">
        <v>522</v>
      </c>
      <c r="B993" s="10">
        <v>1</v>
      </c>
    </row>
    <row r="994" spans="1:2" x14ac:dyDescent="0.2">
      <c r="A994" s="11" t="s">
        <v>2854</v>
      </c>
      <c r="B994" s="10">
        <v>1</v>
      </c>
    </row>
    <row r="995" spans="1:2" x14ac:dyDescent="0.2">
      <c r="A995" s="11" t="s">
        <v>3345</v>
      </c>
      <c r="B995" s="10">
        <v>1</v>
      </c>
    </row>
    <row r="996" spans="1:2" x14ac:dyDescent="0.2">
      <c r="A996" s="11" t="s">
        <v>3860</v>
      </c>
      <c r="B996" s="10">
        <v>1</v>
      </c>
    </row>
    <row r="997" spans="1:2" x14ac:dyDescent="0.2">
      <c r="A997" s="11" t="s">
        <v>3462</v>
      </c>
      <c r="B997" s="10">
        <v>1</v>
      </c>
    </row>
    <row r="998" spans="1:2" x14ac:dyDescent="0.2">
      <c r="A998" s="11" t="s">
        <v>4076</v>
      </c>
      <c r="B998" s="10">
        <v>1</v>
      </c>
    </row>
    <row r="999" spans="1:2" x14ac:dyDescent="0.2">
      <c r="A999" s="11" t="s">
        <v>3905</v>
      </c>
      <c r="B999" s="10">
        <v>1</v>
      </c>
    </row>
    <row r="1000" spans="1:2" x14ac:dyDescent="0.2">
      <c r="A1000" s="11" t="s">
        <v>3960</v>
      </c>
      <c r="B1000" s="10">
        <v>1</v>
      </c>
    </row>
    <row r="1001" spans="1:2" x14ac:dyDescent="0.2">
      <c r="A1001" s="11" t="s">
        <v>3335</v>
      </c>
      <c r="B1001" s="10">
        <v>1</v>
      </c>
    </row>
    <row r="1002" spans="1:2" x14ac:dyDescent="0.2">
      <c r="A1002" s="11" t="s">
        <v>2781</v>
      </c>
      <c r="B1002" s="10">
        <v>1</v>
      </c>
    </row>
    <row r="1003" spans="1:2" x14ac:dyDescent="0.2">
      <c r="A1003" s="11" t="s">
        <v>3278</v>
      </c>
      <c r="B1003" s="10">
        <v>1</v>
      </c>
    </row>
    <row r="1004" spans="1:2" x14ac:dyDescent="0.2">
      <c r="A1004" s="11" t="s">
        <v>3342</v>
      </c>
      <c r="B1004" s="10">
        <v>1</v>
      </c>
    </row>
    <row r="1005" spans="1:2" x14ac:dyDescent="0.2">
      <c r="A1005" s="11" t="s">
        <v>3461</v>
      </c>
      <c r="B1005" s="10">
        <v>1</v>
      </c>
    </row>
    <row r="1006" spans="1:2" x14ac:dyDescent="0.2">
      <c r="A1006" s="11" t="s">
        <v>3969</v>
      </c>
      <c r="B1006" s="10">
        <v>1</v>
      </c>
    </row>
    <row r="1007" spans="1:2" x14ac:dyDescent="0.2">
      <c r="A1007" s="11" t="s">
        <v>3565</v>
      </c>
      <c r="B1007" s="10">
        <v>1</v>
      </c>
    </row>
    <row r="1008" spans="1:2" x14ac:dyDescent="0.2">
      <c r="A1008" s="11" t="s">
        <v>3946</v>
      </c>
      <c r="B1008" s="10">
        <v>1</v>
      </c>
    </row>
    <row r="1009" spans="1:2" x14ac:dyDescent="0.2">
      <c r="A1009" s="11" t="s">
        <v>3840</v>
      </c>
      <c r="B1009" s="10">
        <v>1</v>
      </c>
    </row>
    <row r="1010" spans="1:2" x14ac:dyDescent="0.2">
      <c r="A1010" s="11" t="s">
        <v>3466</v>
      </c>
      <c r="B1010" s="10">
        <v>1</v>
      </c>
    </row>
    <row r="1011" spans="1:2" x14ac:dyDescent="0.2">
      <c r="A1011" s="11" t="s">
        <v>3166</v>
      </c>
      <c r="B1011" s="10">
        <v>1</v>
      </c>
    </row>
    <row r="1012" spans="1:2" x14ac:dyDescent="0.2">
      <c r="A1012" s="11" t="s">
        <v>3736</v>
      </c>
      <c r="B1012" s="10">
        <v>1</v>
      </c>
    </row>
    <row r="1013" spans="1:2" x14ac:dyDescent="0.2">
      <c r="A1013" s="11" t="s">
        <v>3892</v>
      </c>
      <c r="B1013" s="10">
        <v>1</v>
      </c>
    </row>
    <row r="1014" spans="1:2" x14ac:dyDescent="0.2">
      <c r="A1014" s="11" t="s">
        <v>527</v>
      </c>
      <c r="B1014" s="10">
        <v>1</v>
      </c>
    </row>
    <row r="1015" spans="1:2" x14ac:dyDescent="0.2">
      <c r="A1015" s="11" t="s">
        <v>3360</v>
      </c>
      <c r="B1015" s="10">
        <v>1</v>
      </c>
    </row>
    <row r="1016" spans="1:2" x14ac:dyDescent="0.2">
      <c r="A1016" s="11" t="s">
        <v>3623</v>
      </c>
      <c r="B1016" s="10">
        <v>1</v>
      </c>
    </row>
    <row r="1017" spans="1:2" x14ac:dyDescent="0.2">
      <c r="A1017" s="11" t="s">
        <v>3428</v>
      </c>
      <c r="B1017" s="10">
        <v>1</v>
      </c>
    </row>
    <row r="1018" spans="1:2" x14ac:dyDescent="0.2">
      <c r="A1018" s="11" t="s">
        <v>3303</v>
      </c>
      <c r="B1018" s="10">
        <v>1</v>
      </c>
    </row>
    <row r="1019" spans="1:2" x14ac:dyDescent="0.2">
      <c r="A1019" s="11" t="s">
        <v>3349</v>
      </c>
      <c r="B1019" s="10">
        <v>1</v>
      </c>
    </row>
    <row r="1020" spans="1:2" x14ac:dyDescent="0.2">
      <c r="A1020" s="11" t="s">
        <v>3405</v>
      </c>
      <c r="B1020" s="10">
        <v>1</v>
      </c>
    </row>
    <row r="1021" spans="1:2" x14ac:dyDescent="0.2">
      <c r="A1021" s="11" t="s">
        <v>3575</v>
      </c>
      <c r="B1021" s="10">
        <v>1</v>
      </c>
    </row>
    <row r="1022" spans="1:2" x14ac:dyDescent="0.2">
      <c r="A1022" s="11" t="s">
        <v>3617</v>
      </c>
      <c r="B1022" s="10">
        <v>1</v>
      </c>
    </row>
    <row r="1023" spans="1:2" x14ac:dyDescent="0.2">
      <c r="A1023" s="11" t="s">
        <v>3396</v>
      </c>
      <c r="B1023" s="10">
        <v>1</v>
      </c>
    </row>
    <row r="1024" spans="1:2" x14ac:dyDescent="0.2">
      <c r="A1024" s="11" t="s">
        <v>3217</v>
      </c>
      <c r="B1024" s="10">
        <v>1</v>
      </c>
    </row>
    <row r="1025" spans="1:2" x14ac:dyDescent="0.2">
      <c r="A1025" s="11" t="s">
        <v>533</v>
      </c>
      <c r="B1025" s="10">
        <v>1</v>
      </c>
    </row>
    <row r="1026" spans="1:2" x14ac:dyDescent="0.2">
      <c r="A1026" s="11" t="s">
        <v>4080</v>
      </c>
      <c r="B1026" s="10">
        <v>1</v>
      </c>
    </row>
    <row r="1027" spans="1:2" x14ac:dyDescent="0.2">
      <c r="A1027" s="11" t="s">
        <v>3848</v>
      </c>
      <c r="B1027" s="10">
        <v>1</v>
      </c>
    </row>
    <row r="1028" spans="1:2" x14ac:dyDescent="0.2">
      <c r="A1028" s="11" t="s">
        <v>3159</v>
      </c>
      <c r="B1028" s="10">
        <v>1</v>
      </c>
    </row>
    <row r="1029" spans="1:2" x14ac:dyDescent="0.2">
      <c r="A1029" s="11" t="s">
        <v>4015</v>
      </c>
      <c r="B1029" s="10">
        <v>1</v>
      </c>
    </row>
    <row r="1030" spans="1:2" x14ac:dyDescent="0.2">
      <c r="A1030" s="11" t="s">
        <v>1286</v>
      </c>
      <c r="B1030" s="10">
        <v>1</v>
      </c>
    </row>
    <row r="1031" spans="1:2" x14ac:dyDescent="0.2">
      <c r="A1031" s="11" t="s">
        <v>3160</v>
      </c>
      <c r="B1031" s="10">
        <v>1</v>
      </c>
    </row>
    <row r="1032" spans="1:2" x14ac:dyDescent="0.2">
      <c r="A1032" s="11" t="s">
        <v>3687</v>
      </c>
      <c r="B1032" s="10">
        <v>1</v>
      </c>
    </row>
    <row r="1033" spans="1:2" x14ac:dyDescent="0.2">
      <c r="A1033" s="11" t="s">
        <v>3276</v>
      </c>
      <c r="B1033" s="10">
        <v>1</v>
      </c>
    </row>
    <row r="1034" spans="1:2" x14ac:dyDescent="0.2">
      <c r="A1034" s="11" t="s">
        <v>3426</v>
      </c>
      <c r="B1034" s="10">
        <v>1</v>
      </c>
    </row>
    <row r="1035" spans="1:2" x14ac:dyDescent="0.2">
      <c r="A1035" s="11" t="s">
        <v>3648</v>
      </c>
      <c r="B1035" s="10">
        <v>1</v>
      </c>
    </row>
    <row r="1036" spans="1:2" x14ac:dyDescent="0.2">
      <c r="A1036" s="11" t="s">
        <v>4099</v>
      </c>
      <c r="B1036" s="10">
        <v>1</v>
      </c>
    </row>
    <row r="1037" spans="1:2" x14ac:dyDescent="0.2">
      <c r="A1037" s="11" t="s">
        <v>3611</v>
      </c>
      <c r="B1037" s="10">
        <v>1</v>
      </c>
    </row>
    <row r="1038" spans="1:2" x14ac:dyDescent="0.2">
      <c r="A1038" s="11" t="s">
        <v>3976</v>
      </c>
      <c r="B1038" s="10">
        <v>1</v>
      </c>
    </row>
    <row r="1039" spans="1:2" x14ac:dyDescent="0.2">
      <c r="A1039" s="11" t="s">
        <v>3856</v>
      </c>
      <c r="B1039" s="10">
        <v>1</v>
      </c>
    </row>
    <row r="1040" spans="1:2" x14ac:dyDescent="0.2">
      <c r="A1040" s="11" t="s">
        <v>2918</v>
      </c>
      <c r="B1040" s="10">
        <v>1</v>
      </c>
    </row>
    <row r="1041" spans="1:2" x14ac:dyDescent="0.2">
      <c r="A1041" s="11" t="s">
        <v>2919</v>
      </c>
      <c r="B1041" s="10">
        <v>1</v>
      </c>
    </row>
    <row r="1042" spans="1:2" x14ac:dyDescent="0.2">
      <c r="A1042" s="11" t="s">
        <v>4059</v>
      </c>
      <c r="B1042" s="10">
        <v>1</v>
      </c>
    </row>
    <row r="1043" spans="1:2" x14ac:dyDescent="0.2">
      <c r="A1043" s="11" t="s">
        <v>3408</v>
      </c>
      <c r="B1043" s="10">
        <v>1</v>
      </c>
    </row>
    <row r="1044" spans="1:2" x14ac:dyDescent="0.2">
      <c r="A1044" s="11" t="s">
        <v>2815</v>
      </c>
      <c r="B1044" s="10">
        <v>1</v>
      </c>
    </row>
    <row r="1045" spans="1:2" x14ac:dyDescent="0.2">
      <c r="A1045" s="11" t="s">
        <v>3336</v>
      </c>
      <c r="B1045" s="10">
        <v>1</v>
      </c>
    </row>
    <row r="1046" spans="1:2" x14ac:dyDescent="0.2">
      <c r="A1046" s="11" t="s">
        <v>3490</v>
      </c>
      <c r="B1046" s="10">
        <v>1</v>
      </c>
    </row>
    <row r="1047" spans="1:2" x14ac:dyDescent="0.2">
      <c r="A1047" s="11" t="s">
        <v>3511</v>
      </c>
      <c r="B1047" s="10">
        <v>1</v>
      </c>
    </row>
    <row r="1048" spans="1:2" x14ac:dyDescent="0.2">
      <c r="A1048" s="11" t="s">
        <v>3906</v>
      </c>
      <c r="B1048" s="10">
        <v>1</v>
      </c>
    </row>
    <row r="1049" spans="1:2" x14ac:dyDescent="0.2">
      <c r="A1049" s="11" t="s">
        <v>3732</v>
      </c>
      <c r="B1049" s="10">
        <v>1</v>
      </c>
    </row>
    <row r="1050" spans="1:2" x14ac:dyDescent="0.2">
      <c r="A1050" s="11" t="s">
        <v>3993</v>
      </c>
      <c r="B1050" s="10">
        <v>1</v>
      </c>
    </row>
    <row r="1051" spans="1:2" x14ac:dyDescent="0.2">
      <c r="A1051" s="11" t="s">
        <v>2971</v>
      </c>
      <c r="B1051" s="10">
        <v>1</v>
      </c>
    </row>
    <row r="1052" spans="1:2" x14ac:dyDescent="0.2">
      <c r="A1052" s="11" t="s">
        <v>3527</v>
      </c>
      <c r="B1052" s="10">
        <v>1</v>
      </c>
    </row>
    <row r="1053" spans="1:2" x14ac:dyDescent="0.2">
      <c r="A1053" s="11" t="s">
        <v>3214</v>
      </c>
      <c r="B1053" s="10">
        <v>1</v>
      </c>
    </row>
    <row r="1054" spans="1:2" x14ac:dyDescent="0.2">
      <c r="A1054" s="11" t="s">
        <v>1294</v>
      </c>
      <c r="B1054" s="10">
        <v>1</v>
      </c>
    </row>
    <row r="1055" spans="1:2" x14ac:dyDescent="0.2">
      <c r="A1055" s="11" t="s">
        <v>3983</v>
      </c>
      <c r="B1055" s="10">
        <v>1</v>
      </c>
    </row>
    <row r="1056" spans="1:2" x14ac:dyDescent="0.2">
      <c r="A1056" s="11" t="s">
        <v>3610</v>
      </c>
      <c r="B1056" s="10">
        <v>1</v>
      </c>
    </row>
    <row r="1057" spans="1:2" x14ac:dyDescent="0.2">
      <c r="A1057" s="11" t="s">
        <v>3954</v>
      </c>
      <c r="B1057" s="10">
        <v>1</v>
      </c>
    </row>
    <row r="1058" spans="1:2" x14ac:dyDescent="0.2">
      <c r="A1058" s="11" t="s">
        <v>3249</v>
      </c>
      <c r="B1058" s="10">
        <v>1</v>
      </c>
    </row>
    <row r="1059" spans="1:2" x14ac:dyDescent="0.2">
      <c r="A1059" s="11" t="s">
        <v>3893</v>
      </c>
      <c r="B1059" s="10">
        <v>1</v>
      </c>
    </row>
    <row r="1060" spans="1:2" x14ac:dyDescent="0.2">
      <c r="A1060" s="11" t="s">
        <v>3399</v>
      </c>
      <c r="B1060" s="10">
        <v>1</v>
      </c>
    </row>
    <row r="1061" spans="1:2" x14ac:dyDescent="0.2">
      <c r="A1061" s="11" t="s">
        <v>3532</v>
      </c>
      <c r="B1061" s="10">
        <v>1</v>
      </c>
    </row>
    <row r="1062" spans="1:2" x14ac:dyDescent="0.2">
      <c r="A1062" s="11" t="s">
        <v>3162</v>
      </c>
      <c r="B1062" s="10">
        <v>1</v>
      </c>
    </row>
    <row r="1063" spans="1:2" x14ac:dyDescent="0.2">
      <c r="A1063" s="11" t="s">
        <v>2799</v>
      </c>
      <c r="B1063" s="10">
        <v>1</v>
      </c>
    </row>
    <row r="1064" spans="1:2" x14ac:dyDescent="0.2">
      <c r="A1064" s="11" t="s">
        <v>525</v>
      </c>
      <c r="B1064" s="10">
        <v>1</v>
      </c>
    </row>
    <row r="1065" spans="1:2" x14ac:dyDescent="0.2">
      <c r="A1065" s="11" t="s">
        <v>8317</v>
      </c>
      <c r="B1065" s="10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2020-12-28T17:06:24Z</dcterms:modified>
</cp:coreProperties>
</file>