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OneDrive\Desktop\UDubs\Classroom\Q4\Data 512 - HCDS\Assignments\Part 1 - Common Analysis\Interim Data\"/>
    </mc:Choice>
  </mc:AlternateContent>
  <xr:revisionPtr revIDLastSave="0" documentId="13_ncr:40009_{AA17D6A2-5ED9-432B-ACFD-4770A5231DE1}" xr6:coauthVersionLast="47" xr6:coauthVersionMax="47" xr10:uidLastSave="{00000000-0000-0000-0000-000000000000}"/>
  <bookViews>
    <workbookView xWindow="-120" yWindow="-120" windowWidth="29040" windowHeight="15720" activeTab="1"/>
  </bookViews>
  <sheets>
    <sheet name="Sheet1" sheetId="2" r:id="rId1"/>
    <sheet name="AQI_stats_by_year" sheetId="1" r:id="rId2"/>
    <sheet name="Run 1" sheetId="3" r:id="rId3"/>
    <sheet name="Run 2" sheetId="4" r:id="rId4"/>
    <sheet name="Run 3" sheetId="5" r:id="rId5"/>
    <sheet name="Run 4" sheetId="6" r:id="rId6"/>
  </sheets>
  <definedNames>
    <definedName name="_xlnm._FilterDatabase" localSheetId="1" hidden="1">AQI_stats_by_year!$A$1:$G$40</definedName>
    <definedName name="_xlnm._FilterDatabase" localSheetId="2" hidden="1">'Run 1'!$A$4:$P$43</definedName>
    <definedName name="_xlnm._FilterDatabase" localSheetId="3" hidden="1">'Run 2'!$A$4:$P$43</definedName>
    <definedName name="_xlnm._FilterDatabase" localSheetId="4" hidden="1">'Run 3'!$A$4:$P$43</definedName>
    <definedName name="_xlnm._FilterDatabase" localSheetId="5" hidden="1">'Run 4'!$A$4:$P$43</definedName>
  </definedNames>
  <calcPr calcId="0"/>
  <pivotCaches>
    <pivotCache cacheId="1" r:id="rId7"/>
    <pivotCache cacheId="4" r:id="rId8"/>
  </pivotCaches>
</workbook>
</file>

<file path=xl/calcChain.xml><?xml version="1.0" encoding="utf-8"?>
<calcChain xmlns="http://schemas.openxmlformats.org/spreadsheetml/2006/main">
  <c r="G43" i="6" l="1"/>
  <c r="O43" i="6" s="1"/>
  <c r="P43" i="6" s="1"/>
  <c r="G42" i="6"/>
  <c r="O42" i="6" s="1"/>
  <c r="P42" i="6" s="1"/>
  <c r="G41" i="6"/>
  <c r="L41" i="6" s="1"/>
  <c r="M41" i="6" s="1"/>
  <c r="G40" i="6"/>
  <c r="L40" i="6" s="1"/>
  <c r="M40" i="6" s="1"/>
  <c r="G39" i="6"/>
  <c r="I39" i="6" s="1"/>
  <c r="J39" i="6" s="1"/>
  <c r="O38" i="6"/>
  <c r="P38" i="6" s="1"/>
  <c r="G38" i="6"/>
  <c r="I38" i="6" s="1"/>
  <c r="J38" i="6" s="1"/>
  <c r="G37" i="6"/>
  <c r="I37" i="6" s="1"/>
  <c r="J37" i="6" s="1"/>
  <c r="L36" i="6"/>
  <c r="M36" i="6" s="1"/>
  <c r="I36" i="6"/>
  <c r="J36" i="6" s="1"/>
  <c r="G36" i="6"/>
  <c r="O36" i="6" s="1"/>
  <c r="P36" i="6" s="1"/>
  <c r="G35" i="6"/>
  <c r="O35" i="6" s="1"/>
  <c r="P35" i="6" s="1"/>
  <c r="G34" i="6"/>
  <c r="O34" i="6" s="1"/>
  <c r="P34" i="6" s="1"/>
  <c r="G33" i="6"/>
  <c r="L33" i="6" s="1"/>
  <c r="M33" i="6" s="1"/>
  <c r="O32" i="6"/>
  <c r="P32" i="6" s="1"/>
  <c r="G32" i="6"/>
  <c r="L32" i="6" s="1"/>
  <c r="M32" i="6" s="1"/>
  <c r="G31" i="6"/>
  <c r="I31" i="6" s="1"/>
  <c r="J31" i="6" s="1"/>
  <c r="O30" i="6"/>
  <c r="P30" i="6" s="1"/>
  <c r="G30" i="6"/>
  <c r="I30" i="6" s="1"/>
  <c r="J30" i="6" s="1"/>
  <c r="L29" i="6"/>
  <c r="M29" i="6" s="1"/>
  <c r="G29" i="6"/>
  <c r="O29" i="6" s="1"/>
  <c r="P29" i="6" s="1"/>
  <c r="G28" i="6"/>
  <c r="O28" i="6" s="1"/>
  <c r="P28" i="6" s="1"/>
  <c r="G27" i="6"/>
  <c r="O27" i="6" s="1"/>
  <c r="P27" i="6" s="1"/>
  <c r="G26" i="6"/>
  <c r="O26" i="6" s="1"/>
  <c r="P26" i="6" s="1"/>
  <c r="G25" i="6"/>
  <c r="L25" i="6" s="1"/>
  <c r="M25" i="6" s="1"/>
  <c r="G24" i="6"/>
  <c r="L24" i="6" s="1"/>
  <c r="M24" i="6" s="1"/>
  <c r="G23" i="6"/>
  <c r="I23" i="6" s="1"/>
  <c r="J23" i="6" s="1"/>
  <c r="O22" i="6"/>
  <c r="P22" i="6" s="1"/>
  <c r="L22" i="6"/>
  <c r="M22" i="6" s="1"/>
  <c r="G22" i="6"/>
  <c r="I22" i="6" s="1"/>
  <c r="J22" i="6" s="1"/>
  <c r="G21" i="6"/>
  <c r="O21" i="6" s="1"/>
  <c r="P21" i="6" s="1"/>
  <c r="O20" i="6"/>
  <c r="P20" i="6" s="1"/>
  <c r="I20" i="6"/>
  <c r="J20" i="6" s="1"/>
  <c r="G20" i="6"/>
  <c r="L20" i="6" s="1"/>
  <c r="M20" i="6" s="1"/>
  <c r="G19" i="6"/>
  <c r="O19" i="6" s="1"/>
  <c r="P19" i="6" s="1"/>
  <c r="G18" i="6"/>
  <c r="O18" i="6" s="1"/>
  <c r="P18" i="6" s="1"/>
  <c r="G17" i="6"/>
  <c r="L17" i="6" s="1"/>
  <c r="M17" i="6" s="1"/>
  <c r="O16" i="6"/>
  <c r="P16" i="6" s="1"/>
  <c r="G16" i="6"/>
  <c r="L16" i="6" s="1"/>
  <c r="M16" i="6" s="1"/>
  <c r="G15" i="6"/>
  <c r="I15" i="6" s="1"/>
  <c r="J15" i="6" s="1"/>
  <c r="G14" i="6"/>
  <c r="I14" i="6" s="1"/>
  <c r="J14" i="6" s="1"/>
  <c r="G13" i="6"/>
  <c r="O13" i="6" s="1"/>
  <c r="P13" i="6" s="1"/>
  <c r="I12" i="6"/>
  <c r="J12" i="6" s="1"/>
  <c r="G12" i="6"/>
  <c r="O12" i="6" s="1"/>
  <c r="P12" i="6" s="1"/>
  <c r="G11" i="6"/>
  <c r="O11" i="6" s="1"/>
  <c r="P11" i="6" s="1"/>
  <c r="G10" i="6"/>
  <c r="O10" i="6" s="1"/>
  <c r="P10" i="6" s="1"/>
  <c r="G9" i="6"/>
  <c r="L9" i="6" s="1"/>
  <c r="M9" i="6" s="1"/>
  <c r="G8" i="6"/>
  <c r="L8" i="6" s="1"/>
  <c r="M8" i="6" s="1"/>
  <c r="G7" i="6"/>
  <c r="I7" i="6" s="1"/>
  <c r="J7" i="6" s="1"/>
  <c r="O6" i="6"/>
  <c r="P6" i="6" s="1"/>
  <c r="L6" i="6"/>
  <c r="M6" i="6" s="1"/>
  <c r="G6" i="6"/>
  <c r="I6" i="6" s="1"/>
  <c r="J6" i="6" s="1"/>
  <c r="G5" i="6"/>
  <c r="O5" i="6" s="1"/>
  <c r="G43" i="5"/>
  <c r="O43" i="5" s="1"/>
  <c r="P43" i="5" s="1"/>
  <c r="G42" i="5"/>
  <c r="O42" i="5" s="1"/>
  <c r="P42" i="5" s="1"/>
  <c r="G41" i="5"/>
  <c r="L41" i="5" s="1"/>
  <c r="M41" i="5" s="1"/>
  <c r="G40" i="5"/>
  <c r="L40" i="5" s="1"/>
  <c r="M40" i="5" s="1"/>
  <c r="G39" i="5"/>
  <c r="I39" i="5" s="1"/>
  <c r="J39" i="5" s="1"/>
  <c r="G38" i="5"/>
  <c r="I38" i="5" s="1"/>
  <c r="J38" i="5" s="1"/>
  <c r="G37" i="5"/>
  <c r="I37" i="5" s="1"/>
  <c r="J37" i="5" s="1"/>
  <c r="G36" i="5"/>
  <c r="O36" i="5" s="1"/>
  <c r="P36" i="5" s="1"/>
  <c r="G35" i="5"/>
  <c r="O35" i="5" s="1"/>
  <c r="P35" i="5" s="1"/>
  <c r="G34" i="5"/>
  <c r="O34" i="5" s="1"/>
  <c r="P34" i="5" s="1"/>
  <c r="G33" i="5"/>
  <c r="L33" i="5" s="1"/>
  <c r="M33" i="5" s="1"/>
  <c r="G32" i="5"/>
  <c r="L32" i="5" s="1"/>
  <c r="M32" i="5" s="1"/>
  <c r="G31" i="5"/>
  <c r="I31" i="5" s="1"/>
  <c r="J31" i="5" s="1"/>
  <c r="G30" i="5"/>
  <c r="I30" i="5" s="1"/>
  <c r="J30" i="5" s="1"/>
  <c r="G29" i="5"/>
  <c r="O29" i="5" s="1"/>
  <c r="P29" i="5" s="1"/>
  <c r="G28" i="5"/>
  <c r="O28" i="5" s="1"/>
  <c r="P28" i="5" s="1"/>
  <c r="G27" i="5"/>
  <c r="O27" i="5" s="1"/>
  <c r="P27" i="5" s="1"/>
  <c r="G26" i="5"/>
  <c r="O26" i="5" s="1"/>
  <c r="P26" i="5" s="1"/>
  <c r="G25" i="5"/>
  <c r="L25" i="5" s="1"/>
  <c r="M25" i="5" s="1"/>
  <c r="G24" i="5"/>
  <c r="L24" i="5" s="1"/>
  <c r="M24" i="5" s="1"/>
  <c r="G23" i="5"/>
  <c r="I23" i="5" s="1"/>
  <c r="J23" i="5" s="1"/>
  <c r="G22" i="5"/>
  <c r="I22" i="5" s="1"/>
  <c r="J22" i="5" s="1"/>
  <c r="G21" i="5"/>
  <c r="O21" i="5" s="1"/>
  <c r="P21" i="5" s="1"/>
  <c r="G20" i="5"/>
  <c r="O20" i="5" s="1"/>
  <c r="P20" i="5" s="1"/>
  <c r="G19" i="5"/>
  <c r="O19" i="5" s="1"/>
  <c r="P19" i="5" s="1"/>
  <c r="G18" i="5"/>
  <c r="O18" i="5" s="1"/>
  <c r="P18" i="5" s="1"/>
  <c r="G17" i="5"/>
  <c r="L17" i="5" s="1"/>
  <c r="M17" i="5" s="1"/>
  <c r="G16" i="5"/>
  <c r="L16" i="5" s="1"/>
  <c r="M16" i="5" s="1"/>
  <c r="G15" i="5"/>
  <c r="I15" i="5" s="1"/>
  <c r="J15" i="5" s="1"/>
  <c r="G14" i="5"/>
  <c r="I14" i="5" s="1"/>
  <c r="J14" i="5" s="1"/>
  <c r="G13" i="5"/>
  <c r="O13" i="5" s="1"/>
  <c r="P13" i="5" s="1"/>
  <c r="G12" i="5"/>
  <c r="O12" i="5" s="1"/>
  <c r="P12" i="5" s="1"/>
  <c r="G11" i="5"/>
  <c r="O11" i="5" s="1"/>
  <c r="P11" i="5" s="1"/>
  <c r="G10" i="5"/>
  <c r="O10" i="5" s="1"/>
  <c r="P10" i="5" s="1"/>
  <c r="G9" i="5"/>
  <c r="L9" i="5" s="1"/>
  <c r="M9" i="5" s="1"/>
  <c r="G8" i="5"/>
  <c r="L8" i="5" s="1"/>
  <c r="M8" i="5" s="1"/>
  <c r="G7" i="5"/>
  <c r="I7" i="5" s="1"/>
  <c r="J7" i="5" s="1"/>
  <c r="G6" i="5"/>
  <c r="O6" i="5" s="1"/>
  <c r="P6" i="5" s="1"/>
  <c r="G5" i="5"/>
  <c r="O5" i="5" s="1"/>
  <c r="O6" i="4"/>
  <c r="O7" i="4"/>
  <c r="O8" i="4"/>
  <c r="O9" i="4"/>
  <c r="O10" i="4"/>
  <c r="O11" i="4"/>
  <c r="O12" i="4"/>
  <c r="O3" i="4" s="1"/>
  <c r="O13" i="4"/>
  <c r="O14" i="4"/>
  <c r="O15" i="4"/>
  <c r="O16" i="4"/>
  <c r="O17" i="4"/>
  <c r="O18" i="4"/>
  <c r="O19" i="4"/>
  <c r="O20" i="4"/>
  <c r="P20" i="4" s="1"/>
  <c r="O21" i="4"/>
  <c r="O22" i="4"/>
  <c r="O23" i="4"/>
  <c r="O24" i="4"/>
  <c r="O25" i="4"/>
  <c r="O26" i="4"/>
  <c r="O27" i="4"/>
  <c r="O28" i="4"/>
  <c r="P28" i="4" s="1"/>
  <c r="O29" i="4"/>
  <c r="O30" i="4"/>
  <c r="O31" i="4"/>
  <c r="O32" i="4"/>
  <c r="O33" i="4"/>
  <c r="O34" i="4"/>
  <c r="O35" i="4"/>
  <c r="O36" i="4"/>
  <c r="P36" i="4" s="1"/>
  <c r="O37" i="4"/>
  <c r="P37" i="4" s="1"/>
  <c r="O38" i="4"/>
  <c r="O39" i="4"/>
  <c r="O40" i="4"/>
  <c r="O41" i="4"/>
  <c r="O42" i="4"/>
  <c r="O43" i="4"/>
  <c r="P43" i="4" s="1"/>
  <c r="O5" i="4"/>
  <c r="L6" i="4"/>
  <c r="L7" i="4"/>
  <c r="L8" i="4"/>
  <c r="L9" i="4"/>
  <c r="L10" i="4"/>
  <c r="L11" i="4"/>
  <c r="L12" i="4"/>
  <c r="L3" i="4" s="1"/>
  <c r="L13" i="4"/>
  <c r="L14" i="4"/>
  <c r="L15" i="4"/>
  <c r="L16" i="4"/>
  <c r="L17" i="4"/>
  <c r="L18" i="4"/>
  <c r="L19" i="4"/>
  <c r="L20" i="4"/>
  <c r="M20" i="4" s="1"/>
  <c r="L21" i="4"/>
  <c r="L22" i="4"/>
  <c r="L23" i="4"/>
  <c r="L24" i="4"/>
  <c r="L25" i="4"/>
  <c r="L26" i="4"/>
  <c r="L27" i="4"/>
  <c r="L28" i="4"/>
  <c r="M28" i="4" s="1"/>
  <c r="L29" i="4"/>
  <c r="L30" i="4"/>
  <c r="L31" i="4"/>
  <c r="L32" i="4"/>
  <c r="L33" i="4"/>
  <c r="L34" i="4"/>
  <c r="L35" i="4"/>
  <c r="L36" i="4"/>
  <c r="M36" i="4" s="1"/>
  <c r="L37" i="4"/>
  <c r="L38" i="4"/>
  <c r="L39" i="4"/>
  <c r="L40" i="4"/>
  <c r="L41" i="4"/>
  <c r="L42" i="4"/>
  <c r="L43" i="4"/>
  <c r="L5" i="4"/>
  <c r="I6" i="4"/>
  <c r="I7" i="4"/>
  <c r="I8" i="4"/>
  <c r="I9" i="4"/>
  <c r="I10" i="4"/>
  <c r="I11" i="4"/>
  <c r="I12" i="4"/>
  <c r="J12" i="4" s="1"/>
  <c r="I13" i="4"/>
  <c r="I14" i="4"/>
  <c r="I15" i="4"/>
  <c r="I16" i="4"/>
  <c r="I17" i="4"/>
  <c r="I18" i="4"/>
  <c r="I19" i="4"/>
  <c r="I20" i="4"/>
  <c r="J20" i="4" s="1"/>
  <c r="I21" i="4"/>
  <c r="I22" i="4"/>
  <c r="I23" i="4"/>
  <c r="I24" i="4"/>
  <c r="I25" i="4"/>
  <c r="I26" i="4"/>
  <c r="I27" i="4"/>
  <c r="I28" i="4"/>
  <c r="J28" i="4" s="1"/>
  <c r="I29" i="4"/>
  <c r="I30" i="4"/>
  <c r="I31" i="4"/>
  <c r="I32" i="4"/>
  <c r="I33" i="4"/>
  <c r="I34" i="4"/>
  <c r="I35" i="4"/>
  <c r="I36" i="4"/>
  <c r="J36" i="4" s="1"/>
  <c r="I37" i="4"/>
  <c r="J37" i="4" s="1"/>
  <c r="I38" i="4"/>
  <c r="I39" i="4"/>
  <c r="I40" i="4"/>
  <c r="I41" i="4"/>
  <c r="I42" i="4"/>
  <c r="I43" i="4"/>
  <c r="J43" i="4" s="1"/>
  <c r="I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5" i="4"/>
  <c r="M43" i="4"/>
  <c r="P42" i="4"/>
  <c r="M42" i="4"/>
  <c r="J42" i="4"/>
  <c r="P41" i="4"/>
  <c r="M41" i="4"/>
  <c r="J41" i="4"/>
  <c r="P40" i="4"/>
  <c r="M40" i="4"/>
  <c r="J40" i="4"/>
  <c r="P39" i="4"/>
  <c r="M39" i="4"/>
  <c r="J39" i="4"/>
  <c r="P38" i="4"/>
  <c r="M38" i="4"/>
  <c r="J38" i="4"/>
  <c r="M37" i="4"/>
  <c r="P35" i="4"/>
  <c r="M35" i="4"/>
  <c r="J35" i="4"/>
  <c r="P34" i="4"/>
  <c r="M34" i="4"/>
  <c r="J34" i="4"/>
  <c r="P33" i="4"/>
  <c r="M33" i="4"/>
  <c r="J33" i="4"/>
  <c r="P32" i="4"/>
  <c r="M32" i="4"/>
  <c r="J32" i="4"/>
  <c r="P31" i="4"/>
  <c r="M31" i="4"/>
  <c r="J31" i="4"/>
  <c r="P30" i="4"/>
  <c r="M30" i="4"/>
  <c r="J30" i="4"/>
  <c r="P29" i="4"/>
  <c r="M29" i="4"/>
  <c r="J29" i="4"/>
  <c r="P27" i="4"/>
  <c r="M27" i="4"/>
  <c r="J27" i="4"/>
  <c r="P26" i="4"/>
  <c r="M26" i="4"/>
  <c r="J26" i="4"/>
  <c r="P25" i="4"/>
  <c r="M25" i="4"/>
  <c r="J25" i="4"/>
  <c r="P24" i="4"/>
  <c r="M24" i="4"/>
  <c r="J24" i="4"/>
  <c r="P23" i="4"/>
  <c r="M23" i="4"/>
  <c r="J23" i="4"/>
  <c r="P22" i="4"/>
  <c r="M22" i="4"/>
  <c r="J22" i="4"/>
  <c r="P21" i="4"/>
  <c r="M21" i="4"/>
  <c r="J21" i="4"/>
  <c r="P19" i="4"/>
  <c r="M19" i="4"/>
  <c r="J19" i="4"/>
  <c r="P18" i="4"/>
  <c r="M18" i="4"/>
  <c r="J18" i="4"/>
  <c r="P17" i="4"/>
  <c r="M17" i="4"/>
  <c r="J17" i="4"/>
  <c r="P16" i="4"/>
  <c r="M16" i="4"/>
  <c r="J16" i="4"/>
  <c r="P15" i="4"/>
  <c r="M15" i="4"/>
  <c r="J15" i="4"/>
  <c r="P14" i="4"/>
  <c r="M14" i="4"/>
  <c r="J14" i="4"/>
  <c r="P13" i="4"/>
  <c r="M13" i="4"/>
  <c r="J13" i="4"/>
  <c r="M12" i="4"/>
  <c r="P11" i="4"/>
  <c r="M11" i="4"/>
  <c r="J11" i="4"/>
  <c r="P10" i="4"/>
  <c r="M10" i="4"/>
  <c r="J10" i="4"/>
  <c r="P9" i="4"/>
  <c r="M9" i="4"/>
  <c r="J9" i="4"/>
  <c r="P8" i="4"/>
  <c r="M8" i="4"/>
  <c r="J8" i="4"/>
  <c r="P7" i="4"/>
  <c r="M7" i="4"/>
  <c r="J7" i="4"/>
  <c r="P6" i="4"/>
  <c r="M6" i="4"/>
  <c r="J6" i="4"/>
  <c r="P5" i="4"/>
  <c r="M5" i="4"/>
  <c r="J5" i="4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5" i="3"/>
  <c r="O3" i="3"/>
  <c r="L3" i="3"/>
  <c r="I3" i="3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P5" i="2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P15" i="2"/>
  <c r="Q15" i="2"/>
  <c r="P16" i="2"/>
  <c r="Q16" i="2"/>
  <c r="P17" i="2"/>
  <c r="Q17" i="2"/>
  <c r="P18" i="2"/>
  <c r="Q18" i="2"/>
  <c r="P19" i="2"/>
  <c r="Q19" i="2"/>
  <c r="P20" i="2"/>
  <c r="Q20" i="2"/>
  <c r="P21" i="2"/>
  <c r="Q21" i="2"/>
  <c r="P22" i="2"/>
  <c r="Q22" i="2"/>
  <c r="P23" i="2"/>
  <c r="Q23" i="2"/>
  <c r="P24" i="2"/>
  <c r="Q24" i="2"/>
  <c r="P25" i="2"/>
  <c r="Q25" i="2"/>
  <c r="P26" i="2"/>
  <c r="Q26" i="2"/>
  <c r="P27" i="2"/>
  <c r="Q27" i="2"/>
  <c r="P28" i="2"/>
  <c r="Q28" i="2"/>
  <c r="P29" i="2"/>
  <c r="Q29" i="2"/>
  <c r="P30" i="2"/>
  <c r="Q30" i="2"/>
  <c r="P31" i="2"/>
  <c r="Q31" i="2"/>
  <c r="P32" i="2"/>
  <c r="Q32" i="2"/>
  <c r="P33" i="2"/>
  <c r="Q33" i="2"/>
  <c r="P34" i="2"/>
  <c r="Q34" i="2"/>
  <c r="P35" i="2"/>
  <c r="Q35" i="2"/>
  <c r="P36" i="2"/>
  <c r="Q36" i="2"/>
  <c r="P37" i="2"/>
  <c r="Q37" i="2"/>
  <c r="P38" i="2"/>
  <c r="Q38" i="2"/>
  <c r="P39" i="2"/>
  <c r="Q39" i="2"/>
  <c r="P40" i="2"/>
  <c r="Q40" i="2"/>
  <c r="P41" i="2"/>
  <c r="Q41" i="2"/>
  <c r="P42" i="2"/>
  <c r="Q42" i="2"/>
  <c r="R4" i="2"/>
  <c r="Q4" i="2"/>
  <c r="P4" i="2"/>
  <c r="L14" i="6" l="1"/>
  <c r="M14" i="6" s="1"/>
  <c r="L28" i="6"/>
  <c r="M28" i="6" s="1"/>
  <c r="O39" i="6"/>
  <c r="P39" i="6" s="1"/>
  <c r="O24" i="6"/>
  <c r="P24" i="6" s="1"/>
  <c r="L37" i="6"/>
  <c r="M37" i="6" s="1"/>
  <c r="O40" i="6"/>
  <c r="P40" i="6" s="1"/>
  <c r="O37" i="6"/>
  <c r="P37" i="6" s="1"/>
  <c r="O14" i="6"/>
  <c r="P14" i="6" s="1"/>
  <c r="O8" i="6"/>
  <c r="P8" i="6" s="1"/>
  <c r="I28" i="6"/>
  <c r="J28" i="6" s="1"/>
  <c r="L12" i="6"/>
  <c r="M12" i="6" s="1"/>
  <c r="L30" i="6"/>
  <c r="M30" i="6" s="1"/>
  <c r="L38" i="6"/>
  <c r="M38" i="6" s="1"/>
  <c r="P5" i="6"/>
  <c r="I5" i="6"/>
  <c r="L7" i="6"/>
  <c r="M7" i="6" s="1"/>
  <c r="O9" i="6"/>
  <c r="P9" i="6" s="1"/>
  <c r="I13" i="6"/>
  <c r="J13" i="6" s="1"/>
  <c r="L15" i="6"/>
  <c r="M15" i="6" s="1"/>
  <c r="O17" i="6"/>
  <c r="P17" i="6" s="1"/>
  <c r="I21" i="6"/>
  <c r="J21" i="6" s="1"/>
  <c r="L23" i="6"/>
  <c r="M23" i="6" s="1"/>
  <c r="O25" i="6"/>
  <c r="P25" i="6" s="1"/>
  <c r="I29" i="6"/>
  <c r="J29" i="6" s="1"/>
  <c r="L31" i="6"/>
  <c r="M31" i="6" s="1"/>
  <c r="O33" i="6"/>
  <c r="P33" i="6" s="1"/>
  <c r="L39" i="6"/>
  <c r="M39" i="6" s="1"/>
  <c r="O41" i="6"/>
  <c r="P41" i="6" s="1"/>
  <c r="L5" i="6"/>
  <c r="O7" i="6"/>
  <c r="P7" i="6" s="1"/>
  <c r="I11" i="6"/>
  <c r="J11" i="6" s="1"/>
  <c r="L13" i="6"/>
  <c r="M13" i="6" s="1"/>
  <c r="O15" i="6"/>
  <c r="P15" i="6" s="1"/>
  <c r="I19" i="6"/>
  <c r="J19" i="6" s="1"/>
  <c r="L21" i="6"/>
  <c r="M21" i="6" s="1"/>
  <c r="O23" i="6"/>
  <c r="P23" i="6" s="1"/>
  <c r="I27" i="6"/>
  <c r="J27" i="6" s="1"/>
  <c r="O31" i="6"/>
  <c r="P31" i="6" s="1"/>
  <c r="I35" i="6"/>
  <c r="J35" i="6" s="1"/>
  <c r="I43" i="6"/>
  <c r="J43" i="6" s="1"/>
  <c r="I10" i="6"/>
  <c r="J10" i="6" s="1"/>
  <c r="I18" i="6"/>
  <c r="J18" i="6" s="1"/>
  <c r="I26" i="6"/>
  <c r="J26" i="6" s="1"/>
  <c r="I34" i="6"/>
  <c r="J34" i="6" s="1"/>
  <c r="I42" i="6"/>
  <c r="J42" i="6" s="1"/>
  <c r="I9" i="6"/>
  <c r="J9" i="6" s="1"/>
  <c r="L11" i="6"/>
  <c r="M11" i="6" s="1"/>
  <c r="I17" i="6"/>
  <c r="J17" i="6" s="1"/>
  <c r="L19" i="6"/>
  <c r="M19" i="6" s="1"/>
  <c r="I25" i="6"/>
  <c r="J25" i="6" s="1"/>
  <c r="L27" i="6"/>
  <c r="M27" i="6" s="1"/>
  <c r="I33" i="6"/>
  <c r="J33" i="6" s="1"/>
  <c r="L35" i="6"/>
  <c r="M35" i="6" s="1"/>
  <c r="I41" i="6"/>
  <c r="J41" i="6" s="1"/>
  <c r="L43" i="6"/>
  <c r="M43" i="6" s="1"/>
  <c r="I8" i="6"/>
  <c r="J8" i="6" s="1"/>
  <c r="L10" i="6"/>
  <c r="M10" i="6" s="1"/>
  <c r="I16" i="6"/>
  <c r="J16" i="6" s="1"/>
  <c r="L18" i="6"/>
  <c r="M18" i="6" s="1"/>
  <c r="I24" i="6"/>
  <c r="J24" i="6" s="1"/>
  <c r="L26" i="6"/>
  <c r="M26" i="6" s="1"/>
  <c r="I32" i="6"/>
  <c r="J32" i="6" s="1"/>
  <c r="L34" i="6"/>
  <c r="M34" i="6" s="1"/>
  <c r="I40" i="6"/>
  <c r="J40" i="6" s="1"/>
  <c r="L42" i="6"/>
  <c r="M42" i="6" s="1"/>
  <c r="L37" i="5"/>
  <c r="M37" i="5" s="1"/>
  <c r="I6" i="5"/>
  <c r="J6" i="5" s="1"/>
  <c r="O38" i="5"/>
  <c r="P38" i="5" s="1"/>
  <c r="L6" i="5"/>
  <c r="M6" i="5" s="1"/>
  <c r="L29" i="5"/>
  <c r="M29" i="5" s="1"/>
  <c r="L30" i="5"/>
  <c r="M30" i="5" s="1"/>
  <c r="O30" i="5"/>
  <c r="P30" i="5" s="1"/>
  <c r="O40" i="5"/>
  <c r="P40" i="5" s="1"/>
  <c r="O8" i="5"/>
  <c r="P8" i="5" s="1"/>
  <c r="O14" i="5"/>
  <c r="P14" i="5" s="1"/>
  <c r="I21" i="5"/>
  <c r="J21" i="5" s="1"/>
  <c r="O37" i="5"/>
  <c r="P37" i="5" s="1"/>
  <c r="O41" i="5"/>
  <c r="P41" i="5" s="1"/>
  <c r="O9" i="5"/>
  <c r="P9" i="5" s="1"/>
  <c r="O22" i="5"/>
  <c r="P22" i="5" s="1"/>
  <c r="I29" i="5"/>
  <c r="J29" i="5" s="1"/>
  <c r="O33" i="5"/>
  <c r="P33" i="5" s="1"/>
  <c r="L38" i="5"/>
  <c r="M38" i="5" s="1"/>
  <c r="L23" i="5"/>
  <c r="M23" i="5" s="1"/>
  <c r="I13" i="5"/>
  <c r="J13" i="5" s="1"/>
  <c r="O15" i="5"/>
  <c r="P15" i="5" s="1"/>
  <c r="O23" i="5"/>
  <c r="P23" i="5" s="1"/>
  <c r="O31" i="5"/>
  <c r="P31" i="5" s="1"/>
  <c r="L39" i="5"/>
  <c r="M39" i="5" s="1"/>
  <c r="I5" i="5"/>
  <c r="J5" i="5" s="1"/>
  <c r="O7" i="5"/>
  <c r="P7" i="5" s="1"/>
  <c r="L31" i="5"/>
  <c r="M31" i="5" s="1"/>
  <c r="O39" i="5"/>
  <c r="P39" i="5" s="1"/>
  <c r="L7" i="5"/>
  <c r="M7" i="5" s="1"/>
  <c r="L15" i="5"/>
  <c r="M15" i="5" s="1"/>
  <c r="L13" i="5"/>
  <c r="M13" i="5" s="1"/>
  <c r="O16" i="5"/>
  <c r="P16" i="5" s="1"/>
  <c r="L21" i="5"/>
  <c r="M21" i="5" s="1"/>
  <c r="O24" i="5"/>
  <c r="P24" i="5" s="1"/>
  <c r="O32" i="5"/>
  <c r="P32" i="5" s="1"/>
  <c r="L14" i="5"/>
  <c r="M14" i="5" s="1"/>
  <c r="O17" i="5"/>
  <c r="P17" i="5" s="1"/>
  <c r="L22" i="5"/>
  <c r="M22" i="5" s="1"/>
  <c r="O25" i="5"/>
  <c r="P25" i="5" s="1"/>
  <c r="P5" i="5"/>
  <c r="I43" i="5"/>
  <c r="J43" i="5" s="1"/>
  <c r="I20" i="5"/>
  <c r="J20" i="5" s="1"/>
  <c r="I28" i="5"/>
  <c r="J28" i="5" s="1"/>
  <c r="I19" i="5"/>
  <c r="J19" i="5" s="1"/>
  <c r="I27" i="5"/>
  <c r="J27" i="5" s="1"/>
  <c r="I35" i="5"/>
  <c r="J35" i="5" s="1"/>
  <c r="I10" i="5"/>
  <c r="J10" i="5" s="1"/>
  <c r="L12" i="5"/>
  <c r="M12" i="5" s="1"/>
  <c r="I18" i="5"/>
  <c r="J18" i="5" s="1"/>
  <c r="L20" i="5"/>
  <c r="M20" i="5" s="1"/>
  <c r="I26" i="5"/>
  <c r="J26" i="5" s="1"/>
  <c r="L28" i="5"/>
  <c r="M28" i="5" s="1"/>
  <c r="I34" i="5"/>
  <c r="J34" i="5" s="1"/>
  <c r="L36" i="5"/>
  <c r="M36" i="5" s="1"/>
  <c r="I42" i="5"/>
  <c r="J42" i="5" s="1"/>
  <c r="L5" i="5"/>
  <c r="I11" i="5"/>
  <c r="J11" i="5" s="1"/>
  <c r="I9" i="5"/>
  <c r="J9" i="5" s="1"/>
  <c r="L11" i="5"/>
  <c r="M11" i="5" s="1"/>
  <c r="I17" i="5"/>
  <c r="J17" i="5" s="1"/>
  <c r="L19" i="5"/>
  <c r="M19" i="5" s="1"/>
  <c r="I25" i="5"/>
  <c r="J25" i="5" s="1"/>
  <c r="L27" i="5"/>
  <c r="M27" i="5" s="1"/>
  <c r="I33" i="5"/>
  <c r="J33" i="5" s="1"/>
  <c r="L35" i="5"/>
  <c r="M35" i="5" s="1"/>
  <c r="I41" i="5"/>
  <c r="J41" i="5" s="1"/>
  <c r="L43" i="5"/>
  <c r="M43" i="5" s="1"/>
  <c r="I12" i="5"/>
  <c r="J12" i="5" s="1"/>
  <c r="I36" i="5"/>
  <c r="J36" i="5" s="1"/>
  <c r="I8" i="5"/>
  <c r="J8" i="5" s="1"/>
  <c r="L10" i="5"/>
  <c r="M10" i="5" s="1"/>
  <c r="I16" i="5"/>
  <c r="J16" i="5" s="1"/>
  <c r="L18" i="5"/>
  <c r="M18" i="5" s="1"/>
  <c r="I24" i="5"/>
  <c r="J24" i="5" s="1"/>
  <c r="L26" i="5"/>
  <c r="M26" i="5" s="1"/>
  <c r="I32" i="5"/>
  <c r="J32" i="5" s="1"/>
  <c r="L34" i="5"/>
  <c r="M34" i="5" s="1"/>
  <c r="I40" i="5"/>
  <c r="J40" i="5" s="1"/>
  <c r="L42" i="5"/>
  <c r="M42" i="5" s="1"/>
  <c r="P12" i="4"/>
  <c r="P3" i="4" s="1"/>
  <c r="M3" i="4"/>
  <c r="I3" i="4"/>
  <c r="J3" i="4"/>
  <c r="M3" i="3"/>
  <c r="P3" i="3"/>
  <c r="J3" i="3"/>
  <c r="I3" i="6" l="1"/>
  <c r="J5" i="6"/>
  <c r="J3" i="6" s="1"/>
  <c r="O3" i="6"/>
  <c r="M5" i="6"/>
  <c r="M3" i="6" s="1"/>
  <c r="L3" i="6"/>
  <c r="P3" i="6"/>
  <c r="O3" i="5"/>
  <c r="P3" i="5"/>
  <c r="J3" i="5"/>
  <c r="I3" i="5"/>
  <c r="M5" i="5"/>
  <c r="M3" i="5" s="1"/>
  <c r="L3" i="5"/>
</calcChain>
</file>

<file path=xl/sharedStrings.xml><?xml version="1.0" encoding="utf-8"?>
<sst xmlns="http://schemas.openxmlformats.org/spreadsheetml/2006/main" count="100" uniqueCount="28">
  <si>
    <t>Year</t>
  </si>
  <si>
    <t>Min_AQI</t>
  </si>
  <si>
    <t>Max_AQI</t>
  </si>
  <si>
    <t>Median_AQI</t>
  </si>
  <si>
    <t>Avg_AQI</t>
  </si>
  <si>
    <t>Mode_AQI</t>
  </si>
  <si>
    <t>AQI_Rank</t>
  </si>
  <si>
    <t>Fire_Year</t>
  </si>
  <si>
    <t>Total_Fiercity_Score</t>
  </si>
  <si>
    <t>Fires_this_year</t>
  </si>
  <si>
    <t>Fiercity_Rank</t>
  </si>
  <si>
    <t>Differences</t>
  </si>
  <si>
    <t>Fiercity Rank</t>
  </si>
  <si>
    <t>AQI Rank</t>
  </si>
  <si>
    <t>Difference</t>
  </si>
  <si>
    <t>AQI_Rank by mean</t>
  </si>
  <si>
    <t>AQI_Rank by Max</t>
  </si>
  <si>
    <t>Difference by Max</t>
  </si>
  <si>
    <t>AQI_Rank by Median</t>
  </si>
  <si>
    <t>Difference by Median</t>
  </si>
  <si>
    <t>Difference by mean</t>
  </si>
  <si>
    <t>Abs diff</t>
  </si>
  <si>
    <t>Abs</t>
  </si>
  <si>
    <t>Sum of Year</t>
  </si>
  <si>
    <t>Max of Avg_AQI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</si>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</sst>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[AQI_stats_by_year.xlsx]AQI_stats_by_year!PivotTable2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AQI_stats_by_year!$K$13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AQI_stats_by_year!$J$14:$J$54</c:f>
              <c:strCache>
                <c:ptCount val="40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  <c:pt idx="39">
                  <c:v>(blank)</c:v>
                </c:pt>
              </c:strCache>
            </c:strRef>
          </c:cat>
          <c:val>
            <c:numRef>
              <c:f>AQI_stats_by_year!$K$14:$K$54</c:f>
              <c:numCache>
                <c:formatCode>General</c:formatCode>
                <c:ptCount val="40"/>
                <c:pt idx="0">
                  <c:v>39.799999999999997</c:v>
                </c:pt>
                <c:pt idx="1">
                  <c:v>37</c:v>
                </c:pt>
                <c:pt idx="2">
                  <c:v>21.545454545454501</c:v>
                </c:pt>
                <c:pt idx="3">
                  <c:v>26.8888888888888</c:v>
                </c:pt>
                <c:pt idx="4">
                  <c:v>18.423076923076898</c:v>
                </c:pt>
                <c:pt idx="5">
                  <c:v>25.96</c:v>
                </c:pt>
                <c:pt idx="6">
                  <c:v>26.742857142857101</c:v>
                </c:pt>
                <c:pt idx="7">
                  <c:v>31.595744680850999</c:v>
                </c:pt>
                <c:pt idx="8">
                  <c:v>36.439024390243901</c:v>
                </c:pt>
                <c:pt idx="9">
                  <c:v>32.236842105263101</c:v>
                </c:pt>
                <c:pt idx="10">
                  <c:v>30.358974358974301</c:v>
                </c:pt>
                <c:pt idx="11">
                  <c:v>32.707317073170699</c:v>
                </c:pt>
                <c:pt idx="12">
                  <c:v>27.571428571428498</c:v>
                </c:pt>
                <c:pt idx="13">
                  <c:v>27.9777777777777</c:v>
                </c:pt>
                <c:pt idx="14">
                  <c:v>10.725714285714201</c:v>
                </c:pt>
                <c:pt idx="15">
                  <c:v>15.696132596685</c:v>
                </c:pt>
                <c:pt idx="16">
                  <c:v>11.5271739130434</c:v>
                </c:pt>
                <c:pt idx="17">
                  <c:v>10.6141304347826</c:v>
                </c:pt>
                <c:pt idx="18">
                  <c:v>11.7853107344632</c:v>
                </c:pt>
                <c:pt idx="19">
                  <c:v>25.141304347826001</c:v>
                </c:pt>
                <c:pt idx="20">
                  <c:v>18.010869565217298</c:v>
                </c:pt>
                <c:pt idx="21">
                  <c:v>30.228260869565201</c:v>
                </c:pt>
                <c:pt idx="22">
                  <c:v>31.059782608695599</c:v>
                </c:pt>
                <c:pt idx="23">
                  <c:v>25.3586956521739</c:v>
                </c:pt>
                <c:pt idx="24">
                  <c:v>29.597826086956498</c:v>
                </c:pt>
                <c:pt idx="25">
                  <c:v>22.972826086956498</c:v>
                </c:pt>
                <c:pt idx="26">
                  <c:v>32.728260869565197</c:v>
                </c:pt>
                <c:pt idx="27">
                  <c:v>37.369565217391298</c:v>
                </c:pt>
                <c:pt idx="28">
                  <c:v>24.097826086956498</c:v>
                </c:pt>
                <c:pt idx="29">
                  <c:v>26.380434782608599</c:v>
                </c:pt>
                <c:pt idx="30">
                  <c:v>29.701086956521699</c:v>
                </c:pt>
                <c:pt idx="31">
                  <c:v>36.722826086956502</c:v>
                </c:pt>
                <c:pt idx="32">
                  <c:v>34.478260869565197</c:v>
                </c:pt>
                <c:pt idx="33">
                  <c:v>30.690217391304301</c:v>
                </c:pt>
                <c:pt idx="34">
                  <c:v>24.815217391304301</c:v>
                </c:pt>
                <c:pt idx="35">
                  <c:v>33.364130434782602</c:v>
                </c:pt>
                <c:pt idx="36">
                  <c:v>50.320652173912997</c:v>
                </c:pt>
                <c:pt idx="37">
                  <c:v>26.760869565217298</c:v>
                </c:pt>
                <c:pt idx="38">
                  <c:v>20.314516129032199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0-4FBC-8CA1-D7E3D5F1F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42640"/>
        <c:axId val="843086128"/>
      </c:lineChart>
      <c:catAx>
        <c:axId val="84544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086128"/>
        <c:crosses val="autoZero"/>
        <c:auto val="1"/>
        <c:lblAlgn val="ctr"/>
        <c:lblOffset val="100"/>
        <c:noMultiLvlLbl val="0"/>
      </c:catAx>
      <c:valAx>
        <c:axId val="84308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4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9</xdr:row>
      <xdr:rowOff>180975</xdr:rowOff>
    </xdr:from>
    <xdr:to>
      <xdr:col>16</xdr:col>
      <xdr:colOff>219075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D8294-5B2F-2C27-0805-680625F50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an Swaminathan" refreshedDate="45238.960488773148" createdVersion="8" refreshedVersion="8" minRefreshableVersion="3" recordCount="39">
  <cacheSource type="worksheet">
    <worksheetSource ref="A1:E40" sheet="AQI_stats_by_year"/>
  </cacheSource>
  <cacheFields count="5">
    <cacheField name="Year" numFmtId="0">
      <sharedItems containsSemiMixedTypes="0" containsString="0" containsNumber="1" containsInteger="1" minValue="1985" maxValue="2023"/>
    </cacheField>
    <cacheField name="Min_AQI" numFmtId="0">
      <sharedItems containsSemiMixedTypes="0" containsString="0" containsNumber="1" containsInteger="1" minValue="0" maxValue="23"/>
    </cacheField>
    <cacheField name="Max_AQI" numFmtId="0">
      <sharedItems containsSemiMixedTypes="0" containsString="0" containsNumber="1" containsInteger="1" minValue="37" maxValue="365"/>
    </cacheField>
    <cacheField name="Median_AQI" numFmtId="0">
      <sharedItems containsSemiMixedTypes="0" containsString="0" containsNumber="1" minValue="5" maxValue="39"/>
    </cacheField>
    <cacheField name="Avg_AQI" numFmtId="0">
      <sharedItems containsSemiMixedTypes="0" containsString="0" containsNumber="1" minValue="10.6141304347826" maxValue="50.320652173912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man Swaminathan" refreshedDate="45238.960795833336" createdVersion="8" refreshedVersion="8" minRefreshableVersion="3" recordCount="40">
  <cacheSource type="worksheet">
    <worksheetSource ref="A1:E1048576" sheet="AQI_stats_by_year"/>
  </cacheSource>
  <cacheFields count="5">
    <cacheField name="Year" numFmtId="0">
      <sharedItems containsString="0" containsBlank="1" containsNumber="1" containsInteger="1" minValue="1985" maxValue="2023" count="40">
        <n v="2021"/>
        <n v="1985"/>
        <n v="2012"/>
        <n v="1986"/>
        <n v="2016"/>
        <n v="1993"/>
        <n v="2017"/>
        <n v="2020"/>
        <n v="2011"/>
        <n v="1996"/>
        <n v="1994"/>
        <n v="1992"/>
        <n v="2007"/>
        <n v="2018"/>
        <n v="1995"/>
        <n v="2006"/>
        <n v="2015"/>
        <n v="2009"/>
        <n v="1998"/>
        <n v="1997"/>
        <n v="1988"/>
        <n v="2022"/>
        <n v="1991"/>
        <n v="2014"/>
        <n v="1990"/>
        <n v="2008"/>
        <n v="2004"/>
        <n v="2019"/>
        <n v="2013"/>
        <n v="2010"/>
        <n v="1987"/>
        <n v="2023"/>
        <n v="1989"/>
        <n v="2005"/>
        <n v="2000"/>
        <n v="2003"/>
        <n v="2001"/>
        <n v="1999"/>
        <n v="2002"/>
        <m/>
      </sharedItems>
    </cacheField>
    <cacheField name="Min_AQI" numFmtId="0">
      <sharedItems containsString="0" containsBlank="1" containsNumber="1" containsInteger="1" minValue="0" maxValue="23"/>
    </cacheField>
    <cacheField name="Max_AQI" numFmtId="0">
      <sharedItems containsString="0" containsBlank="1" containsNumber="1" containsInteger="1" minValue="37" maxValue="365"/>
    </cacheField>
    <cacheField name="Median_AQI" numFmtId="0">
      <sharedItems containsString="0" containsBlank="1" containsNumber="1" minValue="5" maxValue="39"/>
    </cacheField>
    <cacheField name="Avg_AQI" numFmtId="0">
      <sharedItems containsString="0" containsBlank="1" containsNumber="1" minValue="10.6141304347826" maxValue="50.320652173912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n v="2021"/>
    <n v="4"/>
    <n v="156"/>
    <n v="39"/>
    <n v="50.320652173912997"/>
  </r>
  <r>
    <n v="1985"/>
    <n v="23"/>
    <n v="55"/>
    <n v="38"/>
    <n v="39.799999999999997"/>
  </r>
  <r>
    <n v="2012"/>
    <n v="0"/>
    <n v="138"/>
    <n v="29"/>
    <n v="37.369565217391298"/>
  </r>
  <r>
    <n v="1986"/>
    <n v="9"/>
    <n v="67"/>
    <n v="35"/>
    <n v="37"/>
  </r>
  <r>
    <n v="2016"/>
    <n v="8"/>
    <n v="365"/>
    <n v="25.5"/>
    <n v="36.722826086956502"/>
  </r>
  <r>
    <n v="1993"/>
    <n v="10"/>
    <n v="77"/>
    <n v="31"/>
    <n v="36.439024390243901"/>
  </r>
  <r>
    <n v="2017"/>
    <n v="4"/>
    <n v="152"/>
    <n v="24"/>
    <n v="34.478260869565197"/>
  </r>
  <r>
    <n v="2020"/>
    <n v="2"/>
    <n v="159"/>
    <n v="24.5"/>
    <n v="33.364130434782602"/>
  </r>
  <r>
    <n v="2011"/>
    <n v="5"/>
    <n v="71"/>
    <n v="31"/>
    <n v="32.728260869565197"/>
  </r>
  <r>
    <n v="1996"/>
    <n v="6"/>
    <n v="60"/>
    <n v="31"/>
    <n v="32.707317073170699"/>
  </r>
  <r>
    <n v="1994"/>
    <n v="5"/>
    <n v="64"/>
    <n v="28.5"/>
    <n v="32.236842105263101"/>
  </r>
  <r>
    <n v="1992"/>
    <n v="7"/>
    <n v="89"/>
    <n v="27"/>
    <n v="31.595744680850999"/>
  </r>
  <r>
    <n v="2007"/>
    <n v="3"/>
    <n v="174"/>
    <n v="25"/>
    <n v="31.059782608695599"/>
  </r>
  <r>
    <n v="2018"/>
    <n v="4"/>
    <n v="153"/>
    <n v="23"/>
    <n v="30.690217391304301"/>
  </r>
  <r>
    <n v="1995"/>
    <n v="8"/>
    <n v="97"/>
    <n v="23"/>
    <n v="30.358974358974301"/>
  </r>
  <r>
    <n v="2006"/>
    <n v="1"/>
    <n v="188"/>
    <n v="23"/>
    <n v="30.228260869565201"/>
  </r>
  <r>
    <n v="2015"/>
    <n v="2"/>
    <n v="174"/>
    <n v="23"/>
    <n v="29.701086956521699"/>
  </r>
  <r>
    <n v="2009"/>
    <n v="11"/>
    <n v="59"/>
    <n v="28.5"/>
    <n v="29.597826086956498"/>
  </r>
  <r>
    <n v="1998"/>
    <n v="0"/>
    <n v="59"/>
    <n v="31"/>
    <n v="27.9777777777777"/>
  </r>
  <r>
    <n v="1997"/>
    <n v="8"/>
    <n v="55"/>
    <n v="25"/>
    <n v="27.571428571428498"/>
  </r>
  <r>
    <n v="1988"/>
    <n v="6"/>
    <n v="69"/>
    <n v="22"/>
    <n v="26.8888888888888"/>
  </r>
  <r>
    <n v="2022"/>
    <n v="8"/>
    <n v="148"/>
    <n v="20.5"/>
    <n v="26.760869565217298"/>
  </r>
  <r>
    <n v="1991"/>
    <n v="9"/>
    <n v="59"/>
    <n v="21"/>
    <n v="26.742857142857101"/>
  </r>
  <r>
    <n v="2014"/>
    <n v="4"/>
    <n v="85"/>
    <n v="24"/>
    <n v="26.380434782608599"/>
  </r>
  <r>
    <n v="1990"/>
    <n v="11"/>
    <n v="54"/>
    <n v="25"/>
    <n v="25.96"/>
  </r>
  <r>
    <n v="2008"/>
    <n v="1"/>
    <n v="66"/>
    <n v="22"/>
    <n v="25.3586956521739"/>
  </r>
  <r>
    <n v="2004"/>
    <n v="2"/>
    <n v="155"/>
    <n v="23"/>
    <n v="25.141304347826001"/>
  </r>
  <r>
    <n v="2019"/>
    <n v="2"/>
    <n v="64"/>
    <n v="24"/>
    <n v="24.815217391304301"/>
  </r>
  <r>
    <n v="2013"/>
    <n v="6"/>
    <n v="58"/>
    <n v="23"/>
    <n v="24.097826086956498"/>
  </r>
  <r>
    <n v="2010"/>
    <n v="7"/>
    <n v="63"/>
    <n v="20.5"/>
    <n v="22.972826086956498"/>
  </r>
  <r>
    <n v="1987"/>
    <n v="8"/>
    <n v="37"/>
    <n v="21"/>
    <n v="21.545454545454501"/>
  </r>
  <r>
    <n v="2023"/>
    <n v="3"/>
    <n v="98"/>
    <n v="17.5"/>
    <n v="20.314516129032199"/>
  </r>
  <r>
    <n v="1989"/>
    <n v="7"/>
    <n v="42"/>
    <n v="17"/>
    <n v="18.423076923076898"/>
  </r>
  <r>
    <n v="2005"/>
    <n v="1"/>
    <n v="56"/>
    <n v="17"/>
    <n v="18.010869565217298"/>
  </r>
  <r>
    <n v="2000"/>
    <n v="1"/>
    <n v="167"/>
    <n v="6"/>
    <n v="15.696132596685"/>
  </r>
  <r>
    <n v="2003"/>
    <n v="1"/>
    <n v="94"/>
    <n v="5"/>
    <n v="11.7853107344632"/>
  </r>
  <r>
    <n v="2001"/>
    <n v="2"/>
    <n v="68"/>
    <n v="5"/>
    <n v="11.5271739130434"/>
  </r>
  <r>
    <n v="1999"/>
    <n v="2"/>
    <n v="54"/>
    <n v="6"/>
    <n v="10.725714285714201"/>
  </r>
  <r>
    <n v="2002"/>
    <n v="2"/>
    <n v="49"/>
    <n v="5"/>
    <n v="10.61413043478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x v="0"/>
    <n v="4"/>
    <n v="156"/>
    <n v="39"/>
    <n v="50.320652173912997"/>
  </r>
  <r>
    <x v="1"/>
    <n v="23"/>
    <n v="55"/>
    <n v="38"/>
    <n v="39.799999999999997"/>
  </r>
  <r>
    <x v="2"/>
    <n v="0"/>
    <n v="138"/>
    <n v="29"/>
    <n v="37.369565217391298"/>
  </r>
  <r>
    <x v="3"/>
    <n v="9"/>
    <n v="67"/>
    <n v="35"/>
    <n v="37"/>
  </r>
  <r>
    <x v="4"/>
    <n v="8"/>
    <n v="365"/>
    <n v="25.5"/>
    <n v="36.722826086956502"/>
  </r>
  <r>
    <x v="5"/>
    <n v="10"/>
    <n v="77"/>
    <n v="31"/>
    <n v="36.439024390243901"/>
  </r>
  <r>
    <x v="6"/>
    <n v="4"/>
    <n v="152"/>
    <n v="24"/>
    <n v="34.478260869565197"/>
  </r>
  <r>
    <x v="7"/>
    <n v="2"/>
    <n v="159"/>
    <n v="24.5"/>
    <n v="33.364130434782602"/>
  </r>
  <r>
    <x v="8"/>
    <n v="5"/>
    <n v="71"/>
    <n v="31"/>
    <n v="32.728260869565197"/>
  </r>
  <r>
    <x v="9"/>
    <n v="6"/>
    <n v="60"/>
    <n v="31"/>
    <n v="32.707317073170699"/>
  </r>
  <r>
    <x v="10"/>
    <n v="5"/>
    <n v="64"/>
    <n v="28.5"/>
    <n v="32.236842105263101"/>
  </r>
  <r>
    <x v="11"/>
    <n v="7"/>
    <n v="89"/>
    <n v="27"/>
    <n v="31.595744680850999"/>
  </r>
  <r>
    <x v="12"/>
    <n v="3"/>
    <n v="174"/>
    <n v="25"/>
    <n v="31.059782608695599"/>
  </r>
  <r>
    <x v="13"/>
    <n v="4"/>
    <n v="153"/>
    <n v="23"/>
    <n v="30.690217391304301"/>
  </r>
  <r>
    <x v="14"/>
    <n v="8"/>
    <n v="97"/>
    <n v="23"/>
    <n v="30.358974358974301"/>
  </r>
  <r>
    <x v="15"/>
    <n v="1"/>
    <n v="188"/>
    <n v="23"/>
    <n v="30.228260869565201"/>
  </r>
  <r>
    <x v="16"/>
    <n v="2"/>
    <n v="174"/>
    <n v="23"/>
    <n v="29.701086956521699"/>
  </r>
  <r>
    <x v="17"/>
    <n v="11"/>
    <n v="59"/>
    <n v="28.5"/>
    <n v="29.597826086956498"/>
  </r>
  <r>
    <x v="18"/>
    <n v="0"/>
    <n v="59"/>
    <n v="31"/>
    <n v="27.9777777777777"/>
  </r>
  <r>
    <x v="19"/>
    <n v="8"/>
    <n v="55"/>
    <n v="25"/>
    <n v="27.571428571428498"/>
  </r>
  <r>
    <x v="20"/>
    <n v="6"/>
    <n v="69"/>
    <n v="22"/>
    <n v="26.8888888888888"/>
  </r>
  <r>
    <x v="21"/>
    <n v="8"/>
    <n v="148"/>
    <n v="20.5"/>
    <n v="26.760869565217298"/>
  </r>
  <r>
    <x v="22"/>
    <n v="9"/>
    <n v="59"/>
    <n v="21"/>
    <n v="26.742857142857101"/>
  </r>
  <r>
    <x v="23"/>
    <n v="4"/>
    <n v="85"/>
    <n v="24"/>
    <n v="26.380434782608599"/>
  </r>
  <r>
    <x v="24"/>
    <n v="11"/>
    <n v="54"/>
    <n v="25"/>
    <n v="25.96"/>
  </r>
  <r>
    <x v="25"/>
    <n v="1"/>
    <n v="66"/>
    <n v="22"/>
    <n v="25.3586956521739"/>
  </r>
  <r>
    <x v="26"/>
    <n v="2"/>
    <n v="155"/>
    <n v="23"/>
    <n v="25.141304347826001"/>
  </r>
  <r>
    <x v="27"/>
    <n v="2"/>
    <n v="64"/>
    <n v="24"/>
    <n v="24.815217391304301"/>
  </r>
  <r>
    <x v="28"/>
    <n v="6"/>
    <n v="58"/>
    <n v="23"/>
    <n v="24.097826086956498"/>
  </r>
  <r>
    <x v="29"/>
    <n v="7"/>
    <n v="63"/>
    <n v="20.5"/>
    <n v="22.972826086956498"/>
  </r>
  <r>
    <x v="30"/>
    <n v="8"/>
    <n v="37"/>
    <n v="21"/>
    <n v="21.545454545454501"/>
  </r>
  <r>
    <x v="31"/>
    <n v="3"/>
    <n v="98"/>
    <n v="17.5"/>
    <n v="20.314516129032199"/>
  </r>
  <r>
    <x v="32"/>
    <n v="7"/>
    <n v="42"/>
    <n v="17"/>
    <n v="18.423076923076898"/>
  </r>
  <r>
    <x v="33"/>
    <n v="1"/>
    <n v="56"/>
    <n v="17"/>
    <n v="18.010869565217298"/>
  </r>
  <r>
    <x v="34"/>
    <n v="1"/>
    <n v="167"/>
    <n v="6"/>
    <n v="15.696132596685"/>
  </r>
  <r>
    <x v="35"/>
    <n v="1"/>
    <n v="94"/>
    <n v="5"/>
    <n v="11.7853107344632"/>
  </r>
  <r>
    <x v="36"/>
    <n v="2"/>
    <n v="68"/>
    <n v="5"/>
    <n v="11.5271739130434"/>
  </r>
  <r>
    <x v="37"/>
    <n v="2"/>
    <n v="54"/>
    <n v="6"/>
    <n v="10.725714285714201"/>
  </r>
  <r>
    <x v="38"/>
    <n v="2"/>
    <n v="49"/>
    <n v="5"/>
    <n v="10.6141304347826"/>
  </r>
  <r>
    <x v="3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J13:K54" firstHeaderRow="1" firstDataRow="1" firstDataCol="1"/>
  <pivotFields count="5">
    <pivotField axis="axisRow" showAll="0">
      <items count="41">
        <item x="1"/>
        <item x="3"/>
        <item x="30"/>
        <item x="20"/>
        <item x="32"/>
        <item x="24"/>
        <item x="22"/>
        <item x="11"/>
        <item x="5"/>
        <item x="10"/>
        <item x="14"/>
        <item x="9"/>
        <item x="19"/>
        <item x="18"/>
        <item x="37"/>
        <item x="34"/>
        <item x="36"/>
        <item x="38"/>
        <item x="35"/>
        <item x="26"/>
        <item x="33"/>
        <item x="15"/>
        <item x="12"/>
        <item x="25"/>
        <item x="17"/>
        <item x="29"/>
        <item x="8"/>
        <item x="2"/>
        <item x="28"/>
        <item x="23"/>
        <item x="16"/>
        <item x="4"/>
        <item x="6"/>
        <item x="13"/>
        <item x="27"/>
        <item x="7"/>
        <item x="0"/>
        <item x="21"/>
        <item x="31"/>
        <item x="39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Max of Avg_AQI" fld="4" subtotal="max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6:L7" firstHeaderRow="0" firstDataRow="1" firstDataCol="0"/>
  <pivotFields count="5">
    <pivotField dataField="1"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Year" fld="0" baseField="0" baseItem="0"/>
    <dataField name="Max of Avg_AQI" fld="4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/>
  </sheetViews>
  <sheetFormatPr defaultRowHeight="15" x14ac:dyDescent="0.25"/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J1" t="s">
        <v>0</v>
      </c>
      <c r="K1" t="s">
        <v>6</v>
      </c>
      <c r="O1" t="s">
        <v>11</v>
      </c>
    </row>
    <row r="2" spans="1:18" x14ac:dyDescent="0.25">
      <c r="A2">
        <v>2011</v>
      </c>
      <c r="B2">
        <v>7975.4</v>
      </c>
      <c r="C2">
        <v>3699</v>
      </c>
      <c r="D2">
        <v>1</v>
      </c>
      <c r="J2">
        <v>2021</v>
      </c>
      <c r="K2">
        <v>1</v>
      </c>
    </row>
    <row r="3" spans="1:18" x14ac:dyDescent="0.25">
      <c r="A3">
        <v>2017</v>
      </c>
      <c r="B3">
        <v>7848.0999999999995</v>
      </c>
      <c r="C3">
        <v>3738</v>
      </c>
      <c r="D3">
        <v>2</v>
      </c>
      <c r="J3">
        <v>1985</v>
      </c>
      <c r="K3">
        <v>2</v>
      </c>
      <c r="O3" t="s">
        <v>0</v>
      </c>
      <c r="P3" t="s">
        <v>12</v>
      </c>
      <c r="Q3" t="s">
        <v>13</v>
      </c>
      <c r="R3" t="s">
        <v>14</v>
      </c>
    </row>
    <row r="4" spans="1:18" x14ac:dyDescent="0.25">
      <c r="A4">
        <v>2018</v>
      </c>
      <c r="B4">
        <v>7238.9</v>
      </c>
      <c r="C4">
        <v>3413</v>
      </c>
      <c r="D4">
        <v>3</v>
      </c>
      <c r="J4">
        <v>2012</v>
      </c>
      <c r="K4">
        <v>3</v>
      </c>
      <c r="O4">
        <v>1985</v>
      </c>
      <c r="P4">
        <f>VLOOKUP(O4,$A$2:$D$59,4,FALSE)</f>
        <v>27</v>
      </c>
      <c r="Q4">
        <f>VLOOKUP(O4,$J$2:$K$40,2,FALSE)</f>
        <v>2</v>
      </c>
      <c r="R4">
        <f>P4-Q4</f>
        <v>25</v>
      </c>
    </row>
    <row r="5" spans="1:18" x14ac:dyDescent="0.25">
      <c r="A5">
        <v>2016</v>
      </c>
      <c r="B5">
        <v>7094.2999999999993</v>
      </c>
      <c r="C5">
        <v>3269</v>
      </c>
      <c r="D5">
        <v>4</v>
      </c>
      <c r="J5">
        <v>1986</v>
      </c>
      <c r="K5">
        <v>4</v>
      </c>
      <c r="O5">
        <v>1986</v>
      </c>
      <c r="P5">
        <f t="shared" ref="P5:P42" si="0">VLOOKUP(O5,$A$2:$D$59,4,FALSE)</f>
        <v>29</v>
      </c>
      <c r="Q5">
        <f t="shared" ref="Q5:Q42" si="1">VLOOKUP(O5,$J$2:$K$40,2,FALSE)</f>
        <v>4</v>
      </c>
      <c r="R5">
        <f t="shared" ref="R5:R42" si="2">P5-Q5</f>
        <v>25</v>
      </c>
    </row>
    <row r="6" spans="1:18" x14ac:dyDescent="0.25">
      <c r="A6">
        <v>2020</v>
      </c>
      <c r="B6">
        <v>6648.0999999999995</v>
      </c>
      <c r="C6">
        <v>4087</v>
      </c>
      <c r="D6">
        <v>5</v>
      </c>
      <c r="J6">
        <v>2016</v>
      </c>
      <c r="K6">
        <v>5</v>
      </c>
      <c r="O6">
        <v>1987</v>
      </c>
      <c r="P6">
        <f t="shared" si="0"/>
        <v>24</v>
      </c>
      <c r="Q6">
        <f t="shared" si="1"/>
        <v>31</v>
      </c>
      <c r="R6">
        <f t="shared" si="2"/>
        <v>-7</v>
      </c>
    </row>
    <row r="7" spans="1:18" x14ac:dyDescent="0.25">
      <c r="A7">
        <v>2006</v>
      </c>
      <c r="B7">
        <v>6578</v>
      </c>
      <c r="C7">
        <v>3066</v>
      </c>
      <c r="D7">
        <v>6</v>
      </c>
      <c r="J7">
        <v>1993</v>
      </c>
      <c r="K7">
        <v>6</v>
      </c>
      <c r="O7">
        <v>1988</v>
      </c>
      <c r="P7">
        <f t="shared" si="0"/>
        <v>21</v>
      </c>
      <c r="Q7">
        <f t="shared" si="1"/>
        <v>21</v>
      </c>
      <c r="R7">
        <f t="shared" si="2"/>
        <v>0</v>
      </c>
    </row>
    <row r="8" spans="1:18" x14ac:dyDescent="0.25">
      <c r="A8">
        <v>2012</v>
      </c>
      <c r="B8">
        <v>6434.0999999999995</v>
      </c>
      <c r="C8">
        <v>3078</v>
      </c>
      <c r="D8">
        <v>7</v>
      </c>
      <c r="J8">
        <v>2017</v>
      </c>
      <c r="K8">
        <v>7</v>
      </c>
      <c r="O8">
        <v>1989</v>
      </c>
      <c r="P8">
        <f t="shared" si="0"/>
        <v>28</v>
      </c>
      <c r="Q8">
        <f t="shared" si="1"/>
        <v>33</v>
      </c>
      <c r="R8">
        <f t="shared" si="2"/>
        <v>-5</v>
      </c>
    </row>
    <row r="9" spans="1:18" x14ac:dyDescent="0.25">
      <c r="A9">
        <v>2015</v>
      </c>
      <c r="B9">
        <v>6149.9</v>
      </c>
      <c r="C9">
        <v>2834</v>
      </c>
      <c r="D9">
        <v>8</v>
      </c>
      <c r="J9">
        <v>2020</v>
      </c>
      <c r="K9">
        <v>8</v>
      </c>
      <c r="O9">
        <v>1990</v>
      </c>
      <c r="P9">
        <f t="shared" si="0"/>
        <v>32</v>
      </c>
      <c r="Q9">
        <f t="shared" si="1"/>
        <v>25</v>
      </c>
      <c r="R9">
        <f t="shared" si="2"/>
        <v>7</v>
      </c>
    </row>
    <row r="10" spans="1:18" x14ac:dyDescent="0.25">
      <c r="A10">
        <v>2007</v>
      </c>
      <c r="B10">
        <v>6003.0999999999995</v>
      </c>
      <c r="C10">
        <v>2742</v>
      </c>
      <c r="D10">
        <v>9</v>
      </c>
      <c r="J10">
        <v>2011</v>
      </c>
      <c r="K10">
        <v>9</v>
      </c>
      <c r="O10">
        <v>1991</v>
      </c>
      <c r="P10">
        <f t="shared" si="0"/>
        <v>36</v>
      </c>
      <c r="Q10">
        <f t="shared" si="1"/>
        <v>23</v>
      </c>
      <c r="R10">
        <f t="shared" si="2"/>
        <v>13</v>
      </c>
    </row>
    <row r="11" spans="1:18" x14ac:dyDescent="0.25">
      <c r="A11">
        <v>2019</v>
      </c>
      <c r="B11">
        <v>5774.2999999999993</v>
      </c>
      <c r="C11">
        <v>2814</v>
      </c>
      <c r="D11">
        <v>10</v>
      </c>
      <c r="J11">
        <v>1996</v>
      </c>
      <c r="K11">
        <v>10</v>
      </c>
      <c r="O11">
        <v>1992</v>
      </c>
      <c r="P11">
        <f t="shared" si="0"/>
        <v>33</v>
      </c>
      <c r="Q11">
        <f t="shared" si="1"/>
        <v>12</v>
      </c>
      <c r="R11">
        <f t="shared" si="2"/>
        <v>21</v>
      </c>
    </row>
    <row r="12" spans="1:18" x14ac:dyDescent="0.25">
      <c r="A12">
        <v>2014</v>
      </c>
      <c r="B12">
        <v>5636.5</v>
      </c>
      <c r="C12">
        <v>2531</v>
      </c>
      <c r="D12">
        <v>11</v>
      </c>
      <c r="J12">
        <v>1994</v>
      </c>
      <c r="K12">
        <v>11</v>
      </c>
      <c r="O12">
        <v>1993</v>
      </c>
      <c r="P12">
        <f t="shared" si="0"/>
        <v>41</v>
      </c>
      <c r="Q12">
        <f t="shared" si="1"/>
        <v>6</v>
      </c>
      <c r="R12">
        <f t="shared" si="2"/>
        <v>35</v>
      </c>
    </row>
    <row r="13" spans="1:18" x14ac:dyDescent="0.25">
      <c r="A13">
        <v>2008</v>
      </c>
      <c r="B13">
        <v>5558.2</v>
      </c>
      <c r="C13">
        <v>2487</v>
      </c>
      <c r="D13">
        <v>12</v>
      </c>
      <c r="J13">
        <v>1992</v>
      </c>
      <c r="K13">
        <v>12</v>
      </c>
      <c r="O13">
        <v>1994</v>
      </c>
      <c r="P13">
        <f t="shared" si="0"/>
        <v>26</v>
      </c>
      <c r="Q13">
        <f t="shared" si="1"/>
        <v>11</v>
      </c>
      <c r="R13">
        <f t="shared" si="2"/>
        <v>15</v>
      </c>
    </row>
    <row r="14" spans="1:18" x14ac:dyDescent="0.25">
      <c r="A14">
        <v>2009</v>
      </c>
      <c r="B14">
        <v>5501.0999999999995</v>
      </c>
      <c r="C14">
        <v>2548</v>
      </c>
      <c r="D14">
        <v>13</v>
      </c>
      <c r="J14">
        <v>2007</v>
      </c>
      <c r="K14">
        <v>13</v>
      </c>
      <c r="O14">
        <v>1995</v>
      </c>
      <c r="P14">
        <f t="shared" si="0"/>
        <v>34</v>
      </c>
      <c r="Q14">
        <f t="shared" si="1"/>
        <v>15</v>
      </c>
      <c r="R14">
        <f t="shared" si="2"/>
        <v>19</v>
      </c>
    </row>
    <row r="15" spans="1:18" x14ac:dyDescent="0.25">
      <c r="A15">
        <v>2010</v>
      </c>
      <c r="B15">
        <v>5326.7</v>
      </c>
      <c r="C15">
        <v>2475</v>
      </c>
      <c r="D15">
        <v>14</v>
      </c>
      <c r="J15">
        <v>2018</v>
      </c>
      <c r="K15">
        <v>14</v>
      </c>
      <c r="O15">
        <v>1996</v>
      </c>
      <c r="P15">
        <f t="shared" si="0"/>
        <v>22</v>
      </c>
      <c r="Q15">
        <f t="shared" si="1"/>
        <v>10</v>
      </c>
      <c r="R15">
        <f t="shared" si="2"/>
        <v>12</v>
      </c>
    </row>
    <row r="16" spans="1:18" x14ac:dyDescent="0.25">
      <c r="A16">
        <v>2013</v>
      </c>
      <c r="B16">
        <v>4830.5</v>
      </c>
      <c r="C16">
        <v>2315</v>
      </c>
      <c r="D16">
        <v>15</v>
      </c>
      <c r="J16">
        <v>1995</v>
      </c>
      <c r="K16">
        <v>15</v>
      </c>
      <c r="O16">
        <v>1997</v>
      </c>
      <c r="P16">
        <f t="shared" si="0"/>
        <v>38</v>
      </c>
      <c r="Q16">
        <f t="shared" si="1"/>
        <v>20</v>
      </c>
      <c r="R16">
        <f t="shared" si="2"/>
        <v>18</v>
      </c>
    </row>
    <row r="17" spans="1:18" x14ac:dyDescent="0.25">
      <c r="A17">
        <v>2005</v>
      </c>
      <c r="B17">
        <v>4668.3999999999996</v>
      </c>
      <c r="C17">
        <v>2199</v>
      </c>
      <c r="D17">
        <v>16</v>
      </c>
      <c r="J17">
        <v>2006</v>
      </c>
      <c r="K17">
        <v>16</v>
      </c>
      <c r="O17">
        <v>1998</v>
      </c>
      <c r="P17">
        <f t="shared" si="0"/>
        <v>30</v>
      </c>
      <c r="Q17">
        <f t="shared" si="1"/>
        <v>19</v>
      </c>
      <c r="R17">
        <f t="shared" si="2"/>
        <v>11</v>
      </c>
    </row>
    <row r="18" spans="1:18" x14ac:dyDescent="0.25">
      <c r="A18">
        <v>2000</v>
      </c>
      <c r="B18">
        <v>4430.0999999999995</v>
      </c>
      <c r="C18">
        <v>2116</v>
      </c>
      <c r="D18">
        <v>17</v>
      </c>
      <c r="J18">
        <v>2015</v>
      </c>
      <c r="K18">
        <v>17</v>
      </c>
      <c r="O18">
        <v>1999</v>
      </c>
      <c r="P18">
        <f t="shared" si="0"/>
        <v>25</v>
      </c>
      <c r="Q18">
        <f t="shared" si="1"/>
        <v>38</v>
      </c>
      <c r="R18">
        <f t="shared" si="2"/>
        <v>-13</v>
      </c>
    </row>
    <row r="19" spans="1:18" x14ac:dyDescent="0.25">
      <c r="A19">
        <v>2003</v>
      </c>
      <c r="B19">
        <v>4297.7</v>
      </c>
      <c r="C19">
        <v>2046</v>
      </c>
      <c r="D19">
        <v>18</v>
      </c>
      <c r="J19">
        <v>2009</v>
      </c>
      <c r="K19">
        <v>18</v>
      </c>
      <c r="O19">
        <v>2000</v>
      </c>
      <c r="P19">
        <f t="shared" si="0"/>
        <v>17</v>
      </c>
      <c r="Q19">
        <f t="shared" si="1"/>
        <v>35</v>
      </c>
      <c r="R19">
        <f t="shared" si="2"/>
        <v>-18</v>
      </c>
    </row>
    <row r="20" spans="1:18" x14ac:dyDescent="0.25">
      <c r="A20">
        <v>2002</v>
      </c>
      <c r="B20">
        <v>3653.5</v>
      </c>
      <c r="C20">
        <v>1774</v>
      </c>
      <c r="D20">
        <v>19</v>
      </c>
      <c r="J20">
        <v>1998</v>
      </c>
      <c r="K20">
        <v>19</v>
      </c>
      <c r="O20">
        <v>2001</v>
      </c>
      <c r="P20">
        <f t="shared" si="0"/>
        <v>20</v>
      </c>
      <c r="Q20">
        <f t="shared" si="1"/>
        <v>37</v>
      </c>
      <c r="R20">
        <f t="shared" si="2"/>
        <v>-17</v>
      </c>
    </row>
    <row r="21" spans="1:18" x14ac:dyDescent="0.25">
      <c r="A21">
        <v>2001</v>
      </c>
      <c r="B21">
        <v>3403.9</v>
      </c>
      <c r="C21">
        <v>1702</v>
      </c>
      <c r="D21">
        <v>20</v>
      </c>
      <c r="J21">
        <v>1997</v>
      </c>
      <c r="K21">
        <v>20</v>
      </c>
      <c r="O21">
        <v>2002</v>
      </c>
      <c r="P21">
        <f t="shared" si="0"/>
        <v>19</v>
      </c>
      <c r="Q21">
        <f t="shared" si="1"/>
        <v>39</v>
      </c>
      <c r="R21">
        <f t="shared" si="2"/>
        <v>-20</v>
      </c>
    </row>
    <row r="22" spans="1:18" x14ac:dyDescent="0.25">
      <c r="A22">
        <v>1988</v>
      </c>
      <c r="B22">
        <v>3353.7</v>
      </c>
      <c r="C22">
        <v>1638</v>
      </c>
      <c r="D22">
        <v>21</v>
      </c>
      <c r="J22">
        <v>1988</v>
      </c>
      <c r="K22">
        <v>21</v>
      </c>
      <c r="O22">
        <v>2003</v>
      </c>
      <c r="P22">
        <f t="shared" si="0"/>
        <v>18</v>
      </c>
      <c r="Q22">
        <f t="shared" si="1"/>
        <v>36</v>
      </c>
      <c r="R22">
        <f t="shared" si="2"/>
        <v>-18</v>
      </c>
    </row>
    <row r="23" spans="1:18" x14ac:dyDescent="0.25">
      <c r="A23">
        <v>1996</v>
      </c>
      <c r="B23">
        <v>3282.3</v>
      </c>
      <c r="C23">
        <v>1538</v>
      </c>
      <c r="D23">
        <v>22</v>
      </c>
      <c r="J23">
        <v>2022</v>
      </c>
      <c r="K23">
        <v>22</v>
      </c>
      <c r="O23">
        <v>2004</v>
      </c>
      <c r="P23">
        <f t="shared" si="0"/>
        <v>23</v>
      </c>
      <c r="Q23">
        <f t="shared" si="1"/>
        <v>27</v>
      </c>
      <c r="R23">
        <f t="shared" si="2"/>
        <v>-4</v>
      </c>
    </row>
    <row r="24" spans="1:18" x14ac:dyDescent="0.25">
      <c r="A24">
        <v>2004</v>
      </c>
      <c r="B24">
        <v>3278.3</v>
      </c>
      <c r="C24">
        <v>1590</v>
      </c>
      <c r="D24">
        <v>23</v>
      </c>
      <c r="J24">
        <v>1991</v>
      </c>
      <c r="K24">
        <v>23</v>
      </c>
      <c r="O24">
        <v>2005</v>
      </c>
      <c r="P24">
        <f t="shared" si="0"/>
        <v>16</v>
      </c>
      <c r="Q24">
        <f t="shared" si="1"/>
        <v>34</v>
      </c>
      <c r="R24">
        <f t="shared" si="2"/>
        <v>-18</v>
      </c>
    </row>
    <row r="25" spans="1:18" x14ac:dyDescent="0.25">
      <c r="A25">
        <v>1987</v>
      </c>
      <c r="B25">
        <v>3238.5</v>
      </c>
      <c r="C25">
        <v>1673</v>
      </c>
      <c r="D25">
        <v>24</v>
      </c>
      <c r="J25">
        <v>2014</v>
      </c>
      <c r="K25">
        <v>24</v>
      </c>
      <c r="O25">
        <v>2006</v>
      </c>
      <c r="P25">
        <f t="shared" si="0"/>
        <v>6</v>
      </c>
      <c r="Q25">
        <f t="shared" si="1"/>
        <v>16</v>
      </c>
      <c r="R25">
        <f t="shared" si="2"/>
        <v>-10</v>
      </c>
    </row>
    <row r="26" spans="1:18" x14ac:dyDescent="0.25">
      <c r="A26">
        <v>1999</v>
      </c>
      <c r="B26">
        <v>3103</v>
      </c>
      <c r="C26">
        <v>1501</v>
      </c>
      <c r="D26">
        <v>25</v>
      </c>
      <c r="J26">
        <v>1990</v>
      </c>
      <c r="K26">
        <v>25</v>
      </c>
      <c r="O26">
        <v>2007</v>
      </c>
      <c r="P26">
        <f t="shared" si="0"/>
        <v>9</v>
      </c>
      <c r="Q26">
        <f t="shared" si="1"/>
        <v>13</v>
      </c>
      <c r="R26">
        <f t="shared" si="2"/>
        <v>-4</v>
      </c>
    </row>
    <row r="27" spans="1:18" x14ac:dyDescent="0.25">
      <c r="A27">
        <v>1994</v>
      </c>
      <c r="B27">
        <v>3093.3</v>
      </c>
      <c r="C27">
        <v>1473</v>
      </c>
      <c r="D27">
        <v>26</v>
      </c>
      <c r="J27">
        <v>2008</v>
      </c>
      <c r="K27">
        <v>26</v>
      </c>
      <c r="O27">
        <v>2008</v>
      </c>
      <c r="P27">
        <f t="shared" si="0"/>
        <v>12</v>
      </c>
      <c r="Q27">
        <f t="shared" si="1"/>
        <v>26</v>
      </c>
      <c r="R27">
        <f t="shared" si="2"/>
        <v>-14</v>
      </c>
    </row>
    <row r="28" spans="1:18" x14ac:dyDescent="0.25">
      <c r="A28">
        <v>1985</v>
      </c>
      <c r="B28">
        <v>2842.7</v>
      </c>
      <c r="C28">
        <v>1395</v>
      </c>
      <c r="D28">
        <v>27</v>
      </c>
      <c r="J28">
        <v>2004</v>
      </c>
      <c r="K28">
        <v>27</v>
      </c>
      <c r="O28">
        <v>2009</v>
      </c>
      <c r="P28">
        <f t="shared" si="0"/>
        <v>13</v>
      </c>
      <c r="Q28">
        <f t="shared" si="1"/>
        <v>18</v>
      </c>
      <c r="R28">
        <f t="shared" si="2"/>
        <v>-5</v>
      </c>
    </row>
    <row r="29" spans="1:18" x14ac:dyDescent="0.25">
      <c r="A29">
        <v>1989</v>
      </c>
      <c r="B29">
        <v>2821.2</v>
      </c>
      <c r="C29">
        <v>1414</v>
      </c>
      <c r="D29">
        <v>28</v>
      </c>
      <c r="J29">
        <v>2019</v>
      </c>
      <c r="K29">
        <v>28</v>
      </c>
      <c r="O29">
        <v>2010</v>
      </c>
      <c r="P29">
        <f t="shared" si="0"/>
        <v>14</v>
      </c>
      <c r="Q29">
        <f t="shared" si="1"/>
        <v>30</v>
      </c>
      <c r="R29">
        <f t="shared" si="2"/>
        <v>-16</v>
      </c>
    </row>
    <row r="30" spans="1:18" x14ac:dyDescent="0.25">
      <c r="A30">
        <v>1986</v>
      </c>
      <c r="B30">
        <v>2573.6999999999998</v>
      </c>
      <c r="C30">
        <v>1318</v>
      </c>
      <c r="D30">
        <v>29</v>
      </c>
      <c r="J30">
        <v>2013</v>
      </c>
      <c r="K30">
        <v>29</v>
      </c>
      <c r="O30">
        <v>2011</v>
      </c>
      <c r="P30">
        <f t="shared" si="0"/>
        <v>1</v>
      </c>
      <c r="Q30">
        <f t="shared" si="1"/>
        <v>9</v>
      </c>
      <c r="R30">
        <f t="shared" si="2"/>
        <v>-8</v>
      </c>
    </row>
    <row r="31" spans="1:18" x14ac:dyDescent="0.25">
      <c r="A31">
        <v>1998</v>
      </c>
      <c r="B31">
        <v>2351.6999999999998</v>
      </c>
      <c r="C31">
        <v>1156</v>
      </c>
      <c r="D31">
        <v>30</v>
      </c>
      <c r="J31">
        <v>2010</v>
      </c>
      <c r="K31">
        <v>30</v>
      </c>
      <c r="O31">
        <v>2012</v>
      </c>
      <c r="P31">
        <f t="shared" si="0"/>
        <v>7</v>
      </c>
      <c r="Q31">
        <f t="shared" si="1"/>
        <v>3</v>
      </c>
      <c r="R31">
        <f t="shared" si="2"/>
        <v>4</v>
      </c>
    </row>
    <row r="32" spans="1:18" x14ac:dyDescent="0.25">
      <c r="A32">
        <v>1984</v>
      </c>
      <c r="B32">
        <v>2155.9</v>
      </c>
      <c r="C32">
        <v>1091</v>
      </c>
      <c r="D32">
        <v>31</v>
      </c>
      <c r="J32">
        <v>1987</v>
      </c>
      <c r="K32">
        <v>31</v>
      </c>
      <c r="O32">
        <v>2013</v>
      </c>
      <c r="P32">
        <f t="shared" si="0"/>
        <v>15</v>
      </c>
      <c r="Q32">
        <f t="shared" si="1"/>
        <v>29</v>
      </c>
      <c r="R32">
        <f t="shared" si="2"/>
        <v>-14</v>
      </c>
    </row>
    <row r="33" spans="1:18" x14ac:dyDescent="0.25">
      <c r="A33">
        <v>1990</v>
      </c>
      <c r="B33">
        <v>2101</v>
      </c>
      <c r="C33">
        <v>1112</v>
      </c>
      <c r="D33">
        <v>32</v>
      </c>
      <c r="J33">
        <v>2023</v>
      </c>
      <c r="K33">
        <v>32</v>
      </c>
      <c r="O33">
        <v>2014</v>
      </c>
      <c r="P33">
        <f t="shared" si="0"/>
        <v>11</v>
      </c>
      <c r="Q33">
        <f t="shared" si="1"/>
        <v>24</v>
      </c>
      <c r="R33">
        <f t="shared" si="2"/>
        <v>-13</v>
      </c>
    </row>
    <row r="34" spans="1:18" x14ac:dyDescent="0.25">
      <c r="A34">
        <v>1992</v>
      </c>
      <c r="B34">
        <v>2082.1</v>
      </c>
      <c r="C34">
        <v>1113</v>
      </c>
      <c r="D34">
        <v>33</v>
      </c>
      <c r="J34">
        <v>1989</v>
      </c>
      <c r="K34">
        <v>33</v>
      </c>
      <c r="O34">
        <v>2015</v>
      </c>
      <c r="P34">
        <f t="shared" si="0"/>
        <v>8</v>
      </c>
      <c r="Q34">
        <f t="shared" si="1"/>
        <v>17</v>
      </c>
      <c r="R34">
        <f t="shared" si="2"/>
        <v>-9</v>
      </c>
    </row>
    <row r="35" spans="1:18" x14ac:dyDescent="0.25">
      <c r="A35">
        <v>1995</v>
      </c>
      <c r="B35">
        <v>2020.5</v>
      </c>
      <c r="C35">
        <v>979</v>
      </c>
      <c r="D35">
        <v>34</v>
      </c>
      <c r="J35">
        <v>2005</v>
      </c>
      <c r="K35">
        <v>34</v>
      </c>
      <c r="O35">
        <v>2016</v>
      </c>
      <c r="P35">
        <f t="shared" si="0"/>
        <v>4</v>
      </c>
      <c r="Q35">
        <f t="shared" si="1"/>
        <v>5</v>
      </c>
      <c r="R35">
        <f t="shared" si="2"/>
        <v>-1</v>
      </c>
    </row>
    <row r="36" spans="1:18" x14ac:dyDescent="0.25">
      <c r="A36">
        <v>1981</v>
      </c>
      <c r="B36">
        <v>2012.2</v>
      </c>
      <c r="C36">
        <v>1015</v>
      </c>
      <c r="D36">
        <v>35</v>
      </c>
      <c r="J36">
        <v>2000</v>
      </c>
      <c r="K36">
        <v>35</v>
      </c>
      <c r="O36">
        <v>2017</v>
      </c>
      <c r="P36">
        <f t="shared" si="0"/>
        <v>2</v>
      </c>
      <c r="Q36">
        <f t="shared" si="1"/>
        <v>7</v>
      </c>
      <c r="R36">
        <f t="shared" si="2"/>
        <v>-5</v>
      </c>
    </row>
    <row r="37" spans="1:18" x14ac:dyDescent="0.25">
      <c r="A37">
        <v>1991</v>
      </c>
      <c r="B37">
        <v>1936.1</v>
      </c>
      <c r="C37">
        <v>987</v>
      </c>
      <c r="D37">
        <v>36</v>
      </c>
      <c r="J37">
        <v>2003</v>
      </c>
      <c r="K37">
        <v>36</v>
      </c>
      <c r="O37">
        <v>2018</v>
      </c>
      <c r="P37">
        <f t="shared" si="0"/>
        <v>3</v>
      </c>
      <c r="Q37">
        <f t="shared" si="1"/>
        <v>14</v>
      </c>
      <c r="R37">
        <f t="shared" si="2"/>
        <v>-11</v>
      </c>
    </row>
    <row r="38" spans="1:18" x14ac:dyDescent="0.25">
      <c r="A38">
        <v>1980</v>
      </c>
      <c r="B38">
        <v>1825</v>
      </c>
      <c r="C38">
        <v>966</v>
      </c>
      <c r="D38">
        <v>37</v>
      </c>
      <c r="J38">
        <v>2001</v>
      </c>
      <c r="K38">
        <v>37</v>
      </c>
      <c r="O38">
        <v>2019</v>
      </c>
      <c r="P38">
        <f t="shared" si="0"/>
        <v>10</v>
      </c>
      <c r="Q38">
        <f t="shared" si="1"/>
        <v>28</v>
      </c>
      <c r="R38">
        <f t="shared" si="2"/>
        <v>-18</v>
      </c>
    </row>
    <row r="39" spans="1:18" x14ac:dyDescent="0.25">
      <c r="A39">
        <v>1997</v>
      </c>
      <c r="B39">
        <v>1688.1</v>
      </c>
      <c r="C39">
        <v>850</v>
      </c>
      <c r="D39">
        <v>38</v>
      </c>
      <c r="J39">
        <v>1999</v>
      </c>
      <c r="K39">
        <v>38</v>
      </c>
      <c r="O39">
        <v>2020</v>
      </c>
      <c r="P39">
        <f t="shared" si="0"/>
        <v>5</v>
      </c>
      <c r="Q39">
        <f t="shared" si="1"/>
        <v>8</v>
      </c>
      <c r="R39">
        <f t="shared" si="2"/>
        <v>-3</v>
      </c>
    </row>
    <row r="40" spans="1:18" x14ac:dyDescent="0.25">
      <c r="A40">
        <v>1983</v>
      </c>
      <c r="B40">
        <v>1637</v>
      </c>
      <c r="C40">
        <v>837</v>
      </c>
      <c r="D40">
        <v>39</v>
      </c>
      <c r="J40">
        <v>2002</v>
      </c>
      <c r="K40">
        <v>39</v>
      </c>
      <c r="O40">
        <v>2021</v>
      </c>
      <c r="P40" t="e">
        <f t="shared" si="0"/>
        <v>#N/A</v>
      </c>
      <c r="Q40">
        <f t="shared" si="1"/>
        <v>1</v>
      </c>
      <c r="R40" t="e">
        <f t="shared" si="2"/>
        <v>#N/A</v>
      </c>
    </row>
    <row r="41" spans="1:18" x14ac:dyDescent="0.25">
      <c r="A41">
        <v>1979</v>
      </c>
      <c r="B41">
        <v>1618.4</v>
      </c>
      <c r="C41">
        <v>821</v>
      </c>
      <c r="D41">
        <v>40</v>
      </c>
      <c r="O41">
        <v>2022</v>
      </c>
      <c r="P41" t="e">
        <f t="shared" si="0"/>
        <v>#N/A</v>
      </c>
      <c r="Q41">
        <f t="shared" si="1"/>
        <v>22</v>
      </c>
      <c r="R41" t="e">
        <f t="shared" si="2"/>
        <v>#N/A</v>
      </c>
    </row>
    <row r="42" spans="1:18" x14ac:dyDescent="0.25">
      <c r="A42">
        <v>1993</v>
      </c>
      <c r="B42">
        <v>1556.3</v>
      </c>
      <c r="C42">
        <v>751</v>
      </c>
      <c r="D42">
        <v>41</v>
      </c>
      <c r="O42">
        <v>2023</v>
      </c>
      <c r="P42" t="e">
        <f t="shared" si="0"/>
        <v>#N/A</v>
      </c>
      <c r="Q42">
        <f t="shared" si="1"/>
        <v>32</v>
      </c>
      <c r="R42" t="e">
        <f t="shared" si="2"/>
        <v>#N/A</v>
      </c>
    </row>
    <row r="43" spans="1:18" x14ac:dyDescent="0.25">
      <c r="A43">
        <v>1982</v>
      </c>
      <c r="B43">
        <v>1256.5999999999999</v>
      </c>
      <c r="C43">
        <v>654</v>
      </c>
      <c r="D43">
        <v>42</v>
      </c>
    </row>
    <row r="44" spans="1:18" x14ac:dyDescent="0.25">
      <c r="A44">
        <v>1974</v>
      </c>
      <c r="B44">
        <v>1103.0999999999999</v>
      </c>
      <c r="C44">
        <v>638</v>
      </c>
      <c r="D44">
        <v>43</v>
      </c>
    </row>
    <row r="45" spans="1:18" x14ac:dyDescent="0.25">
      <c r="A45">
        <v>1970</v>
      </c>
      <c r="B45">
        <v>1102.5999999999999</v>
      </c>
      <c r="C45">
        <v>612</v>
      </c>
      <c r="D45">
        <v>44</v>
      </c>
    </row>
    <row r="46" spans="1:18" x14ac:dyDescent="0.25">
      <c r="A46">
        <v>1976</v>
      </c>
      <c r="B46">
        <v>986.4</v>
      </c>
      <c r="C46">
        <v>607</v>
      </c>
      <c r="D46">
        <v>45</v>
      </c>
    </row>
    <row r="47" spans="1:18" x14ac:dyDescent="0.25">
      <c r="A47">
        <v>1978</v>
      </c>
      <c r="B47">
        <v>945.4</v>
      </c>
      <c r="C47">
        <v>541</v>
      </c>
      <c r="D47">
        <v>46</v>
      </c>
    </row>
    <row r="48" spans="1:18" x14ac:dyDescent="0.25">
      <c r="A48">
        <v>1975</v>
      </c>
      <c r="B48">
        <v>931.09999999999991</v>
      </c>
      <c r="C48">
        <v>540</v>
      </c>
      <c r="D48">
        <v>47</v>
      </c>
    </row>
    <row r="49" spans="1:4" x14ac:dyDescent="0.25">
      <c r="A49">
        <v>1973</v>
      </c>
      <c r="B49">
        <v>924.19999999999993</v>
      </c>
      <c r="C49">
        <v>507</v>
      </c>
      <c r="D49">
        <v>48</v>
      </c>
    </row>
    <row r="50" spans="1:4" x14ac:dyDescent="0.25">
      <c r="A50">
        <v>1977</v>
      </c>
      <c r="B50">
        <v>900.1</v>
      </c>
      <c r="C50">
        <v>541</v>
      </c>
      <c r="D50">
        <v>49</v>
      </c>
    </row>
    <row r="51" spans="1:4" x14ac:dyDescent="0.25">
      <c r="A51">
        <v>1972</v>
      </c>
      <c r="B51">
        <v>832.4</v>
      </c>
      <c r="C51">
        <v>473</v>
      </c>
      <c r="D51">
        <v>50</v>
      </c>
    </row>
    <row r="52" spans="1:4" x14ac:dyDescent="0.25">
      <c r="A52">
        <v>1971</v>
      </c>
      <c r="B52">
        <v>828.69999999999993</v>
      </c>
      <c r="C52">
        <v>455</v>
      </c>
      <c r="D52">
        <v>51</v>
      </c>
    </row>
    <row r="53" spans="1:4" x14ac:dyDescent="0.25">
      <c r="A53">
        <v>1968</v>
      </c>
      <c r="B53">
        <v>791.09999999999991</v>
      </c>
      <c r="C53">
        <v>442</v>
      </c>
      <c r="D53">
        <v>52</v>
      </c>
    </row>
    <row r="54" spans="1:4" x14ac:dyDescent="0.25">
      <c r="A54">
        <v>1966</v>
      </c>
      <c r="B54">
        <v>770.59999999999991</v>
      </c>
      <c r="C54">
        <v>421</v>
      </c>
      <c r="D54">
        <v>53</v>
      </c>
    </row>
    <row r="55" spans="1:4" x14ac:dyDescent="0.25">
      <c r="A55">
        <v>1967</v>
      </c>
      <c r="B55">
        <v>738.8</v>
      </c>
      <c r="C55">
        <v>447</v>
      </c>
      <c r="D55">
        <v>54</v>
      </c>
    </row>
    <row r="56" spans="1:4" x14ac:dyDescent="0.25">
      <c r="A56">
        <v>1964</v>
      </c>
      <c r="B56">
        <v>725</v>
      </c>
      <c r="C56">
        <v>381</v>
      </c>
      <c r="D56">
        <v>55</v>
      </c>
    </row>
    <row r="57" spans="1:4" x14ac:dyDescent="0.25">
      <c r="A57">
        <v>1963</v>
      </c>
      <c r="B57">
        <v>646.4</v>
      </c>
      <c r="C57">
        <v>378</v>
      </c>
      <c r="D57">
        <v>56</v>
      </c>
    </row>
    <row r="58" spans="1:4" x14ac:dyDescent="0.25">
      <c r="A58">
        <v>1969</v>
      </c>
      <c r="B58">
        <v>596.4</v>
      </c>
      <c r="C58">
        <v>343</v>
      </c>
      <c r="D58">
        <v>57</v>
      </c>
    </row>
    <row r="59" spans="1:4" x14ac:dyDescent="0.25">
      <c r="A59">
        <v>1965</v>
      </c>
      <c r="B59">
        <v>549.5</v>
      </c>
      <c r="C59">
        <v>331</v>
      </c>
      <c r="D59">
        <v>58</v>
      </c>
    </row>
  </sheetData>
  <sortState xmlns:xlrd2="http://schemas.microsoft.com/office/spreadsheetml/2017/richdata2" ref="O4:O42">
    <sortCondition ref="O3:O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J32" sqref="J14:J53"/>
      <pivotSelection pane="bottomRight" showHeader="1" axis="axisRow" activeRow="31" activeCol="9" previousRow="31" previousCol="9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2" max="2" width="11" bestFit="1" customWidth="1"/>
    <col min="4" max="4" width="14.28515625" bestFit="1" customWidth="1"/>
    <col min="5" max="5" width="12" bestFit="1" customWidth="1"/>
    <col min="10" max="10" width="13.140625" bestFit="1" customWidth="1"/>
    <col min="11" max="12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25">
      <c r="A2">
        <v>2021</v>
      </c>
      <c r="B2">
        <v>4</v>
      </c>
      <c r="C2">
        <v>156</v>
      </c>
      <c r="D2">
        <v>39</v>
      </c>
      <c r="E2">
        <v>50.320652173912997</v>
      </c>
      <c r="F2">
        <v>28</v>
      </c>
      <c r="G2">
        <v>1</v>
      </c>
    </row>
    <row r="3" spans="1:12" x14ac:dyDescent="0.25">
      <c r="A3">
        <v>1985</v>
      </c>
      <c r="B3">
        <v>23</v>
      </c>
      <c r="C3">
        <v>55</v>
      </c>
      <c r="D3">
        <v>38</v>
      </c>
      <c r="E3">
        <v>39.799999999999997</v>
      </c>
      <c r="F3">
        <v>23</v>
      </c>
      <c r="G3">
        <v>2</v>
      </c>
    </row>
    <row r="4" spans="1:12" x14ac:dyDescent="0.25">
      <c r="A4">
        <v>2012</v>
      </c>
      <c r="B4">
        <v>0</v>
      </c>
      <c r="C4">
        <v>138</v>
      </c>
      <c r="D4">
        <v>29</v>
      </c>
      <c r="E4">
        <v>37.369565217391298</v>
      </c>
      <c r="F4">
        <v>8</v>
      </c>
      <c r="G4">
        <v>3</v>
      </c>
    </row>
    <row r="5" spans="1:12" x14ac:dyDescent="0.25">
      <c r="A5">
        <v>1986</v>
      </c>
      <c r="B5">
        <v>9</v>
      </c>
      <c r="C5">
        <v>67</v>
      </c>
      <c r="D5">
        <v>35</v>
      </c>
      <c r="E5">
        <v>37</v>
      </c>
      <c r="F5">
        <v>30</v>
      </c>
      <c r="G5">
        <v>4</v>
      </c>
    </row>
    <row r="6" spans="1:12" x14ac:dyDescent="0.25">
      <c r="A6">
        <v>2016</v>
      </c>
      <c r="B6">
        <v>8</v>
      </c>
      <c r="C6">
        <v>365</v>
      </c>
      <c r="D6">
        <v>25.5</v>
      </c>
      <c r="E6">
        <v>36.722826086956502</v>
      </c>
      <c r="F6">
        <v>25</v>
      </c>
      <c r="G6">
        <v>5</v>
      </c>
      <c r="K6" t="s">
        <v>23</v>
      </c>
      <c r="L6" t="s">
        <v>24</v>
      </c>
    </row>
    <row r="7" spans="1:12" x14ac:dyDescent="0.25">
      <c r="A7">
        <v>1993</v>
      </c>
      <c r="B7">
        <v>10</v>
      </c>
      <c r="C7">
        <v>77</v>
      </c>
      <c r="D7">
        <v>31</v>
      </c>
      <c r="E7">
        <v>36.439024390243901</v>
      </c>
      <c r="F7">
        <v>25</v>
      </c>
      <c r="G7">
        <v>6</v>
      </c>
      <c r="K7" s="2">
        <v>78156</v>
      </c>
      <c r="L7" s="2">
        <v>50.320652173912997</v>
      </c>
    </row>
    <row r="8" spans="1:12" x14ac:dyDescent="0.25">
      <c r="A8">
        <v>2017</v>
      </c>
      <c r="B8">
        <v>4</v>
      </c>
      <c r="C8">
        <v>152</v>
      </c>
      <c r="D8">
        <v>24</v>
      </c>
      <c r="E8">
        <v>34.478260869565197</v>
      </c>
      <c r="F8">
        <v>24</v>
      </c>
      <c r="G8">
        <v>7</v>
      </c>
    </row>
    <row r="9" spans="1:12" x14ac:dyDescent="0.25">
      <c r="A9">
        <v>2020</v>
      </c>
      <c r="B9">
        <v>2</v>
      </c>
      <c r="C9">
        <v>159</v>
      </c>
      <c r="D9">
        <v>24.5</v>
      </c>
      <c r="E9">
        <v>33.364130434782602</v>
      </c>
      <c r="F9">
        <v>10</v>
      </c>
      <c r="G9">
        <v>8</v>
      </c>
    </row>
    <row r="10" spans="1:12" x14ac:dyDescent="0.25">
      <c r="A10">
        <v>2011</v>
      </c>
      <c r="B10">
        <v>5</v>
      </c>
      <c r="C10">
        <v>71</v>
      </c>
      <c r="D10">
        <v>31</v>
      </c>
      <c r="E10">
        <v>32.728260869565197</v>
      </c>
      <c r="F10">
        <v>33</v>
      </c>
      <c r="G10">
        <v>9</v>
      </c>
    </row>
    <row r="11" spans="1:12" x14ac:dyDescent="0.25">
      <c r="A11">
        <v>1996</v>
      </c>
      <c r="B11">
        <v>6</v>
      </c>
      <c r="C11">
        <v>60</v>
      </c>
      <c r="D11">
        <v>31</v>
      </c>
      <c r="E11">
        <v>32.707317073170699</v>
      </c>
      <c r="F11">
        <v>29</v>
      </c>
      <c r="G11">
        <v>10</v>
      </c>
    </row>
    <row r="12" spans="1:12" x14ac:dyDescent="0.25">
      <c r="A12">
        <v>1994</v>
      </c>
      <c r="B12">
        <v>5</v>
      </c>
      <c r="C12">
        <v>64</v>
      </c>
      <c r="D12">
        <v>28.5</v>
      </c>
      <c r="E12">
        <v>32.236842105263101</v>
      </c>
      <c r="F12">
        <v>19</v>
      </c>
      <c r="G12">
        <v>11</v>
      </c>
    </row>
    <row r="13" spans="1:12" x14ac:dyDescent="0.25">
      <c r="A13">
        <v>1992</v>
      </c>
      <c r="B13">
        <v>7</v>
      </c>
      <c r="C13">
        <v>89</v>
      </c>
      <c r="D13">
        <v>27</v>
      </c>
      <c r="E13">
        <v>31.595744680850999</v>
      </c>
      <c r="F13">
        <v>13</v>
      </c>
      <c r="G13">
        <v>12</v>
      </c>
      <c r="J13" s="3" t="s">
        <v>25</v>
      </c>
      <c r="K13" t="s">
        <v>24</v>
      </c>
    </row>
    <row r="14" spans="1:12" x14ac:dyDescent="0.25">
      <c r="A14">
        <v>2007</v>
      </c>
      <c r="B14">
        <v>3</v>
      </c>
      <c r="C14">
        <v>174</v>
      </c>
      <c r="D14">
        <v>25</v>
      </c>
      <c r="E14">
        <v>31.059782608695599</v>
      </c>
      <c r="F14">
        <v>13</v>
      </c>
      <c r="G14">
        <v>13</v>
      </c>
      <c r="J14" s="4">
        <v>1985</v>
      </c>
      <c r="K14" s="2">
        <v>39.799999999999997</v>
      </c>
    </row>
    <row r="15" spans="1:12" x14ac:dyDescent="0.25">
      <c r="A15">
        <v>2018</v>
      </c>
      <c r="B15">
        <v>4</v>
      </c>
      <c r="C15">
        <v>153</v>
      </c>
      <c r="D15">
        <v>23</v>
      </c>
      <c r="E15">
        <v>30.690217391304301</v>
      </c>
      <c r="F15">
        <v>18</v>
      </c>
      <c r="G15">
        <v>14</v>
      </c>
      <c r="J15" s="4">
        <v>1986</v>
      </c>
      <c r="K15" s="2">
        <v>37</v>
      </c>
    </row>
    <row r="16" spans="1:12" x14ac:dyDescent="0.25">
      <c r="A16">
        <v>1995</v>
      </c>
      <c r="B16">
        <v>8</v>
      </c>
      <c r="C16">
        <v>97</v>
      </c>
      <c r="D16">
        <v>23</v>
      </c>
      <c r="E16">
        <v>30.358974358974301</v>
      </c>
      <c r="F16">
        <v>31</v>
      </c>
      <c r="G16">
        <v>15</v>
      </c>
      <c r="J16" s="4">
        <v>1987</v>
      </c>
      <c r="K16" s="2">
        <v>21.545454545454501</v>
      </c>
    </row>
    <row r="17" spans="1:11" x14ac:dyDescent="0.25">
      <c r="A17">
        <v>2006</v>
      </c>
      <c r="B17">
        <v>1</v>
      </c>
      <c r="C17">
        <v>188</v>
      </c>
      <c r="D17">
        <v>23</v>
      </c>
      <c r="E17">
        <v>30.228260869565201</v>
      </c>
      <c r="F17">
        <v>15</v>
      </c>
      <c r="G17">
        <v>16</v>
      </c>
      <c r="J17" s="4">
        <v>1988</v>
      </c>
      <c r="K17" s="2">
        <v>26.8888888888888</v>
      </c>
    </row>
    <row r="18" spans="1:11" x14ac:dyDescent="0.25">
      <c r="A18">
        <v>2015</v>
      </c>
      <c r="B18">
        <v>2</v>
      </c>
      <c r="C18">
        <v>174</v>
      </c>
      <c r="D18">
        <v>23</v>
      </c>
      <c r="E18">
        <v>29.701086956521699</v>
      </c>
      <c r="F18">
        <v>23</v>
      </c>
      <c r="G18">
        <v>17</v>
      </c>
      <c r="J18" s="4">
        <v>1989</v>
      </c>
      <c r="K18" s="2">
        <v>18.423076923076898</v>
      </c>
    </row>
    <row r="19" spans="1:11" x14ac:dyDescent="0.25">
      <c r="A19">
        <v>2009</v>
      </c>
      <c r="B19">
        <v>11</v>
      </c>
      <c r="C19">
        <v>59</v>
      </c>
      <c r="D19">
        <v>28.5</v>
      </c>
      <c r="E19">
        <v>29.597826086956498</v>
      </c>
      <c r="F19">
        <v>17</v>
      </c>
      <c r="G19">
        <v>18</v>
      </c>
      <c r="J19" s="4">
        <v>1990</v>
      </c>
      <c r="K19" s="2">
        <v>25.96</v>
      </c>
    </row>
    <row r="20" spans="1:11" x14ac:dyDescent="0.25">
      <c r="A20">
        <v>1998</v>
      </c>
      <c r="B20">
        <v>0</v>
      </c>
      <c r="C20">
        <v>59</v>
      </c>
      <c r="D20">
        <v>31</v>
      </c>
      <c r="E20">
        <v>27.9777777777777</v>
      </c>
      <c r="F20">
        <v>1</v>
      </c>
      <c r="G20">
        <v>19</v>
      </c>
      <c r="J20" s="4">
        <v>1991</v>
      </c>
      <c r="K20" s="2">
        <v>26.742857142857101</v>
      </c>
    </row>
    <row r="21" spans="1:11" x14ac:dyDescent="0.25">
      <c r="A21">
        <v>1997</v>
      </c>
      <c r="B21">
        <v>8</v>
      </c>
      <c r="C21">
        <v>55</v>
      </c>
      <c r="D21">
        <v>25</v>
      </c>
      <c r="E21">
        <v>27.571428571428498</v>
      </c>
      <c r="F21">
        <v>19</v>
      </c>
      <c r="G21">
        <v>20</v>
      </c>
      <c r="J21" s="4">
        <v>1992</v>
      </c>
      <c r="K21" s="2">
        <v>31.595744680850999</v>
      </c>
    </row>
    <row r="22" spans="1:11" x14ac:dyDescent="0.25">
      <c r="A22">
        <v>1988</v>
      </c>
      <c r="B22">
        <v>6</v>
      </c>
      <c r="C22">
        <v>69</v>
      </c>
      <c r="D22">
        <v>22</v>
      </c>
      <c r="E22">
        <v>26.8888888888888</v>
      </c>
      <c r="F22">
        <v>13</v>
      </c>
      <c r="G22">
        <v>21</v>
      </c>
      <c r="J22" s="4">
        <v>1993</v>
      </c>
      <c r="K22" s="2">
        <v>36.439024390243901</v>
      </c>
    </row>
    <row r="23" spans="1:11" x14ac:dyDescent="0.25">
      <c r="A23">
        <v>2022</v>
      </c>
      <c r="B23">
        <v>8</v>
      </c>
      <c r="C23">
        <v>148</v>
      </c>
      <c r="D23">
        <v>20.5</v>
      </c>
      <c r="E23">
        <v>26.760869565217298</v>
      </c>
      <c r="F23">
        <v>18</v>
      </c>
      <c r="G23">
        <v>22</v>
      </c>
      <c r="J23" s="4">
        <v>1994</v>
      </c>
      <c r="K23" s="2">
        <v>32.236842105263101</v>
      </c>
    </row>
    <row r="24" spans="1:11" x14ac:dyDescent="0.25">
      <c r="A24">
        <v>1991</v>
      </c>
      <c r="B24">
        <v>9</v>
      </c>
      <c r="C24">
        <v>59</v>
      </c>
      <c r="D24">
        <v>21</v>
      </c>
      <c r="E24">
        <v>26.742857142857101</v>
      </c>
      <c r="F24">
        <v>19</v>
      </c>
      <c r="G24">
        <v>23</v>
      </c>
      <c r="J24" s="4">
        <v>1995</v>
      </c>
      <c r="K24" s="2">
        <v>30.358974358974301</v>
      </c>
    </row>
    <row r="25" spans="1:11" x14ac:dyDescent="0.25">
      <c r="A25">
        <v>2014</v>
      </c>
      <c r="B25">
        <v>4</v>
      </c>
      <c r="C25">
        <v>85</v>
      </c>
      <c r="D25">
        <v>24</v>
      </c>
      <c r="E25">
        <v>26.380434782608599</v>
      </c>
      <c r="F25">
        <v>18</v>
      </c>
      <c r="G25">
        <v>24</v>
      </c>
      <c r="J25" s="4">
        <v>1996</v>
      </c>
      <c r="K25" s="2">
        <v>32.707317073170699</v>
      </c>
    </row>
    <row r="26" spans="1:11" x14ac:dyDescent="0.25">
      <c r="A26">
        <v>1990</v>
      </c>
      <c r="B26">
        <v>11</v>
      </c>
      <c r="C26">
        <v>54</v>
      </c>
      <c r="D26">
        <v>25</v>
      </c>
      <c r="E26">
        <v>25.96</v>
      </c>
      <c r="F26">
        <v>25</v>
      </c>
      <c r="G26">
        <v>25</v>
      </c>
      <c r="J26" s="4">
        <v>1997</v>
      </c>
      <c r="K26" s="2">
        <v>27.571428571428498</v>
      </c>
    </row>
    <row r="27" spans="1:11" x14ac:dyDescent="0.25">
      <c r="A27">
        <v>2008</v>
      </c>
      <c r="B27">
        <v>1</v>
      </c>
      <c r="C27">
        <v>66</v>
      </c>
      <c r="D27">
        <v>22</v>
      </c>
      <c r="E27">
        <v>25.3586956521739</v>
      </c>
      <c r="F27">
        <v>13</v>
      </c>
      <c r="G27">
        <v>26</v>
      </c>
      <c r="J27" s="4">
        <v>1998</v>
      </c>
      <c r="K27" s="2">
        <v>27.9777777777777</v>
      </c>
    </row>
    <row r="28" spans="1:11" x14ac:dyDescent="0.25">
      <c r="A28">
        <v>2004</v>
      </c>
      <c r="B28">
        <v>2</v>
      </c>
      <c r="C28">
        <v>155</v>
      </c>
      <c r="D28">
        <v>23</v>
      </c>
      <c r="E28">
        <v>25.141304347826001</v>
      </c>
      <c r="F28">
        <v>15</v>
      </c>
      <c r="G28">
        <v>27</v>
      </c>
      <c r="J28" s="4">
        <v>1999</v>
      </c>
      <c r="K28" s="2">
        <v>10.725714285714201</v>
      </c>
    </row>
    <row r="29" spans="1:11" x14ac:dyDescent="0.25">
      <c r="A29">
        <v>2019</v>
      </c>
      <c r="B29">
        <v>2</v>
      </c>
      <c r="C29">
        <v>64</v>
      </c>
      <c r="D29">
        <v>24</v>
      </c>
      <c r="E29">
        <v>24.815217391304301</v>
      </c>
      <c r="F29">
        <v>30</v>
      </c>
      <c r="G29">
        <v>28</v>
      </c>
      <c r="J29" s="4">
        <v>2000</v>
      </c>
      <c r="K29" s="2">
        <v>15.696132596685</v>
      </c>
    </row>
    <row r="30" spans="1:11" x14ac:dyDescent="0.25">
      <c r="A30">
        <v>2013</v>
      </c>
      <c r="B30">
        <v>6</v>
      </c>
      <c r="C30">
        <v>58</v>
      </c>
      <c r="D30">
        <v>23</v>
      </c>
      <c r="E30">
        <v>24.097826086956498</v>
      </c>
      <c r="F30">
        <v>20</v>
      </c>
      <c r="G30">
        <v>29</v>
      </c>
      <c r="J30" s="4">
        <v>2001</v>
      </c>
      <c r="K30" s="2">
        <v>11.5271739130434</v>
      </c>
    </row>
    <row r="31" spans="1:11" x14ac:dyDescent="0.25">
      <c r="A31">
        <v>2010</v>
      </c>
      <c r="B31">
        <v>7</v>
      </c>
      <c r="C31">
        <v>63</v>
      </c>
      <c r="D31">
        <v>20.5</v>
      </c>
      <c r="E31">
        <v>22.972826086956498</v>
      </c>
      <c r="F31">
        <v>20</v>
      </c>
      <c r="G31">
        <v>30</v>
      </c>
      <c r="J31" s="4">
        <v>2002</v>
      </c>
      <c r="K31" s="2">
        <v>10.6141304347826</v>
      </c>
    </row>
    <row r="32" spans="1:11" x14ac:dyDescent="0.25">
      <c r="A32">
        <v>1987</v>
      </c>
      <c r="B32">
        <v>8</v>
      </c>
      <c r="C32">
        <v>37</v>
      </c>
      <c r="D32">
        <v>21</v>
      </c>
      <c r="E32">
        <v>21.545454545454501</v>
      </c>
      <c r="F32">
        <v>23</v>
      </c>
      <c r="G32">
        <v>31</v>
      </c>
      <c r="J32" s="4">
        <v>2003</v>
      </c>
      <c r="K32" s="2">
        <v>11.7853107344632</v>
      </c>
    </row>
    <row r="33" spans="1:11" x14ac:dyDescent="0.25">
      <c r="A33">
        <v>2023</v>
      </c>
      <c r="B33">
        <v>3</v>
      </c>
      <c r="C33">
        <v>98</v>
      </c>
      <c r="D33">
        <v>17.5</v>
      </c>
      <c r="E33">
        <v>20.314516129032199</v>
      </c>
      <c r="F33">
        <v>16</v>
      </c>
      <c r="G33">
        <v>32</v>
      </c>
      <c r="J33" s="4">
        <v>2004</v>
      </c>
      <c r="K33" s="2">
        <v>25.141304347826001</v>
      </c>
    </row>
    <row r="34" spans="1:11" x14ac:dyDescent="0.25">
      <c r="A34">
        <v>1989</v>
      </c>
      <c r="B34">
        <v>7</v>
      </c>
      <c r="C34">
        <v>42</v>
      </c>
      <c r="D34">
        <v>17</v>
      </c>
      <c r="E34">
        <v>18.423076923076898</v>
      </c>
      <c r="F34">
        <v>12</v>
      </c>
      <c r="G34">
        <v>33</v>
      </c>
      <c r="J34" s="4">
        <v>2005</v>
      </c>
      <c r="K34" s="2">
        <v>18.010869565217298</v>
      </c>
    </row>
    <row r="35" spans="1:11" x14ac:dyDescent="0.25">
      <c r="A35">
        <v>2005</v>
      </c>
      <c r="B35">
        <v>1</v>
      </c>
      <c r="C35">
        <v>56</v>
      </c>
      <c r="D35">
        <v>17</v>
      </c>
      <c r="E35">
        <v>18.010869565217298</v>
      </c>
      <c r="F35">
        <v>2</v>
      </c>
      <c r="G35">
        <v>34</v>
      </c>
      <c r="J35" s="4">
        <v>2006</v>
      </c>
      <c r="K35" s="2">
        <v>30.228260869565201</v>
      </c>
    </row>
    <row r="36" spans="1:11" x14ac:dyDescent="0.25">
      <c r="A36">
        <v>2000</v>
      </c>
      <c r="B36">
        <v>1</v>
      </c>
      <c r="C36">
        <v>167</v>
      </c>
      <c r="D36">
        <v>6</v>
      </c>
      <c r="E36">
        <v>15.696132596685</v>
      </c>
      <c r="F36">
        <v>5</v>
      </c>
      <c r="G36">
        <v>35</v>
      </c>
      <c r="J36" s="4">
        <v>2007</v>
      </c>
      <c r="K36" s="2">
        <v>31.059782608695599</v>
      </c>
    </row>
    <row r="37" spans="1:11" x14ac:dyDescent="0.25">
      <c r="A37">
        <v>2003</v>
      </c>
      <c r="B37">
        <v>1</v>
      </c>
      <c r="C37">
        <v>94</v>
      </c>
      <c r="D37">
        <v>5</v>
      </c>
      <c r="E37">
        <v>11.7853107344632</v>
      </c>
      <c r="F37">
        <v>3</v>
      </c>
      <c r="G37">
        <v>36</v>
      </c>
      <c r="J37" s="4">
        <v>2008</v>
      </c>
      <c r="K37" s="2">
        <v>25.3586956521739</v>
      </c>
    </row>
    <row r="38" spans="1:11" x14ac:dyDescent="0.25">
      <c r="A38">
        <v>2001</v>
      </c>
      <c r="B38">
        <v>2</v>
      </c>
      <c r="C38">
        <v>68</v>
      </c>
      <c r="D38">
        <v>5</v>
      </c>
      <c r="E38">
        <v>11.5271739130434</v>
      </c>
      <c r="F38">
        <v>3</v>
      </c>
      <c r="G38">
        <v>37</v>
      </c>
      <c r="J38" s="4">
        <v>2009</v>
      </c>
      <c r="K38" s="2">
        <v>29.597826086956498</v>
      </c>
    </row>
    <row r="39" spans="1:11" x14ac:dyDescent="0.25">
      <c r="A39">
        <v>1999</v>
      </c>
      <c r="B39">
        <v>2</v>
      </c>
      <c r="C39">
        <v>54</v>
      </c>
      <c r="D39">
        <v>6</v>
      </c>
      <c r="E39">
        <v>10.725714285714201</v>
      </c>
      <c r="F39">
        <v>6</v>
      </c>
      <c r="G39">
        <v>38</v>
      </c>
      <c r="J39" s="4">
        <v>2010</v>
      </c>
      <c r="K39" s="2">
        <v>22.972826086956498</v>
      </c>
    </row>
    <row r="40" spans="1:11" x14ac:dyDescent="0.25">
      <c r="A40">
        <v>2002</v>
      </c>
      <c r="B40">
        <v>2</v>
      </c>
      <c r="C40">
        <v>49</v>
      </c>
      <c r="D40">
        <v>5</v>
      </c>
      <c r="E40">
        <v>10.6141304347826</v>
      </c>
      <c r="F40">
        <v>3</v>
      </c>
      <c r="G40">
        <v>39</v>
      </c>
      <c r="J40" s="4">
        <v>2011</v>
      </c>
      <c r="K40" s="2">
        <v>32.728260869565197</v>
      </c>
    </row>
    <row r="41" spans="1:11" x14ac:dyDescent="0.25">
      <c r="J41" s="4">
        <v>2012</v>
      </c>
      <c r="K41" s="2">
        <v>37.369565217391298</v>
      </c>
    </row>
    <row r="42" spans="1:11" x14ac:dyDescent="0.25">
      <c r="J42" s="4">
        <v>2013</v>
      </c>
      <c r="K42" s="2">
        <v>24.097826086956498</v>
      </c>
    </row>
    <row r="43" spans="1:11" x14ac:dyDescent="0.25">
      <c r="J43" s="4">
        <v>2014</v>
      </c>
      <c r="K43" s="2">
        <v>26.380434782608599</v>
      </c>
    </row>
    <row r="44" spans="1:11" x14ac:dyDescent="0.25">
      <c r="J44" s="4">
        <v>2015</v>
      </c>
      <c r="K44" s="2">
        <v>29.701086956521699</v>
      </c>
    </row>
    <row r="45" spans="1:11" x14ac:dyDescent="0.25">
      <c r="J45" s="4">
        <v>2016</v>
      </c>
      <c r="K45" s="2">
        <v>36.722826086956502</v>
      </c>
    </row>
    <row r="46" spans="1:11" x14ac:dyDescent="0.25">
      <c r="J46" s="4">
        <v>2017</v>
      </c>
      <c r="K46" s="2">
        <v>34.478260869565197</v>
      </c>
    </row>
    <row r="47" spans="1:11" x14ac:dyDescent="0.25">
      <c r="J47" s="4">
        <v>2018</v>
      </c>
      <c r="K47" s="2">
        <v>30.690217391304301</v>
      </c>
    </row>
    <row r="48" spans="1:11" x14ac:dyDescent="0.25">
      <c r="J48" s="4">
        <v>2019</v>
      </c>
      <c r="K48" s="2">
        <v>24.815217391304301</v>
      </c>
    </row>
    <row r="49" spans="10:11" x14ac:dyDescent="0.25">
      <c r="J49" s="4">
        <v>2020</v>
      </c>
      <c r="K49" s="2">
        <v>33.364130434782602</v>
      </c>
    </row>
    <row r="50" spans="10:11" x14ac:dyDescent="0.25">
      <c r="J50" s="4">
        <v>2021</v>
      </c>
      <c r="K50" s="2">
        <v>50.320652173912997</v>
      </c>
    </row>
    <row r="51" spans="10:11" x14ac:dyDescent="0.25">
      <c r="J51" s="4">
        <v>2022</v>
      </c>
      <c r="K51" s="2">
        <v>26.760869565217298</v>
      </c>
    </row>
    <row r="52" spans="10:11" x14ac:dyDescent="0.25">
      <c r="J52" s="4">
        <v>2023</v>
      </c>
      <c r="K52" s="2">
        <v>20.314516129032199</v>
      </c>
    </row>
    <row r="53" spans="10:11" x14ac:dyDescent="0.25">
      <c r="J53" s="4" t="s">
        <v>26</v>
      </c>
      <c r="K53" s="2"/>
    </row>
    <row r="54" spans="10:11" x14ac:dyDescent="0.25">
      <c r="J54" s="4" t="s">
        <v>27</v>
      </c>
      <c r="K54" s="2">
        <v>50.320652173912997</v>
      </c>
    </row>
  </sheetData>
  <autoFilter ref="A1:G40">
    <sortState xmlns:xlrd2="http://schemas.microsoft.com/office/spreadsheetml/2017/richdata2" ref="A2:G40">
      <sortCondition ref="G1:G40"/>
    </sortState>
  </autoFilter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3"/>
  <sheetViews>
    <sheetView workbookViewId="0">
      <selection activeCell="I3" sqref="I3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11.28515625" bestFit="1" customWidth="1"/>
    <col min="4" max="4" width="14.28515625" bestFit="1" customWidth="1"/>
    <col min="5" max="5" width="12" bestFit="1" customWidth="1"/>
    <col min="6" max="6" width="12.7109375" bestFit="1" customWidth="1"/>
    <col min="7" max="7" width="14.5703125" bestFit="1" customWidth="1"/>
    <col min="8" max="8" width="20.140625" bestFit="1" customWidth="1"/>
    <col min="9" max="10" width="20.140625" customWidth="1"/>
    <col min="11" max="11" width="18.7109375" bestFit="1" customWidth="1"/>
    <col min="12" max="12" width="19.7109375" bestFit="1" customWidth="1"/>
    <col min="13" max="13" width="19.7109375" customWidth="1"/>
    <col min="14" max="14" width="21.85546875" bestFit="1" customWidth="1"/>
    <col min="15" max="15" width="22.7109375" bestFit="1" customWidth="1"/>
  </cols>
  <sheetData>
    <row r="3" spans="1:16" x14ac:dyDescent="0.25">
      <c r="I3">
        <f>AVERAGE(I5:I43)</f>
        <v>1.1794871794871795</v>
      </c>
      <c r="J3">
        <f>AVERAGE(J5:J43)</f>
        <v>11.692307692307692</v>
      </c>
      <c r="L3">
        <f>AVERAGE(L5:L43)</f>
        <v>-1.7948717948717949</v>
      </c>
      <c r="M3">
        <f>AVERAGE(M5:M43)</f>
        <v>8.3589743589743595</v>
      </c>
      <c r="O3">
        <f>AVERAGE(O5:O43)</f>
        <v>0.97435897435897434</v>
      </c>
      <c r="P3">
        <f>AVERAGE(P5:P43)</f>
        <v>12.717948717948717</v>
      </c>
    </row>
    <row r="4" spans="1:1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12</v>
      </c>
      <c r="H4" t="s">
        <v>15</v>
      </c>
      <c r="I4" t="s">
        <v>20</v>
      </c>
      <c r="J4" t="s">
        <v>21</v>
      </c>
      <c r="K4" t="s">
        <v>16</v>
      </c>
      <c r="L4" t="s">
        <v>17</v>
      </c>
      <c r="M4" t="s">
        <v>22</v>
      </c>
      <c r="N4" t="s">
        <v>18</v>
      </c>
      <c r="O4" t="s">
        <v>19</v>
      </c>
      <c r="P4" t="s">
        <v>22</v>
      </c>
    </row>
    <row r="5" spans="1:16" x14ac:dyDescent="0.25">
      <c r="A5">
        <v>2021</v>
      </c>
      <c r="B5">
        <v>4</v>
      </c>
      <c r="C5">
        <v>156</v>
      </c>
      <c r="D5">
        <v>39</v>
      </c>
      <c r="E5">
        <v>50.320652173912997</v>
      </c>
      <c r="F5">
        <v>28</v>
      </c>
      <c r="G5">
        <v>0</v>
      </c>
      <c r="H5">
        <v>1</v>
      </c>
      <c r="I5">
        <v>0</v>
      </c>
      <c r="J5">
        <f>ABS(I5)</f>
        <v>0</v>
      </c>
      <c r="K5">
        <v>7</v>
      </c>
      <c r="L5">
        <v>0</v>
      </c>
      <c r="M5">
        <f>ABS(L5)</f>
        <v>0</v>
      </c>
      <c r="N5">
        <v>1</v>
      </c>
      <c r="O5">
        <v>0</v>
      </c>
      <c r="P5">
        <f>ABS(O5)</f>
        <v>0</v>
      </c>
    </row>
    <row r="6" spans="1:16" x14ac:dyDescent="0.25">
      <c r="A6">
        <v>1985</v>
      </c>
      <c r="B6">
        <v>23</v>
      </c>
      <c r="C6">
        <v>55</v>
      </c>
      <c r="D6">
        <v>38</v>
      </c>
      <c r="E6">
        <v>39.799999999999997</v>
      </c>
      <c r="F6">
        <v>23</v>
      </c>
      <c r="G6">
        <v>27</v>
      </c>
      <c r="H6">
        <v>2</v>
      </c>
      <c r="I6">
        <v>-25</v>
      </c>
      <c r="J6">
        <f t="shared" ref="J6:J43" si="0">ABS(I6)</f>
        <v>25</v>
      </c>
      <c r="K6">
        <v>33</v>
      </c>
      <c r="L6">
        <v>-6</v>
      </c>
      <c r="M6">
        <f t="shared" ref="M6:M43" si="1">ABS(L6)</f>
        <v>6</v>
      </c>
      <c r="N6">
        <v>2</v>
      </c>
      <c r="O6">
        <v>-25</v>
      </c>
      <c r="P6">
        <f t="shared" ref="P6:P43" si="2">ABS(O6)</f>
        <v>25</v>
      </c>
    </row>
    <row r="7" spans="1:16" x14ac:dyDescent="0.25">
      <c r="A7">
        <v>1986</v>
      </c>
      <c r="B7">
        <v>9</v>
      </c>
      <c r="C7">
        <v>67</v>
      </c>
      <c r="D7">
        <v>35</v>
      </c>
      <c r="E7">
        <v>37</v>
      </c>
      <c r="F7">
        <v>30</v>
      </c>
      <c r="G7">
        <v>29</v>
      </c>
      <c r="H7">
        <v>4</v>
      </c>
      <c r="I7">
        <v>-25</v>
      </c>
      <c r="J7">
        <f t="shared" si="0"/>
        <v>25</v>
      </c>
      <c r="K7">
        <v>22</v>
      </c>
      <c r="L7">
        <v>7</v>
      </c>
      <c r="M7">
        <f t="shared" si="1"/>
        <v>7</v>
      </c>
      <c r="N7">
        <v>3</v>
      </c>
      <c r="O7">
        <v>-26</v>
      </c>
      <c r="P7">
        <f t="shared" si="2"/>
        <v>26</v>
      </c>
    </row>
    <row r="8" spans="1:16" x14ac:dyDescent="0.25">
      <c r="A8">
        <v>1993</v>
      </c>
      <c r="B8">
        <v>10</v>
      </c>
      <c r="C8">
        <v>77</v>
      </c>
      <c r="D8">
        <v>31</v>
      </c>
      <c r="E8">
        <v>36.439024390243901</v>
      </c>
      <c r="F8">
        <v>25</v>
      </c>
      <c r="G8">
        <v>41</v>
      </c>
      <c r="H8">
        <v>6</v>
      </c>
      <c r="I8">
        <v>-35</v>
      </c>
      <c r="J8">
        <f t="shared" si="0"/>
        <v>35</v>
      </c>
      <c r="K8">
        <v>18</v>
      </c>
      <c r="L8">
        <v>23</v>
      </c>
      <c r="M8">
        <f t="shared" si="1"/>
        <v>23</v>
      </c>
      <c r="N8">
        <v>4</v>
      </c>
      <c r="O8">
        <v>-37</v>
      </c>
      <c r="P8">
        <f t="shared" si="2"/>
        <v>37</v>
      </c>
    </row>
    <row r="9" spans="1:16" x14ac:dyDescent="0.25">
      <c r="A9">
        <v>2011</v>
      </c>
      <c r="B9">
        <v>5</v>
      </c>
      <c r="C9">
        <v>71</v>
      </c>
      <c r="D9">
        <v>31</v>
      </c>
      <c r="E9">
        <v>32.728260869565197</v>
      </c>
      <c r="F9">
        <v>33</v>
      </c>
      <c r="G9">
        <v>1</v>
      </c>
      <c r="H9">
        <v>9</v>
      </c>
      <c r="I9">
        <v>8</v>
      </c>
      <c r="J9">
        <f t="shared" si="0"/>
        <v>8</v>
      </c>
      <c r="K9">
        <v>19</v>
      </c>
      <c r="L9">
        <v>-18</v>
      </c>
      <c r="M9">
        <f t="shared" si="1"/>
        <v>18</v>
      </c>
      <c r="N9">
        <v>5</v>
      </c>
      <c r="O9">
        <v>4</v>
      </c>
      <c r="P9">
        <f t="shared" si="2"/>
        <v>4</v>
      </c>
    </row>
    <row r="10" spans="1:16" x14ac:dyDescent="0.25">
      <c r="A10">
        <v>1996</v>
      </c>
      <c r="B10">
        <v>6</v>
      </c>
      <c r="C10">
        <v>60</v>
      </c>
      <c r="D10">
        <v>31</v>
      </c>
      <c r="E10">
        <v>32.707317073170699</v>
      </c>
      <c r="F10">
        <v>29</v>
      </c>
      <c r="G10">
        <v>22</v>
      </c>
      <c r="H10">
        <v>10</v>
      </c>
      <c r="I10">
        <v>-12</v>
      </c>
      <c r="J10">
        <f t="shared" si="0"/>
        <v>12</v>
      </c>
      <c r="K10">
        <v>27</v>
      </c>
      <c r="L10">
        <v>-5</v>
      </c>
      <c r="M10">
        <f t="shared" si="1"/>
        <v>5</v>
      </c>
      <c r="N10">
        <v>6</v>
      </c>
      <c r="O10">
        <v>-16</v>
      </c>
      <c r="P10">
        <f t="shared" si="2"/>
        <v>16</v>
      </c>
    </row>
    <row r="11" spans="1:16" x14ac:dyDescent="0.25">
      <c r="A11">
        <v>1998</v>
      </c>
      <c r="B11">
        <v>0</v>
      </c>
      <c r="C11">
        <v>59</v>
      </c>
      <c r="D11">
        <v>31</v>
      </c>
      <c r="E11">
        <v>27.9777777777777</v>
      </c>
      <c r="F11">
        <v>1</v>
      </c>
      <c r="G11">
        <v>30</v>
      </c>
      <c r="H11">
        <v>19</v>
      </c>
      <c r="I11">
        <v>-11</v>
      </c>
      <c r="J11">
        <f t="shared" si="0"/>
        <v>11</v>
      </c>
      <c r="K11">
        <v>29</v>
      </c>
      <c r="L11">
        <v>1</v>
      </c>
      <c r="M11">
        <f t="shared" si="1"/>
        <v>1</v>
      </c>
      <c r="N11">
        <v>7</v>
      </c>
      <c r="O11">
        <v>-23</v>
      </c>
      <c r="P11">
        <f t="shared" si="2"/>
        <v>23</v>
      </c>
    </row>
    <row r="12" spans="1:16" x14ac:dyDescent="0.25">
      <c r="A12">
        <v>2012</v>
      </c>
      <c r="B12">
        <v>0</v>
      </c>
      <c r="C12">
        <v>138</v>
      </c>
      <c r="D12">
        <v>29</v>
      </c>
      <c r="E12">
        <v>37.369565217391298</v>
      </c>
      <c r="F12">
        <v>8</v>
      </c>
      <c r="G12">
        <v>7</v>
      </c>
      <c r="H12">
        <v>3</v>
      </c>
      <c r="I12">
        <v>-4</v>
      </c>
      <c r="J12">
        <f t="shared" si="0"/>
        <v>4</v>
      </c>
      <c r="K12">
        <v>12</v>
      </c>
      <c r="L12">
        <v>-5</v>
      </c>
      <c r="M12">
        <f t="shared" si="1"/>
        <v>5</v>
      </c>
      <c r="N12">
        <v>8</v>
      </c>
      <c r="O12">
        <v>1</v>
      </c>
      <c r="P12">
        <f t="shared" si="2"/>
        <v>1</v>
      </c>
    </row>
    <row r="13" spans="1:16" x14ac:dyDescent="0.25">
      <c r="A13">
        <v>1994</v>
      </c>
      <c r="B13">
        <v>5</v>
      </c>
      <c r="C13">
        <v>64</v>
      </c>
      <c r="D13">
        <v>28.5</v>
      </c>
      <c r="E13">
        <v>32.236842105263101</v>
      </c>
      <c r="F13">
        <v>19</v>
      </c>
      <c r="G13">
        <v>26</v>
      </c>
      <c r="H13">
        <v>11</v>
      </c>
      <c r="I13">
        <v>-15</v>
      </c>
      <c r="J13">
        <f t="shared" si="0"/>
        <v>15</v>
      </c>
      <c r="K13">
        <v>24</v>
      </c>
      <c r="L13">
        <v>2</v>
      </c>
      <c r="M13">
        <f t="shared" si="1"/>
        <v>2</v>
      </c>
      <c r="N13">
        <v>9</v>
      </c>
      <c r="O13">
        <v>-17</v>
      </c>
      <c r="P13">
        <f t="shared" si="2"/>
        <v>17</v>
      </c>
    </row>
    <row r="14" spans="1:16" x14ac:dyDescent="0.25">
      <c r="A14">
        <v>2009</v>
      </c>
      <c r="B14">
        <v>11</v>
      </c>
      <c r="C14">
        <v>59</v>
      </c>
      <c r="D14">
        <v>28.5</v>
      </c>
      <c r="E14">
        <v>29.597826086956498</v>
      </c>
      <c r="F14">
        <v>17</v>
      </c>
      <c r="G14">
        <v>13</v>
      </c>
      <c r="H14">
        <v>18</v>
      </c>
      <c r="I14">
        <v>5</v>
      </c>
      <c r="J14">
        <f t="shared" si="0"/>
        <v>5</v>
      </c>
      <c r="K14">
        <v>28</v>
      </c>
      <c r="L14">
        <v>-15</v>
      </c>
      <c r="M14">
        <f t="shared" si="1"/>
        <v>15</v>
      </c>
      <c r="N14">
        <v>10</v>
      </c>
      <c r="O14">
        <v>-3</v>
      </c>
      <c r="P14">
        <f t="shared" si="2"/>
        <v>3</v>
      </c>
    </row>
    <row r="15" spans="1:16" x14ac:dyDescent="0.25">
      <c r="A15">
        <v>1992</v>
      </c>
      <c r="B15">
        <v>7</v>
      </c>
      <c r="C15">
        <v>89</v>
      </c>
      <c r="D15">
        <v>27</v>
      </c>
      <c r="E15">
        <v>31.595744680850999</v>
      </c>
      <c r="F15">
        <v>13</v>
      </c>
      <c r="G15">
        <v>33</v>
      </c>
      <c r="H15">
        <v>12</v>
      </c>
      <c r="I15">
        <v>-21</v>
      </c>
      <c r="J15">
        <f t="shared" si="0"/>
        <v>21</v>
      </c>
      <c r="K15">
        <v>16</v>
      </c>
      <c r="L15">
        <v>17</v>
      </c>
      <c r="M15">
        <f t="shared" si="1"/>
        <v>17</v>
      </c>
      <c r="N15">
        <v>11</v>
      </c>
      <c r="O15">
        <v>-22</v>
      </c>
      <c r="P15">
        <f t="shared" si="2"/>
        <v>22</v>
      </c>
    </row>
    <row r="16" spans="1:16" x14ac:dyDescent="0.25">
      <c r="A16">
        <v>2016</v>
      </c>
      <c r="B16">
        <v>8</v>
      </c>
      <c r="C16">
        <v>365</v>
      </c>
      <c r="D16">
        <v>25.5</v>
      </c>
      <c r="E16">
        <v>36.722826086956502</v>
      </c>
      <c r="F16">
        <v>25</v>
      </c>
      <c r="G16">
        <v>4</v>
      </c>
      <c r="H16">
        <v>5</v>
      </c>
      <c r="I16">
        <v>1</v>
      </c>
      <c r="J16">
        <f t="shared" si="0"/>
        <v>1</v>
      </c>
      <c r="K16">
        <v>1</v>
      </c>
      <c r="L16">
        <v>3</v>
      </c>
      <c r="M16">
        <f t="shared" si="1"/>
        <v>3</v>
      </c>
      <c r="N16">
        <v>12</v>
      </c>
      <c r="O16">
        <v>8</v>
      </c>
      <c r="P16">
        <f t="shared" si="2"/>
        <v>8</v>
      </c>
    </row>
    <row r="17" spans="1:16" x14ac:dyDescent="0.25">
      <c r="A17">
        <v>2007</v>
      </c>
      <c r="B17">
        <v>3</v>
      </c>
      <c r="C17">
        <v>174</v>
      </c>
      <c r="D17">
        <v>25</v>
      </c>
      <c r="E17">
        <v>31.059782608695599</v>
      </c>
      <c r="F17">
        <v>13</v>
      </c>
      <c r="G17">
        <v>9</v>
      </c>
      <c r="H17">
        <v>13</v>
      </c>
      <c r="I17">
        <v>4</v>
      </c>
      <c r="J17">
        <f t="shared" si="0"/>
        <v>4</v>
      </c>
      <c r="K17">
        <v>3</v>
      </c>
      <c r="L17">
        <v>6</v>
      </c>
      <c r="M17">
        <f t="shared" si="1"/>
        <v>6</v>
      </c>
      <c r="N17">
        <v>13</v>
      </c>
      <c r="O17">
        <v>4</v>
      </c>
      <c r="P17">
        <f t="shared" si="2"/>
        <v>4</v>
      </c>
    </row>
    <row r="18" spans="1:16" x14ac:dyDescent="0.25">
      <c r="A18">
        <v>1997</v>
      </c>
      <c r="B18">
        <v>8</v>
      </c>
      <c r="C18">
        <v>55</v>
      </c>
      <c r="D18">
        <v>25</v>
      </c>
      <c r="E18">
        <v>27.571428571428498</v>
      </c>
      <c r="F18">
        <v>19</v>
      </c>
      <c r="G18">
        <v>38</v>
      </c>
      <c r="H18">
        <v>20</v>
      </c>
      <c r="I18">
        <v>-18</v>
      </c>
      <c r="J18">
        <f t="shared" si="0"/>
        <v>18</v>
      </c>
      <c r="K18">
        <v>34</v>
      </c>
      <c r="L18">
        <v>4</v>
      </c>
      <c r="M18">
        <f t="shared" si="1"/>
        <v>4</v>
      </c>
      <c r="N18">
        <v>14</v>
      </c>
      <c r="O18">
        <v>-24</v>
      </c>
      <c r="P18">
        <f t="shared" si="2"/>
        <v>24</v>
      </c>
    </row>
    <row r="19" spans="1:16" x14ac:dyDescent="0.25">
      <c r="A19">
        <v>1990</v>
      </c>
      <c r="B19">
        <v>11</v>
      </c>
      <c r="C19">
        <v>54</v>
      </c>
      <c r="D19">
        <v>25</v>
      </c>
      <c r="E19">
        <v>25.96</v>
      </c>
      <c r="F19">
        <v>25</v>
      </c>
      <c r="G19">
        <v>32</v>
      </c>
      <c r="H19">
        <v>25</v>
      </c>
      <c r="I19">
        <v>-7</v>
      </c>
      <c r="J19">
        <f t="shared" si="0"/>
        <v>7</v>
      </c>
      <c r="K19">
        <v>35</v>
      </c>
      <c r="L19">
        <v>-3</v>
      </c>
      <c r="M19">
        <f t="shared" si="1"/>
        <v>3</v>
      </c>
      <c r="N19">
        <v>15</v>
      </c>
      <c r="O19">
        <v>-17</v>
      </c>
      <c r="P19">
        <f t="shared" si="2"/>
        <v>17</v>
      </c>
    </row>
    <row r="20" spans="1:16" x14ac:dyDescent="0.25">
      <c r="A20">
        <v>2020</v>
      </c>
      <c r="B20">
        <v>2</v>
      </c>
      <c r="C20">
        <v>159</v>
      </c>
      <c r="D20">
        <v>24.5</v>
      </c>
      <c r="E20">
        <v>33.364130434782602</v>
      </c>
      <c r="F20">
        <v>10</v>
      </c>
      <c r="G20">
        <v>5</v>
      </c>
      <c r="H20">
        <v>8</v>
      </c>
      <c r="I20">
        <v>3</v>
      </c>
      <c r="J20">
        <f t="shared" si="0"/>
        <v>3</v>
      </c>
      <c r="K20">
        <v>6</v>
      </c>
      <c r="L20">
        <v>-1</v>
      </c>
      <c r="M20">
        <f t="shared" si="1"/>
        <v>1</v>
      </c>
      <c r="N20">
        <v>16</v>
      </c>
      <c r="O20">
        <v>11</v>
      </c>
      <c r="P20">
        <f t="shared" si="2"/>
        <v>11</v>
      </c>
    </row>
    <row r="21" spans="1:16" x14ac:dyDescent="0.25">
      <c r="A21">
        <v>2017</v>
      </c>
      <c r="B21">
        <v>4</v>
      </c>
      <c r="C21">
        <v>152</v>
      </c>
      <c r="D21">
        <v>24</v>
      </c>
      <c r="E21">
        <v>34.478260869565197</v>
      </c>
      <c r="F21">
        <v>24</v>
      </c>
      <c r="G21">
        <v>2</v>
      </c>
      <c r="H21">
        <v>7</v>
      </c>
      <c r="I21">
        <v>5</v>
      </c>
      <c r="J21">
        <f t="shared" si="0"/>
        <v>5</v>
      </c>
      <c r="K21">
        <v>10</v>
      </c>
      <c r="L21">
        <v>-8</v>
      </c>
      <c r="M21">
        <f t="shared" si="1"/>
        <v>8</v>
      </c>
      <c r="N21">
        <v>17</v>
      </c>
      <c r="O21">
        <v>15</v>
      </c>
      <c r="P21">
        <f t="shared" si="2"/>
        <v>15</v>
      </c>
    </row>
    <row r="22" spans="1:16" x14ac:dyDescent="0.25">
      <c r="A22">
        <v>2014</v>
      </c>
      <c r="B22">
        <v>4</v>
      </c>
      <c r="C22">
        <v>85</v>
      </c>
      <c r="D22">
        <v>24</v>
      </c>
      <c r="E22">
        <v>26.380434782608599</v>
      </c>
      <c r="F22">
        <v>18</v>
      </c>
      <c r="G22">
        <v>11</v>
      </c>
      <c r="H22">
        <v>24</v>
      </c>
      <c r="I22">
        <v>13</v>
      </c>
      <c r="J22">
        <f t="shared" si="0"/>
        <v>13</v>
      </c>
      <c r="K22">
        <v>17</v>
      </c>
      <c r="L22">
        <v>-6</v>
      </c>
      <c r="M22">
        <f t="shared" si="1"/>
        <v>6</v>
      </c>
      <c r="N22">
        <v>18</v>
      </c>
      <c r="O22">
        <v>7</v>
      </c>
      <c r="P22">
        <f t="shared" si="2"/>
        <v>7</v>
      </c>
    </row>
    <row r="23" spans="1:16" x14ac:dyDescent="0.25">
      <c r="A23">
        <v>2019</v>
      </c>
      <c r="B23">
        <v>2</v>
      </c>
      <c r="C23">
        <v>64</v>
      </c>
      <c r="D23">
        <v>24</v>
      </c>
      <c r="E23">
        <v>24.815217391304301</v>
      </c>
      <c r="F23">
        <v>30</v>
      </c>
      <c r="G23">
        <v>10</v>
      </c>
      <c r="H23">
        <v>28</v>
      </c>
      <c r="I23">
        <v>18</v>
      </c>
      <c r="J23">
        <f t="shared" si="0"/>
        <v>18</v>
      </c>
      <c r="K23">
        <v>25</v>
      </c>
      <c r="L23">
        <v>-15</v>
      </c>
      <c r="M23">
        <f t="shared" si="1"/>
        <v>15</v>
      </c>
      <c r="N23">
        <v>19</v>
      </c>
      <c r="O23">
        <v>9</v>
      </c>
      <c r="P23">
        <f t="shared" si="2"/>
        <v>9</v>
      </c>
    </row>
    <row r="24" spans="1:16" x14ac:dyDescent="0.25">
      <c r="A24">
        <v>2006</v>
      </c>
      <c r="B24">
        <v>1</v>
      </c>
      <c r="C24">
        <v>188</v>
      </c>
      <c r="D24">
        <v>23</v>
      </c>
      <c r="E24">
        <v>30.228260869565201</v>
      </c>
      <c r="F24">
        <v>15</v>
      </c>
      <c r="G24">
        <v>6</v>
      </c>
      <c r="H24">
        <v>16</v>
      </c>
      <c r="I24">
        <v>10</v>
      </c>
      <c r="J24">
        <f t="shared" si="0"/>
        <v>10</v>
      </c>
      <c r="K24">
        <v>2</v>
      </c>
      <c r="L24">
        <v>4</v>
      </c>
      <c r="M24">
        <f t="shared" si="1"/>
        <v>4</v>
      </c>
      <c r="N24">
        <v>20</v>
      </c>
      <c r="O24">
        <v>14</v>
      </c>
      <c r="P24">
        <f t="shared" si="2"/>
        <v>14</v>
      </c>
    </row>
    <row r="25" spans="1:16" x14ac:dyDescent="0.25">
      <c r="A25">
        <v>2015</v>
      </c>
      <c r="B25">
        <v>2</v>
      </c>
      <c r="C25">
        <v>174</v>
      </c>
      <c r="D25">
        <v>23</v>
      </c>
      <c r="E25">
        <v>29.701086956521699</v>
      </c>
      <c r="F25">
        <v>23</v>
      </c>
      <c r="G25">
        <v>8</v>
      </c>
      <c r="H25">
        <v>17</v>
      </c>
      <c r="I25">
        <v>9</v>
      </c>
      <c r="J25">
        <f t="shared" si="0"/>
        <v>9</v>
      </c>
      <c r="K25">
        <v>4</v>
      </c>
      <c r="L25">
        <v>4</v>
      </c>
      <c r="M25">
        <f t="shared" si="1"/>
        <v>4</v>
      </c>
      <c r="N25">
        <v>21</v>
      </c>
      <c r="O25">
        <v>13</v>
      </c>
      <c r="P25">
        <f t="shared" si="2"/>
        <v>13</v>
      </c>
    </row>
    <row r="26" spans="1:16" x14ac:dyDescent="0.25">
      <c r="A26">
        <v>2004</v>
      </c>
      <c r="B26">
        <v>2</v>
      </c>
      <c r="C26">
        <v>155</v>
      </c>
      <c r="D26">
        <v>23</v>
      </c>
      <c r="E26">
        <v>25.141304347826001</v>
      </c>
      <c r="F26">
        <v>15</v>
      </c>
      <c r="G26">
        <v>23</v>
      </c>
      <c r="H26">
        <v>27</v>
      </c>
      <c r="I26">
        <v>4</v>
      </c>
      <c r="J26">
        <f t="shared" si="0"/>
        <v>4</v>
      </c>
      <c r="K26">
        <v>8</v>
      </c>
      <c r="L26">
        <v>15</v>
      </c>
      <c r="M26">
        <f t="shared" si="1"/>
        <v>15</v>
      </c>
      <c r="N26">
        <v>22</v>
      </c>
      <c r="O26">
        <v>-1</v>
      </c>
      <c r="P26">
        <f t="shared" si="2"/>
        <v>1</v>
      </c>
    </row>
    <row r="27" spans="1:16" x14ac:dyDescent="0.25">
      <c r="A27">
        <v>2018</v>
      </c>
      <c r="B27">
        <v>4</v>
      </c>
      <c r="C27">
        <v>153</v>
      </c>
      <c r="D27">
        <v>23</v>
      </c>
      <c r="E27">
        <v>30.690217391304301</v>
      </c>
      <c r="F27">
        <v>18</v>
      </c>
      <c r="G27">
        <v>3</v>
      </c>
      <c r="H27">
        <v>14</v>
      </c>
      <c r="I27">
        <v>11</v>
      </c>
      <c r="J27">
        <f t="shared" si="0"/>
        <v>11</v>
      </c>
      <c r="K27">
        <v>9</v>
      </c>
      <c r="L27">
        <v>-6</v>
      </c>
      <c r="M27">
        <f t="shared" si="1"/>
        <v>6</v>
      </c>
      <c r="N27">
        <v>23</v>
      </c>
      <c r="O27">
        <v>20</v>
      </c>
      <c r="P27">
        <f t="shared" si="2"/>
        <v>20</v>
      </c>
    </row>
    <row r="28" spans="1:16" x14ac:dyDescent="0.25">
      <c r="A28">
        <v>1995</v>
      </c>
      <c r="B28">
        <v>8</v>
      </c>
      <c r="C28">
        <v>97</v>
      </c>
      <c r="D28">
        <v>23</v>
      </c>
      <c r="E28">
        <v>30.358974358974301</v>
      </c>
      <c r="F28">
        <v>31</v>
      </c>
      <c r="G28">
        <v>34</v>
      </c>
      <c r="H28">
        <v>15</v>
      </c>
      <c r="I28">
        <v>-19</v>
      </c>
      <c r="J28">
        <f t="shared" si="0"/>
        <v>19</v>
      </c>
      <c r="K28">
        <v>14</v>
      </c>
      <c r="L28">
        <v>20</v>
      </c>
      <c r="M28">
        <f t="shared" si="1"/>
        <v>20</v>
      </c>
      <c r="N28">
        <v>24</v>
      </c>
      <c r="O28">
        <v>-10</v>
      </c>
      <c r="P28">
        <f t="shared" si="2"/>
        <v>10</v>
      </c>
    </row>
    <row r="29" spans="1:16" x14ac:dyDescent="0.25">
      <c r="A29">
        <v>2013</v>
      </c>
      <c r="B29">
        <v>6</v>
      </c>
      <c r="C29">
        <v>58</v>
      </c>
      <c r="D29">
        <v>23</v>
      </c>
      <c r="E29">
        <v>24.097826086956498</v>
      </c>
      <c r="F29">
        <v>20</v>
      </c>
      <c r="G29">
        <v>15</v>
      </c>
      <c r="H29">
        <v>29</v>
      </c>
      <c r="I29">
        <v>14</v>
      </c>
      <c r="J29">
        <f t="shared" si="0"/>
        <v>14</v>
      </c>
      <c r="K29">
        <v>31</v>
      </c>
      <c r="L29">
        <v>-16</v>
      </c>
      <c r="M29">
        <f t="shared" si="1"/>
        <v>16</v>
      </c>
      <c r="N29">
        <v>25</v>
      </c>
      <c r="O29">
        <v>10</v>
      </c>
      <c r="P29">
        <f t="shared" si="2"/>
        <v>10</v>
      </c>
    </row>
    <row r="30" spans="1:16" x14ac:dyDescent="0.25">
      <c r="A30">
        <v>1988</v>
      </c>
      <c r="B30">
        <v>6</v>
      </c>
      <c r="C30">
        <v>69</v>
      </c>
      <c r="D30">
        <v>22</v>
      </c>
      <c r="E30">
        <v>26.8888888888888</v>
      </c>
      <c r="F30">
        <v>13</v>
      </c>
      <c r="G30">
        <v>21</v>
      </c>
      <c r="H30">
        <v>21</v>
      </c>
      <c r="I30">
        <v>0</v>
      </c>
      <c r="J30">
        <f t="shared" si="0"/>
        <v>0</v>
      </c>
      <c r="K30">
        <v>20</v>
      </c>
      <c r="L30">
        <v>1</v>
      </c>
      <c r="M30">
        <f t="shared" si="1"/>
        <v>1</v>
      </c>
      <c r="N30">
        <v>26</v>
      </c>
      <c r="O30">
        <v>5</v>
      </c>
      <c r="P30">
        <f t="shared" si="2"/>
        <v>5</v>
      </c>
    </row>
    <row r="31" spans="1:16" x14ac:dyDescent="0.25">
      <c r="A31">
        <v>2008</v>
      </c>
      <c r="B31">
        <v>1</v>
      </c>
      <c r="C31">
        <v>66</v>
      </c>
      <c r="D31">
        <v>22</v>
      </c>
      <c r="E31">
        <v>25.3586956521739</v>
      </c>
      <c r="F31">
        <v>13</v>
      </c>
      <c r="G31">
        <v>12</v>
      </c>
      <c r="H31">
        <v>26</v>
      </c>
      <c r="I31">
        <v>14</v>
      </c>
      <c r="J31">
        <f t="shared" si="0"/>
        <v>14</v>
      </c>
      <c r="K31">
        <v>23</v>
      </c>
      <c r="L31">
        <v>-11</v>
      </c>
      <c r="M31">
        <f t="shared" si="1"/>
        <v>11</v>
      </c>
      <c r="N31">
        <v>27</v>
      </c>
      <c r="O31">
        <v>15</v>
      </c>
      <c r="P31">
        <f t="shared" si="2"/>
        <v>15</v>
      </c>
    </row>
    <row r="32" spans="1:16" x14ac:dyDescent="0.25">
      <c r="A32">
        <v>1991</v>
      </c>
      <c r="B32">
        <v>9</v>
      </c>
      <c r="C32">
        <v>59</v>
      </c>
      <c r="D32">
        <v>21</v>
      </c>
      <c r="E32">
        <v>26.742857142857101</v>
      </c>
      <c r="F32">
        <v>19</v>
      </c>
      <c r="G32">
        <v>36</v>
      </c>
      <c r="H32">
        <v>23</v>
      </c>
      <c r="I32">
        <v>-13</v>
      </c>
      <c r="J32">
        <f t="shared" si="0"/>
        <v>13</v>
      </c>
      <c r="K32">
        <v>30</v>
      </c>
      <c r="L32">
        <v>6</v>
      </c>
      <c r="M32">
        <f t="shared" si="1"/>
        <v>6</v>
      </c>
      <c r="N32">
        <v>28</v>
      </c>
      <c r="O32">
        <v>-8</v>
      </c>
      <c r="P32">
        <f t="shared" si="2"/>
        <v>8</v>
      </c>
    </row>
    <row r="33" spans="1:16" x14ac:dyDescent="0.25">
      <c r="A33">
        <v>1987</v>
      </c>
      <c r="B33">
        <v>8</v>
      </c>
      <c r="C33">
        <v>37</v>
      </c>
      <c r="D33">
        <v>21</v>
      </c>
      <c r="E33">
        <v>21.545454545454501</v>
      </c>
      <c r="F33">
        <v>23</v>
      </c>
      <c r="G33">
        <v>24</v>
      </c>
      <c r="H33">
        <v>31</v>
      </c>
      <c r="I33">
        <v>7</v>
      </c>
      <c r="J33">
        <f t="shared" si="0"/>
        <v>7</v>
      </c>
      <c r="K33">
        <v>39</v>
      </c>
      <c r="L33">
        <v>-15</v>
      </c>
      <c r="M33">
        <f t="shared" si="1"/>
        <v>15</v>
      </c>
      <c r="N33">
        <v>29</v>
      </c>
      <c r="O33">
        <v>5</v>
      </c>
      <c r="P33">
        <f t="shared" si="2"/>
        <v>5</v>
      </c>
    </row>
    <row r="34" spans="1:16" x14ac:dyDescent="0.25">
      <c r="A34">
        <v>2022</v>
      </c>
      <c r="B34">
        <v>8</v>
      </c>
      <c r="C34">
        <v>148</v>
      </c>
      <c r="D34">
        <v>20.5</v>
      </c>
      <c r="E34">
        <v>26.760869565217298</v>
      </c>
      <c r="F34">
        <v>18</v>
      </c>
      <c r="G34">
        <v>0</v>
      </c>
      <c r="H34">
        <v>22</v>
      </c>
      <c r="I34">
        <v>0</v>
      </c>
      <c r="J34">
        <f t="shared" si="0"/>
        <v>0</v>
      </c>
      <c r="K34">
        <v>11</v>
      </c>
      <c r="L34">
        <v>0</v>
      </c>
      <c r="M34">
        <f t="shared" si="1"/>
        <v>0</v>
      </c>
      <c r="N34">
        <v>30</v>
      </c>
      <c r="O34">
        <v>0</v>
      </c>
      <c r="P34">
        <f t="shared" si="2"/>
        <v>0</v>
      </c>
    </row>
    <row r="35" spans="1:16" x14ac:dyDescent="0.25">
      <c r="A35">
        <v>2010</v>
      </c>
      <c r="B35">
        <v>7</v>
      </c>
      <c r="C35">
        <v>63</v>
      </c>
      <c r="D35">
        <v>20.5</v>
      </c>
      <c r="E35">
        <v>22.972826086956498</v>
      </c>
      <c r="F35">
        <v>20</v>
      </c>
      <c r="G35">
        <v>14</v>
      </c>
      <c r="H35">
        <v>30</v>
      </c>
      <c r="I35">
        <v>16</v>
      </c>
      <c r="J35">
        <f t="shared" si="0"/>
        <v>16</v>
      </c>
      <c r="K35">
        <v>26</v>
      </c>
      <c r="L35">
        <v>-12</v>
      </c>
      <c r="M35">
        <f t="shared" si="1"/>
        <v>12</v>
      </c>
      <c r="N35">
        <v>31</v>
      </c>
      <c r="O35">
        <v>17</v>
      </c>
      <c r="P35">
        <f t="shared" si="2"/>
        <v>17</v>
      </c>
    </row>
    <row r="36" spans="1:16" x14ac:dyDescent="0.25">
      <c r="A36">
        <v>2023</v>
      </c>
      <c r="B36">
        <v>3</v>
      </c>
      <c r="C36">
        <v>98</v>
      </c>
      <c r="D36">
        <v>17.5</v>
      </c>
      <c r="E36">
        <v>20.314516129032199</v>
      </c>
      <c r="F36">
        <v>16</v>
      </c>
      <c r="G36">
        <v>0</v>
      </c>
      <c r="H36">
        <v>32</v>
      </c>
      <c r="I36">
        <v>0</v>
      </c>
      <c r="J36">
        <f t="shared" si="0"/>
        <v>0</v>
      </c>
      <c r="K36">
        <v>13</v>
      </c>
      <c r="L36">
        <v>0</v>
      </c>
      <c r="M36">
        <f t="shared" si="1"/>
        <v>0</v>
      </c>
      <c r="N36">
        <v>32</v>
      </c>
      <c r="O36">
        <v>0</v>
      </c>
      <c r="P36">
        <f t="shared" si="2"/>
        <v>0</v>
      </c>
    </row>
    <row r="37" spans="1:16" x14ac:dyDescent="0.25">
      <c r="A37">
        <v>2005</v>
      </c>
      <c r="B37">
        <v>1</v>
      </c>
      <c r="C37">
        <v>56</v>
      </c>
      <c r="D37">
        <v>17</v>
      </c>
      <c r="E37">
        <v>18.010869565217298</v>
      </c>
      <c r="F37">
        <v>2</v>
      </c>
      <c r="G37">
        <v>16</v>
      </c>
      <c r="H37">
        <v>34</v>
      </c>
      <c r="I37">
        <v>18</v>
      </c>
      <c r="J37">
        <f t="shared" si="0"/>
        <v>18</v>
      </c>
      <c r="K37">
        <v>32</v>
      </c>
      <c r="L37">
        <v>-16</v>
      </c>
      <c r="M37">
        <f t="shared" si="1"/>
        <v>16</v>
      </c>
      <c r="N37">
        <v>33</v>
      </c>
      <c r="O37">
        <v>17</v>
      </c>
      <c r="P37">
        <f t="shared" si="2"/>
        <v>17</v>
      </c>
    </row>
    <row r="38" spans="1:16" x14ac:dyDescent="0.25">
      <c r="A38">
        <v>1989</v>
      </c>
      <c r="B38">
        <v>7</v>
      </c>
      <c r="C38">
        <v>42</v>
      </c>
      <c r="D38">
        <v>17</v>
      </c>
      <c r="E38">
        <v>18.423076923076898</v>
      </c>
      <c r="F38">
        <v>12</v>
      </c>
      <c r="G38">
        <v>28</v>
      </c>
      <c r="H38">
        <v>33</v>
      </c>
      <c r="I38">
        <v>5</v>
      </c>
      <c r="J38">
        <f t="shared" si="0"/>
        <v>5</v>
      </c>
      <c r="K38">
        <v>38</v>
      </c>
      <c r="L38">
        <v>-10</v>
      </c>
      <c r="M38">
        <f t="shared" si="1"/>
        <v>10</v>
      </c>
      <c r="N38">
        <v>34</v>
      </c>
      <c r="O38">
        <v>6</v>
      </c>
      <c r="P38">
        <f t="shared" si="2"/>
        <v>6</v>
      </c>
    </row>
    <row r="39" spans="1:16" x14ac:dyDescent="0.25">
      <c r="A39">
        <v>2000</v>
      </c>
      <c r="B39">
        <v>1</v>
      </c>
      <c r="C39">
        <v>167</v>
      </c>
      <c r="D39">
        <v>6</v>
      </c>
      <c r="E39">
        <v>15.696132596685</v>
      </c>
      <c r="F39">
        <v>5</v>
      </c>
      <c r="G39">
        <v>17</v>
      </c>
      <c r="H39">
        <v>35</v>
      </c>
      <c r="I39">
        <v>18</v>
      </c>
      <c r="J39">
        <f t="shared" si="0"/>
        <v>18</v>
      </c>
      <c r="K39">
        <v>5</v>
      </c>
      <c r="L39">
        <v>12</v>
      </c>
      <c r="M39">
        <f t="shared" si="1"/>
        <v>12</v>
      </c>
      <c r="N39">
        <v>35</v>
      </c>
      <c r="O39">
        <v>18</v>
      </c>
      <c r="P39">
        <f t="shared" si="2"/>
        <v>18</v>
      </c>
    </row>
    <row r="40" spans="1:16" x14ac:dyDescent="0.25">
      <c r="A40">
        <v>1999</v>
      </c>
      <c r="B40">
        <v>2</v>
      </c>
      <c r="C40">
        <v>54</v>
      </c>
      <c r="D40">
        <v>6</v>
      </c>
      <c r="E40">
        <v>10.725714285714201</v>
      </c>
      <c r="F40">
        <v>6</v>
      </c>
      <c r="G40">
        <v>25</v>
      </c>
      <c r="H40">
        <v>38</v>
      </c>
      <c r="I40">
        <v>13</v>
      </c>
      <c r="J40">
        <f t="shared" si="0"/>
        <v>13</v>
      </c>
      <c r="K40">
        <v>36</v>
      </c>
      <c r="L40">
        <v>-11</v>
      </c>
      <c r="M40">
        <f t="shared" si="1"/>
        <v>11</v>
      </c>
      <c r="N40">
        <v>36</v>
      </c>
      <c r="O40">
        <v>11</v>
      </c>
      <c r="P40">
        <f t="shared" si="2"/>
        <v>11</v>
      </c>
    </row>
    <row r="41" spans="1:16" x14ac:dyDescent="0.25">
      <c r="A41">
        <v>2003</v>
      </c>
      <c r="B41">
        <v>1</v>
      </c>
      <c r="C41">
        <v>94</v>
      </c>
      <c r="D41">
        <v>5</v>
      </c>
      <c r="E41">
        <v>11.7853107344632</v>
      </c>
      <c r="F41">
        <v>3</v>
      </c>
      <c r="G41">
        <v>18</v>
      </c>
      <c r="H41">
        <v>36</v>
      </c>
      <c r="I41">
        <v>18</v>
      </c>
      <c r="J41">
        <f t="shared" si="0"/>
        <v>18</v>
      </c>
      <c r="K41">
        <v>15</v>
      </c>
      <c r="L41">
        <v>3</v>
      </c>
      <c r="M41">
        <f t="shared" si="1"/>
        <v>3</v>
      </c>
      <c r="N41">
        <v>37</v>
      </c>
      <c r="O41">
        <v>19</v>
      </c>
      <c r="P41">
        <f t="shared" si="2"/>
        <v>19</v>
      </c>
    </row>
    <row r="42" spans="1:16" x14ac:dyDescent="0.25">
      <c r="A42">
        <v>2001</v>
      </c>
      <c r="B42">
        <v>2</v>
      </c>
      <c r="C42">
        <v>68</v>
      </c>
      <c r="D42">
        <v>5</v>
      </c>
      <c r="E42">
        <v>11.5271739130434</v>
      </c>
      <c r="F42">
        <v>3</v>
      </c>
      <c r="G42">
        <v>20</v>
      </c>
      <c r="H42">
        <v>37</v>
      </c>
      <c r="I42">
        <v>17</v>
      </c>
      <c r="J42">
        <f t="shared" si="0"/>
        <v>17</v>
      </c>
      <c r="K42">
        <v>21</v>
      </c>
      <c r="L42">
        <v>-1</v>
      </c>
      <c r="M42">
        <f t="shared" si="1"/>
        <v>1</v>
      </c>
      <c r="N42">
        <v>38</v>
      </c>
      <c r="O42">
        <v>18</v>
      </c>
      <c r="P42">
        <f t="shared" si="2"/>
        <v>18</v>
      </c>
    </row>
    <row r="43" spans="1:16" x14ac:dyDescent="0.25">
      <c r="A43">
        <v>2002</v>
      </c>
      <c r="B43">
        <v>2</v>
      </c>
      <c r="C43">
        <v>49</v>
      </c>
      <c r="D43">
        <v>5</v>
      </c>
      <c r="E43">
        <v>10.6141304347826</v>
      </c>
      <c r="F43">
        <v>3</v>
      </c>
      <c r="G43">
        <v>19</v>
      </c>
      <c r="H43">
        <v>39</v>
      </c>
      <c r="I43">
        <v>20</v>
      </c>
      <c r="J43">
        <f t="shared" si="0"/>
        <v>20</v>
      </c>
      <c r="K43">
        <v>37</v>
      </c>
      <c r="L43">
        <v>-18</v>
      </c>
      <c r="M43">
        <f t="shared" si="1"/>
        <v>18</v>
      </c>
      <c r="N43">
        <v>39</v>
      </c>
      <c r="O43">
        <v>20</v>
      </c>
      <c r="P43">
        <f t="shared" si="2"/>
        <v>20</v>
      </c>
    </row>
  </sheetData>
  <autoFilter ref="A4:P4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62"/>
  <sheetViews>
    <sheetView workbookViewId="0">
      <selection activeCell="O3" sqref="O3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11.28515625" bestFit="1" customWidth="1"/>
    <col min="4" max="4" width="14.28515625" bestFit="1" customWidth="1"/>
    <col min="5" max="5" width="12" bestFit="1" customWidth="1"/>
    <col min="6" max="6" width="12.7109375" bestFit="1" customWidth="1"/>
    <col min="7" max="7" width="14.5703125" bestFit="1" customWidth="1"/>
    <col min="8" max="8" width="20.140625" bestFit="1" customWidth="1"/>
    <col min="9" max="10" width="20.140625" customWidth="1"/>
    <col min="11" max="11" width="18.7109375" bestFit="1" customWidth="1"/>
    <col min="12" max="12" width="19.7109375" bestFit="1" customWidth="1"/>
    <col min="13" max="13" width="19.7109375" customWidth="1"/>
    <col min="14" max="14" width="21.85546875" bestFit="1" customWidth="1"/>
    <col min="15" max="15" width="22.7109375" bestFit="1" customWidth="1"/>
    <col min="21" max="21" width="9.42578125" bestFit="1" customWidth="1"/>
    <col min="22" max="22" width="19.140625" bestFit="1" customWidth="1"/>
    <col min="23" max="23" width="14.5703125" bestFit="1" customWidth="1"/>
    <col min="24" max="24" width="12.85546875" bestFit="1" customWidth="1"/>
  </cols>
  <sheetData>
    <row r="3" spans="1:24" x14ac:dyDescent="0.25">
      <c r="I3">
        <f>AVERAGE(I5:I43)</f>
        <v>2.5897435897435899</v>
      </c>
      <c r="J3">
        <f>AVERAGE(J5:J43)</f>
        <v>13.051282051282051</v>
      </c>
      <c r="L3">
        <f>AVERAGE(L5:L43)</f>
        <v>2.5897435897435899</v>
      </c>
      <c r="M3">
        <f>AVERAGE(M5:M43)</f>
        <v>9.2564102564102573</v>
      </c>
      <c r="O3">
        <f>AVERAGE(O5:O43)</f>
        <v>2.5897435897435899</v>
      </c>
      <c r="P3">
        <f>AVERAGE(P5:P43)</f>
        <v>14.384615384615385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12</v>
      </c>
      <c r="H4" t="s">
        <v>15</v>
      </c>
      <c r="I4" t="s">
        <v>20</v>
      </c>
      <c r="J4" t="s">
        <v>21</v>
      </c>
      <c r="K4" t="s">
        <v>16</v>
      </c>
      <c r="L4" t="s">
        <v>17</v>
      </c>
      <c r="M4" t="s">
        <v>22</v>
      </c>
      <c r="N4" t="s">
        <v>18</v>
      </c>
      <c r="O4" t="s">
        <v>19</v>
      </c>
      <c r="P4" t="s">
        <v>22</v>
      </c>
      <c r="U4" s="1" t="s">
        <v>7</v>
      </c>
      <c r="V4" s="1" t="s">
        <v>8</v>
      </c>
      <c r="W4" s="1" t="s">
        <v>9</v>
      </c>
      <c r="X4" s="1" t="s">
        <v>10</v>
      </c>
    </row>
    <row r="5" spans="1:24" x14ac:dyDescent="0.25">
      <c r="A5">
        <v>2021</v>
      </c>
      <c r="B5">
        <v>4</v>
      </c>
      <c r="C5">
        <v>156</v>
      </c>
      <c r="D5">
        <v>39</v>
      </c>
      <c r="E5">
        <v>50.320652173912997</v>
      </c>
      <c r="F5">
        <v>28</v>
      </c>
      <c r="G5">
        <f>IF(ISNA(VLOOKUP(A5,$U$5:$X$62,4,FALSE)), 0, VLOOKUP(A5,$U$5:$X$62,4,FALSE))</f>
        <v>0</v>
      </c>
      <c r="H5">
        <v>1</v>
      </c>
      <c r="I5">
        <f>H5-G5</f>
        <v>1</v>
      </c>
      <c r="J5">
        <f>ABS(I5)</f>
        <v>1</v>
      </c>
      <c r="K5">
        <v>7</v>
      </c>
      <c r="L5">
        <f>K5-G5</f>
        <v>7</v>
      </c>
      <c r="M5">
        <f>ABS(L5)</f>
        <v>7</v>
      </c>
      <c r="N5">
        <v>1</v>
      </c>
      <c r="O5">
        <f>N5-G5</f>
        <v>1</v>
      </c>
      <c r="P5">
        <f>ABS(O5)</f>
        <v>1</v>
      </c>
      <c r="U5">
        <v>1963</v>
      </c>
      <c r="V5">
        <v>859.8</v>
      </c>
      <c r="W5">
        <v>378</v>
      </c>
      <c r="X5">
        <v>56</v>
      </c>
    </row>
    <row r="6" spans="1:24" x14ac:dyDescent="0.25">
      <c r="A6">
        <v>1985</v>
      </c>
      <c r="B6">
        <v>23</v>
      </c>
      <c r="C6">
        <v>55</v>
      </c>
      <c r="D6">
        <v>38</v>
      </c>
      <c r="E6">
        <v>39.799999999999997</v>
      </c>
      <c r="F6">
        <v>23</v>
      </c>
      <c r="G6">
        <f t="shared" ref="G6:G43" si="0">IF(ISNA(VLOOKUP(A6,$U$5:$X$62,4,FALSE)), 0, VLOOKUP(A6,$U$5:$X$62,4,FALSE))</f>
        <v>27</v>
      </c>
      <c r="H6">
        <v>2</v>
      </c>
      <c r="I6">
        <f t="shared" ref="I6:I43" si="1">H6-G6</f>
        <v>-25</v>
      </c>
      <c r="J6">
        <f t="shared" ref="J6:J43" si="2">ABS(I6)</f>
        <v>25</v>
      </c>
      <c r="K6">
        <v>33</v>
      </c>
      <c r="L6">
        <f t="shared" ref="L6:L43" si="3">K6-G6</f>
        <v>6</v>
      </c>
      <c r="M6">
        <f t="shared" ref="M6:M43" si="4">ABS(L6)</f>
        <v>6</v>
      </c>
      <c r="N6">
        <v>2</v>
      </c>
      <c r="O6">
        <f t="shared" ref="O6:O43" si="5">N6-G6</f>
        <v>-25</v>
      </c>
      <c r="P6">
        <f t="shared" ref="P6:P43" si="6">ABS(O6)</f>
        <v>25</v>
      </c>
      <c r="U6">
        <v>1964</v>
      </c>
      <c r="V6">
        <v>956.4</v>
      </c>
      <c r="W6">
        <v>381</v>
      </c>
      <c r="X6">
        <v>55</v>
      </c>
    </row>
    <row r="7" spans="1:24" x14ac:dyDescent="0.25">
      <c r="A7">
        <v>1986</v>
      </c>
      <c r="B7">
        <v>9</v>
      </c>
      <c r="C7">
        <v>67</v>
      </c>
      <c r="D7">
        <v>35</v>
      </c>
      <c r="E7">
        <v>37</v>
      </c>
      <c r="F7">
        <v>30</v>
      </c>
      <c r="G7">
        <f t="shared" si="0"/>
        <v>29</v>
      </c>
      <c r="H7">
        <v>4</v>
      </c>
      <c r="I7">
        <f t="shared" si="1"/>
        <v>-25</v>
      </c>
      <c r="J7">
        <f t="shared" si="2"/>
        <v>25</v>
      </c>
      <c r="K7">
        <v>22</v>
      </c>
      <c r="L7">
        <f t="shared" si="3"/>
        <v>-7</v>
      </c>
      <c r="M7">
        <f t="shared" si="4"/>
        <v>7</v>
      </c>
      <c r="N7">
        <v>3</v>
      </c>
      <c r="O7">
        <f t="shared" si="5"/>
        <v>-26</v>
      </c>
      <c r="P7">
        <f t="shared" si="6"/>
        <v>26</v>
      </c>
      <c r="U7">
        <v>1965</v>
      </c>
      <c r="V7">
        <v>716.4</v>
      </c>
      <c r="W7">
        <v>331</v>
      </c>
      <c r="X7">
        <v>58</v>
      </c>
    </row>
    <row r="8" spans="1:24" x14ac:dyDescent="0.25">
      <c r="A8">
        <v>1993</v>
      </c>
      <c r="B8">
        <v>10</v>
      </c>
      <c r="C8">
        <v>77</v>
      </c>
      <c r="D8">
        <v>31</v>
      </c>
      <c r="E8">
        <v>36.439024390243901</v>
      </c>
      <c r="F8">
        <v>25</v>
      </c>
      <c r="G8">
        <f t="shared" si="0"/>
        <v>41</v>
      </c>
      <c r="H8">
        <v>6</v>
      </c>
      <c r="I8">
        <f t="shared" si="1"/>
        <v>-35</v>
      </c>
      <c r="J8">
        <f t="shared" si="2"/>
        <v>35</v>
      </c>
      <c r="K8">
        <v>18</v>
      </c>
      <c r="L8">
        <f t="shared" si="3"/>
        <v>-23</v>
      </c>
      <c r="M8">
        <f t="shared" si="4"/>
        <v>23</v>
      </c>
      <c r="N8">
        <v>4</v>
      </c>
      <c r="O8">
        <f t="shared" si="5"/>
        <v>-37</v>
      </c>
      <c r="P8">
        <f t="shared" si="6"/>
        <v>37</v>
      </c>
      <c r="U8">
        <v>1966</v>
      </c>
      <c r="V8">
        <v>1038.5999999999999</v>
      </c>
      <c r="W8">
        <v>421</v>
      </c>
      <c r="X8">
        <v>53</v>
      </c>
    </row>
    <row r="9" spans="1:24" x14ac:dyDescent="0.25">
      <c r="A9">
        <v>2011</v>
      </c>
      <c r="B9">
        <v>5</v>
      </c>
      <c r="C9">
        <v>71</v>
      </c>
      <c r="D9">
        <v>31</v>
      </c>
      <c r="E9">
        <v>32.728260869565197</v>
      </c>
      <c r="F9">
        <v>33</v>
      </c>
      <c r="G9">
        <f t="shared" si="0"/>
        <v>2</v>
      </c>
      <c r="H9">
        <v>9</v>
      </c>
      <c r="I9">
        <f t="shared" si="1"/>
        <v>7</v>
      </c>
      <c r="J9">
        <f t="shared" si="2"/>
        <v>7</v>
      </c>
      <c r="K9">
        <v>19</v>
      </c>
      <c r="L9">
        <f t="shared" si="3"/>
        <v>17</v>
      </c>
      <c r="M9">
        <f t="shared" si="4"/>
        <v>17</v>
      </c>
      <c r="N9">
        <v>5</v>
      </c>
      <c r="O9">
        <f t="shared" si="5"/>
        <v>3</v>
      </c>
      <c r="P9">
        <f t="shared" si="6"/>
        <v>3</v>
      </c>
      <c r="U9">
        <v>1967</v>
      </c>
      <c r="V9">
        <v>969</v>
      </c>
      <c r="W9">
        <v>447</v>
      </c>
      <c r="X9">
        <v>54</v>
      </c>
    </row>
    <row r="10" spans="1:24" x14ac:dyDescent="0.25">
      <c r="A10">
        <v>1996</v>
      </c>
      <c r="B10">
        <v>6</v>
      </c>
      <c r="C10">
        <v>60</v>
      </c>
      <c r="D10">
        <v>31</v>
      </c>
      <c r="E10">
        <v>32.707317073170699</v>
      </c>
      <c r="F10">
        <v>29</v>
      </c>
      <c r="G10">
        <f t="shared" si="0"/>
        <v>21</v>
      </c>
      <c r="H10">
        <v>10</v>
      </c>
      <c r="I10">
        <f t="shared" si="1"/>
        <v>-11</v>
      </c>
      <c r="J10">
        <f t="shared" si="2"/>
        <v>11</v>
      </c>
      <c r="K10">
        <v>27</v>
      </c>
      <c r="L10">
        <f t="shared" si="3"/>
        <v>6</v>
      </c>
      <c r="M10">
        <f t="shared" si="4"/>
        <v>6</v>
      </c>
      <c r="N10">
        <v>6</v>
      </c>
      <c r="O10">
        <f t="shared" si="5"/>
        <v>-15</v>
      </c>
      <c r="P10">
        <f t="shared" si="6"/>
        <v>15</v>
      </c>
      <c r="U10">
        <v>1968</v>
      </c>
      <c r="V10">
        <v>1045</v>
      </c>
      <c r="W10">
        <v>442</v>
      </c>
      <c r="X10">
        <v>52</v>
      </c>
    </row>
    <row r="11" spans="1:24" x14ac:dyDescent="0.25">
      <c r="A11">
        <v>1998</v>
      </c>
      <c r="B11">
        <v>0</v>
      </c>
      <c r="C11">
        <v>59</v>
      </c>
      <c r="D11">
        <v>31</v>
      </c>
      <c r="E11">
        <v>27.9777777777777</v>
      </c>
      <c r="F11">
        <v>1</v>
      </c>
      <c r="G11">
        <f t="shared" si="0"/>
        <v>30</v>
      </c>
      <c r="H11">
        <v>19</v>
      </c>
      <c r="I11">
        <f t="shared" si="1"/>
        <v>-11</v>
      </c>
      <c r="J11">
        <f t="shared" si="2"/>
        <v>11</v>
      </c>
      <c r="K11">
        <v>29</v>
      </c>
      <c r="L11">
        <f t="shared" si="3"/>
        <v>-1</v>
      </c>
      <c r="M11">
        <f t="shared" si="4"/>
        <v>1</v>
      </c>
      <c r="N11">
        <v>7</v>
      </c>
      <c r="O11">
        <f t="shared" si="5"/>
        <v>-23</v>
      </c>
      <c r="P11">
        <f t="shared" si="6"/>
        <v>23</v>
      </c>
      <c r="U11">
        <v>1969</v>
      </c>
      <c r="V11">
        <v>781.59999999999991</v>
      </c>
      <c r="W11">
        <v>343</v>
      </c>
      <c r="X11">
        <v>57</v>
      </c>
    </row>
    <row r="12" spans="1:24" x14ac:dyDescent="0.25">
      <c r="A12">
        <v>2012</v>
      </c>
      <c r="B12">
        <v>0</v>
      </c>
      <c r="C12">
        <v>138</v>
      </c>
      <c r="D12">
        <v>29</v>
      </c>
      <c r="E12">
        <v>37.369565217391298</v>
      </c>
      <c r="F12">
        <v>8</v>
      </c>
      <c r="G12">
        <f t="shared" si="0"/>
        <v>7</v>
      </c>
      <c r="H12">
        <v>3</v>
      </c>
      <c r="I12">
        <f t="shared" si="1"/>
        <v>-4</v>
      </c>
      <c r="J12">
        <f t="shared" si="2"/>
        <v>4</v>
      </c>
      <c r="K12">
        <v>12</v>
      </c>
      <c r="L12">
        <f t="shared" si="3"/>
        <v>5</v>
      </c>
      <c r="M12">
        <f t="shared" si="4"/>
        <v>5</v>
      </c>
      <c r="N12">
        <v>8</v>
      </c>
      <c r="O12">
        <f t="shared" si="5"/>
        <v>1</v>
      </c>
      <c r="P12">
        <f t="shared" si="6"/>
        <v>1</v>
      </c>
      <c r="U12">
        <v>1970</v>
      </c>
      <c r="V12">
        <v>1435.3</v>
      </c>
      <c r="W12">
        <v>612</v>
      </c>
      <c r="X12">
        <v>43</v>
      </c>
    </row>
    <row r="13" spans="1:24" x14ac:dyDescent="0.25">
      <c r="A13">
        <v>1994</v>
      </c>
      <c r="B13">
        <v>5</v>
      </c>
      <c r="C13">
        <v>64</v>
      </c>
      <c r="D13">
        <v>28.5</v>
      </c>
      <c r="E13">
        <v>32.236842105263101</v>
      </c>
      <c r="F13">
        <v>19</v>
      </c>
      <c r="G13">
        <f t="shared" si="0"/>
        <v>25</v>
      </c>
      <c r="H13">
        <v>11</v>
      </c>
      <c r="I13">
        <f t="shared" si="1"/>
        <v>-14</v>
      </c>
      <c r="J13">
        <f t="shared" si="2"/>
        <v>14</v>
      </c>
      <c r="K13">
        <v>24</v>
      </c>
      <c r="L13">
        <f t="shared" si="3"/>
        <v>-1</v>
      </c>
      <c r="M13">
        <f t="shared" si="4"/>
        <v>1</v>
      </c>
      <c r="N13">
        <v>9</v>
      </c>
      <c r="O13">
        <f t="shared" si="5"/>
        <v>-16</v>
      </c>
      <c r="P13">
        <f t="shared" si="6"/>
        <v>16</v>
      </c>
      <c r="U13">
        <v>1971</v>
      </c>
      <c r="V13">
        <v>1102.7</v>
      </c>
      <c r="W13">
        <v>455</v>
      </c>
      <c r="X13">
        <v>51</v>
      </c>
    </row>
    <row r="14" spans="1:24" x14ac:dyDescent="0.25">
      <c r="A14">
        <v>2009</v>
      </c>
      <c r="B14">
        <v>11</v>
      </c>
      <c r="C14">
        <v>59</v>
      </c>
      <c r="D14">
        <v>28.5</v>
      </c>
      <c r="E14">
        <v>29.597826086956498</v>
      </c>
      <c r="F14">
        <v>17</v>
      </c>
      <c r="G14">
        <f t="shared" si="0"/>
        <v>13</v>
      </c>
      <c r="H14">
        <v>18</v>
      </c>
      <c r="I14">
        <f t="shared" si="1"/>
        <v>5</v>
      </c>
      <c r="J14">
        <f t="shared" si="2"/>
        <v>5</v>
      </c>
      <c r="K14">
        <v>28</v>
      </c>
      <c r="L14">
        <f t="shared" si="3"/>
        <v>15</v>
      </c>
      <c r="M14">
        <f t="shared" si="4"/>
        <v>15</v>
      </c>
      <c r="N14">
        <v>10</v>
      </c>
      <c r="O14">
        <f t="shared" si="5"/>
        <v>-3</v>
      </c>
      <c r="P14">
        <f t="shared" si="6"/>
        <v>3</v>
      </c>
      <c r="U14">
        <v>1972</v>
      </c>
      <c r="V14">
        <v>1122.2</v>
      </c>
      <c r="W14">
        <v>473</v>
      </c>
      <c r="X14">
        <v>50</v>
      </c>
    </row>
    <row r="15" spans="1:24" x14ac:dyDescent="0.25">
      <c r="A15">
        <v>1992</v>
      </c>
      <c r="B15">
        <v>7</v>
      </c>
      <c r="C15">
        <v>89</v>
      </c>
      <c r="D15">
        <v>27</v>
      </c>
      <c r="E15">
        <v>31.595744680850999</v>
      </c>
      <c r="F15">
        <v>13</v>
      </c>
      <c r="G15">
        <f t="shared" si="0"/>
        <v>32</v>
      </c>
      <c r="H15">
        <v>12</v>
      </c>
      <c r="I15">
        <f t="shared" si="1"/>
        <v>-20</v>
      </c>
      <c r="J15">
        <f t="shared" si="2"/>
        <v>20</v>
      </c>
      <c r="K15">
        <v>16</v>
      </c>
      <c r="L15">
        <f t="shared" si="3"/>
        <v>-16</v>
      </c>
      <c r="M15">
        <f t="shared" si="4"/>
        <v>16</v>
      </c>
      <c r="N15">
        <v>11</v>
      </c>
      <c r="O15">
        <f t="shared" si="5"/>
        <v>-21</v>
      </c>
      <c r="P15">
        <f t="shared" si="6"/>
        <v>21</v>
      </c>
      <c r="U15">
        <v>1973</v>
      </c>
      <c r="V15">
        <v>1261</v>
      </c>
      <c r="W15">
        <v>507</v>
      </c>
      <c r="X15">
        <v>46</v>
      </c>
    </row>
    <row r="16" spans="1:24" x14ac:dyDescent="0.25">
      <c r="A16">
        <v>2016</v>
      </c>
      <c r="B16">
        <v>8</v>
      </c>
      <c r="C16">
        <v>365</v>
      </c>
      <c r="D16">
        <v>25.5</v>
      </c>
      <c r="E16">
        <v>36.722826086956502</v>
      </c>
      <c r="F16">
        <v>25</v>
      </c>
      <c r="G16">
        <f t="shared" si="0"/>
        <v>5</v>
      </c>
      <c r="H16">
        <v>5</v>
      </c>
      <c r="I16">
        <f t="shared" si="1"/>
        <v>0</v>
      </c>
      <c r="J16">
        <f t="shared" si="2"/>
        <v>0</v>
      </c>
      <c r="K16">
        <v>1</v>
      </c>
      <c r="L16">
        <f t="shared" si="3"/>
        <v>-4</v>
      </c>
      <c r="M16">
        <f t="shared" si="4"/>
        <v>4</v>
      </c>
      <c r="N16">
        <v>12</v>
      </c>
      <c r="O16">
        <f t="shared" si="5"/>
        <v>7</v>
      </c>
      <c r="P16">
        <f t="shared" si="6"/>
        <v>7</v>
      </c>
      <c r="U16">
        <v>1974</v>
      </c>
      <c r="V16">
        <v>1434.3</v>
      </c>
      <c r="W16">
        <v>638</v>
      </c>
      <c r="X16">
        <v>44</v>
      </c>
    </row>
    <row r="17" spans="1:24" x14ac:dyDescent="0.25">
      <c r="A17">
        <v>2007</v>
      </c>
      <c r="B17">
        <v>3</v>
      </c>
      <c r="C17">
        <v>174</v>
      </c>
      <c r="D17">
        <v>25</v>
      </c>
      <c r="E17">
        <v>31.059782608695599</v>
      </c>
      <c r="F17">
        <v>13</v>
      </c>
      <c r="G17">
        <f t="shared" si="0"/>
        <v>8</v>
      </c>
      <c r="H17">
        <v>13</v>
      </c>
      <c r="I17">
        <f t="shared" si="1"/>
        <v>5</v>
      </c>
      <c r="J17">
        <f t="shared" si="2"/>
        <v>5</v>
      </c>
      <c r="K17">
        <v>3</v>
      </c>
      <c r="L17">
        <f t="shared" si="3"/>
        <v>-5</v>
      </c>
      <c r="M17">
        <f t="shared" si="4"/>
        <v>5</v>
      </c>
      <c r="N17">
        <v>13</v>
      </c>
      <c r="O17">
        <f t="shared" si="5"/>
        <v>5</v>
      </c>
      <c r="P17">
        <f t="shared" si="6"/>
        <v>5</v>
      </c>
      <c r="U17">
        <v>1975</v>
      </c>
      <c r="V17">
        <v>1185.3</v>
      </c>
      <c r="W17">
        <v>540</v>
      </c>
      <c r="X17">
        <v>48</v>
      </c>
    </row>
    <row r="18" spans="1:24" x14ac:dyDescent="0.25">
      <c r="A18">
        <v>1997</v>
      </c>
      <c r="B18">
        <v>8</v>
      </c>
      <c r="C18">
        <v>55</v>
      </c>
      <c r="D18">
        <v>25</v>
      </c>
      <c r="E18">
        <v>27.571428571428498</v>
      </c>
      <c r="F18">
        <v>19</v>
      </c>
      <c r="G18">
        <f t="shared" si="0"/>
        <v>38</v>
      </c>
      <c r="H18">
        <v>20</v>
      </c>
      <c r="I18">
        <f t="shared" si="1"/>
        <v>-18</v>
      </c>
      <c r="J18">
        <f t="shared" si="2"/>
        <v>18</v>
      </c>
      <c r="K18">
        <v>34</v>
      </c>
      <c r="L18">
        <f t="shared" si="3"/>
        <v>-4</v>
      </c>
      <c r="M18">
        <f t="shared" si="4"/>
        <v>4</v>
      </c>
      <c r="N18">
        <v>14</v>
      </c>
      <c r="O18">
        <f t="shared" si="5"/>
        <v>-24</v>
      </c>
      <c r="P18">
        <f t="shared" si="6"/>
        <v>24</v>
      </c>
      <c r="U18">
        <v>1976</v>
      </c>
      <c r="V18">
        <v>1264.3</v>
      </c>
      <c r="W18">
        <v>607</v>
      </c>
      <c r="X18">
        <v>45</v>
      </c>
    </row>
    <row r="19" spans="1:24" x14ac:dyDescent="0.25">
      <c r="A19">
        <v>1990</v>
      </c>
      <c r="B19">
        <v>11</v>
      </c>
      <c r="C19">
        <v>54</v>
      </c>
      <c r="D19">
        <v>25</v>
      </c>
      <c r="E19">
        <v>25.96</v>
      </c>
      <c r="F19">
        <v>25</v>
      </c>
      <c r="G19">
        <f t="shared" si="0"/>
        <v>33</v>
      </c>
      <c r="H19">
        <v>25</v>
      </c>
      <c r="I19">
        <f t="shared" si="1"/>
        <v>-8</v>
      </c>
      <c r="J19">
        <f t="shared" si="2"/>
        <v>8</v>
      </c>
      <c r="K19">
        <v>35</v>
      </c>
      <c r="L19">
        <f t="shared" si="3"/>
        <v>2</v>
      </c>
      <c r="M19">
        <f t="shared" si="4"/>
        <v>2</v>
      </c>
      <c r="N19">
        <v>15</v>
      </c>
      <c r="O19">
        <f t="shared" si="5"/>
        <v>-18</v>
      </c>
      <c r="P19">
        <f t="shared" si="6"/>
        <v>18</v>
      </c>
      <c r="U19">
        <v>1977</v>
      </c>
      <c r="V19">
        <v>1145.5</v>
      </c>
      <c r="W19">
        <v>541</v>
      </c>
      <c r="X19">
        <v>49</v>
      </c>
    </row>
    <row r="20" spans="1:24" x14ac:dyDescent="0.25">
      <c r="A20">
        <v>2020</v>
      </c>
      <c r="B20">
        <v>2</v>
      </c>
      <c r="C20">
        <v>159</v>
      </c>
      <c r="D20">
        <v>24.5</v>
      </c>
      <c r="E20">
        <v>33.364130434782602</v>
      </c>
      <c r="F20">
        <v>10</v>
      </c>
      <c r="G20">
        <f t="shared" si="0"/>
        <v>4</v>
      </c>
      <c r="H20">
        <v>8</v>
      </c>
      <c r="I20">
        <f t="shared" si="1"/>
        <v>4</v>
      </c>
      <c r="J20">
        <f t="shared" si="2"/>
        <v>4</v>
      </c>
      <c r="K20">
        <v>6</v>
      </c>
      <c r="L20">
        <f t="shared" si="3"/>
        <v>2</v>
      </c>
      <c r="M20">
        <f t="shared" si="4"/>
        <v>2</v>
      </c>
      <c r="N20">
        <v>16</v>
      </c>
      <c r="O20">
        <f t="shared" si="5"/>
        <v>12</v>
      </c>
      <c r="P20">
        <f t="shared" si="6"/>
        <v>12</v>
      </c>
      <c r="U20">
        <v>1978</v>
      </c>
      <c r="V20">
        <v>1189.4000000000001</v>
      </c>
      <c r="W20">
        <v>541</v>
      </c>
      <c r="X20">
        <v>47</v>
      </c>
    </row>
    <row r="21" spans="1:24" x14ac:dyDescent="0.25">
      <c r="A21">
        <v>2017</v>
      </c>
      <c r="B21">
        <v>4</v>
      </c>
      <c r="C21">
        <v>152</v>
      </c>
      <c r="D21">
        <v>24</v>
      </c>
      <c r="E21">
        <v>34.478260869565197</v>
      </c>
      <c r="F21">
        <v>24</v>
      </c>
      <c r="G21">
        <f t="shared" si="0"/>
        <v>1</v>
      </c>
      <c r="H21">
        <v>7</v>
      </c>
      <c r="I21">
        <f t="shared" si="1"/>
        <v>6</v>
      </c>
      <c r="J21">
        <f t="shared" si="2"/>
        <v>6</v>
      </c>
      <c r="K21">
        <v>10</v>
      </c>
      <c r="L21">
        <f t="shared" si="3"/>
        <v>9</v>
      </c>
      <c r="M21">
        <f t="shared" si="4"/>
        <v>9</v>
      </c>
      <c r="N21">
        <v>17</v>
      </c>
      <c r="O21">
        <f t="shared" si="5"/>
        <v>16</v>
      </c>
      <c r="P21">
        <f t="shared" si="6"/>
        <v>16</v>
      </c>
      <c r="U21">
        <v>1979</v>
      </c>
      <c r="V21">
        <v>2067.9</v>
      </c>
      <c r="W21">
        <v>821</v>
      </c>
      <c r="X21">
        <v>40</v>
      </c>
    </row>
    <row r="22" spans="1:24" x14ac:dyDescent="0.25">
      <c r="A22">
        <v>2014</v>
      </c>
      <c r="B22">
        <v>4</v>
      </c>
      <c r="C22">
        <v>85</v>
      </c>
      <c r="D22">
        <v>24</v>
      </c>
      <c r="E22">
        <v>26.380434782608599</v>
      </c>
      <c r="F22">
        <v>18</v>
      </c>
      <c r="G22">
        <f t="shared" si="0"/>
        <v>12</v>
      </c>
      <c r="H22">
        <v>24</v>
      </c>
      <c r="I22">
        <f t="shared" si="1"/>
        <v>12</v>
      </c>
      <c r="J22">
        <f t="shared" si="2"/>
        <v>12</v>
      </c>
      <c r="K22">
        <v>17</v>
      </c>
      <c r="L22">
        <f t="shared" si="3"/>
        <v>5</v>
      </c>
      <c r="M22">
        <f t="shared" si="4"/>
        <v>5</v>
      </c>
      <c r="N22">
        <v>18</v>
      </c>
      <c r="O22">
        <f t="shared" si="5"/>
        <v>6</v>
      </c>
      <c r="P22">
        <f t="shared" si="6"/>
        <v>6</v>
      </c>
      <c r="U22">
        <v>1980</v>
      </c>
      <c r="V22">
        <v>2339.1</v>
      </c>
      <c r="W22">
        <v>966</v>
      </c>
      <c r="X22">
        <v>37</v>
      </c>
    </row>
    <row r="23" spans="1:24" x14ac:dyDescent="0.25">
      <c r="A23">
        <v>2019</v>
      </c>
      <c r="B23">
        <v>2</v>
      </c>
      <c r="C23">
        <v>64</v>
      </c>
      <c r="D23">
        <v>24</v>
      </c>
      <c r="E23">
        <v>24.815217391304301</v>
      </c>
      <c r="F23">
        <v>30</v>
      </c>
      <c r="G23">
        <f t="shared" si="0"/>
        <v>10</v>
      </c>
      <c r="H23">
        <v>28</v>
      </c>
      <c r="I23">
        <f t="shared" si="1"/>
        <v>18</v>
      </c>
      <c r="J23">
        <f t="shared" si="2"/>
        <v>18</v>
      </c>
      <c r="K23">
        <v>25</v>
      </c>
      <c r="L23">
        <f t="shared" si="3"/>
        <v>15</v>
      </c>
      <c r="M23">
        <f t="shared" si="4"/>
        <v>15</v>
      </c>
      <c r="N23">
        <v>19</v>
      </c>
      <c r="O23">
        <f t="shared" si="5"/>
        <v>9</v>
      </c>
      <c r="P23">
        <f t="shared" si="6"/>
        <v>9</v>
      </c>
      <c r="U23">
        <v>1981</v>
      </c>
      <c r="V23">
        <v>2651.1</v>
      </c>
      <c r="W23">
        <v>1015</v>
      </c>
      <c r="X23">
        <v>35</v>
      </c>
    </row>
    <row r="24" spans="1:24" x14ac:dyDescent="0.25">
      <c r="A24">
        <v>2006</v>
      </c>
      <c r="B24">
        <v>1</v>
      </c>
      <c r="C24">
        <v>188</v>
      </c>
      <c r="D24">
        <v>23</v>
      </c>
      <c r="E24">
        <v>30.228260869565201</v>
      </c>
      <c r="F24">
        <v>15</v>
      </c>
      <c r="G24">
        <f t="shared" si="0"/>
        <v>6</v>
      </c>
      <c r="H24">
        <v>16</v>
      </c>
      <c r="I24">
        <f t="shared" si="1"/>
        <v>10</v>
      </c>
      <c r="J24">
        <f t="shared" si="2"/>
        <v>10</v>
      </c>
      <c r="K24">
        <v>2</v>
      </c>
      <c r="L24">
        <f t="shared" si="3"/>
        <v>-4</v>
      </c>
      <c r="M24">
        <f t="shared" si="4"/>
        <v>4</v>
      </c>
      <c r="N24">
        <v>20</v>
      </c>
      <c r="O24">
        <f t="shared" si="5"/>
        <v>14</v>
      </c>
      <c r="P24">
        <f t="shared" si="6"/>
        <v>14</v>
      </c>
      <c r="U24">
        <v>1982</v>
      </c>
      <c r="V24">
        <v>1582</v>
      </c>
      <c r="W24">
        <v>654</v>
      </c>
      <c r="X24">
        <v>42</v>
      </c>
    </row>
    <row r="25" spans="1:24" x14ac:dyDescent="0.25">
      <c r="A25">
        <v>2015</v>
      </c>
      <c r="B25">
        <v>2</v>
      </c>
      <c r="C25">
        <v>174</v>
      </c>
      <c r="D25">
        <v>23</v>
      </c>
      <c r="E25">
        <v>29.701086956521699</v>
      </c>
      <c r="F25">
        <v>23</v>
      </c>
      <c r="G25">
        <f t="shared" si="0"/>
        <v>9</v>
      </c>
      <c r="H25">
        <v>17</v>
      </c>
      <c r="I25">
        <f t="shared" si="1"/>
        <v>8</v>
      </c>
      <c r="J25">
        <f t="shared" si="2"/>
        <v>8</v>
      </c>
      <c r="K25">
        <v>4</v>
      </c>
      <c r="L25">
        <f t="shared" si="3"/>
        <v>-5</v>
      </c>
      <c r="M25">
        <f t="shared" si="4"/>
        <v>5</v>
      </c>
      <c r="N25">
        <v>21</v>
      </c>
      <c r="O25">
        <f t="shared" si="5"/>
        <v>12</v>
      </c>
      <c r="P25">
        <f t="shared" si="6"/>
        <v>12</v>
      </c>
      <c r="U25">
        <v>1983</v>
      </c>
      <c r="V25">
        <v>2113.5</v>
      </c>
      <c r="W25">
        <v>837</v>
      </c>
      <c r="X25">
        <v>39</v>
      </c>
    </row>
    <row r="26" spans="1:24" x14ac:dyDescent="0.25">
      <c r="A26">
        <v>2004</v>
      </c>
      <c r="B26">
        <v>2</v>
      </c>
      <c r="C26">
        <v>155</v>
      </c>
      <c r="D26">
        <v>23</v>
      </c>
      <c r="E26">
        <v>25.141304347826001</v>
      </c>
      <c r="F26">
        <v>15</v>
      </c>
      <c r="G26">
        <f t="shared" si="0"/>
        <v>26</v>
      </c>
      <c r="H26">
        <v>27</v>
      </c>
      <c r="I26">
        <f t="shared" si="1"/>
        <v>1</v>
      </c>
      <c r="J26">
        <f t="shared" si="2"/>
        <v>1</v>
      </c>
      <c r="K26">
        <v>8</v>
      </c>
      <c r="L26">
        <f t="shared" si="3"/>
        <v>-18</v>
      </c>
      <c r="M26">
        <f t="shared" si="4"/>
        <v>18</v>
      </c>
      <c r="N26">
        <v>22</v>
      </c>
      <c r="O26">
        <f t="shared" si="5"/>
        <v>-4</v>
      </c>
      <c r="P26">
        <f t="shared" si="6"/>
        <v>4</v>
      </c>
      <c r="U26">
        <v>1984</v>
      </c>
      <c r="V26">
        <v>2778.8</v>
      </c>
      <c r="W26">
        <v>1091</v>
      </c>
      <c r="X26">
        <v>31</v>
      </c>
    </row>
    <row r="27" spans="1:24" x14ac:dyDescent="0.25">
      <c r="A27">
        <v>2018</v>
      </c>
      <c r="B27">
        <v>4</v>
      </c>
      <c r="C27">
        <v>153</v>
      </c>
      <c r="D27">
        <v>23</v>
      </c>
      <c r="E27">
        <v>30.690217391304301</v>
      </c>
      <c r="F27">
        <v>18</v>
      </c>
      <c r="G27">
        <f t="shared" si="0"/>
        <v>3</v>
      </c>
      <c r="H27">
        <v>14</v>
      </c>
      <c r="I27">
        <f t="shared" si="1"/>
        <v>11</v>
      </c>
      <c r="J27">
        <f t="shared" si="2"/>
        <v>11</v>
      </c>
      <c r="K27">
        <v>9</v>
      </c>
      <c r="L27">
        <f t="shared" si="3"/>
        <v>6</v>
      </c>
      <c r="M27">
        <f t="shared" si="4"/>
        <v>6</v>
      </c>
      <c r="N27">
        <v>23</v>
      </c>
      <c r="O27">
        <f t="shared" si="5"/>
        <v>20</v>
      </c>
      <c r="P27">
        <f t="shared" si="6"/>
        <v>20</v>
      </c>
      <c r="U27">
        <v>1985</v>
      </c>
      <c r="V27">
        <v>3802.2</v>
      </c>
      <c r="W27">
        <v>1395</v>
      </c>
      <c r="X27">
        <v>27</v>
      </c>
    </row>
    <row r="28" spans="1:24" x14ac:dyDescent="0.25">
      <c r="A28">
        <v>1995</v>
      </c>
      <c r="B28">
        <v>8</v>
      </c>
      <c r="C28">
        <v>97</v>
      </c>
      <c r="D28">
        <v>23</v>
      </c>
      <c r="E28">
        <v>30.358974358974301</v>
      </c>
      <c r="F28">
        <v>31</v>
      </c>
      <c r="G28">
        <f t="shared" si="0"/>
        <v>34</v>
      </c>
      <c r="H28">
        <v>15</v>
      </c>
      <c r="I28">
        <f t="shared" si="1"/>
        <v>-19</v>
      </c>
      <c r="J28">
        <f t="shared" si="2"/>
        <v>19</v>
      </c>
      <c r="K28">
        <v>14</v>
      </c>
      <c r="L28">
        <f t="shared" si="3"/>
        <v>-20</v>
      </c>
      <c r="M28">
        <f t="shared" si="4"/>
        <v>20</v>
      </c>
      <c r="N28">
        <v>24</v>
      </c>
      <c r="O28">
        <f t="shared" si="5"/>
        <v>-10</v>
      </c>
      <c r="P28">
        <f t="shared" si="6"/>
        <v>10</v>
      </c>
      <c r="U28">
        <v>1986</v>
      </c>
      <c r="V28">
        <v>3371.1</v>
      </c>
      <c r="W28">
        <v>1318</v>
      </c>
      <c r="X28">
        <v>29</v>
      </c>
    </row>
    <row r="29" spans="1:24" x14ac:dyDescent="0.25">
      <c r="A29">
        <v>2013</v>
      </c>
      <c r="B29">
        <v>6</v>
      </c>
      <c r="C29">
        <v>58</v>
      </c>
      <c r="D29">
        <v>23</v>
      </c>
      <c r="E29">
        <v>24.097826086956498</v>
      </c>
      <c r="F29">
        <v>20</v>
      </c>
      <c r="G29">
        <f t="shared" si="0"/>
        <v>15</v>
      </c>
      <c r="H29">
        <v>29</v>
      </c>
      <c r="I29">
        <f t="shared" si="1"/>
        <v>14</v>
      </c>
      <c r="J29">
        <f t="shared" si="2"/>
        <v>14</v>
      </c>
      <c r="K29">
        <v>31</v>
      </c>
      <c r="L29">
        <f t="shared" si="3"/>
        <v>16</v>
      </c>
      <c r="M29">
        <f t="shared" si="4"/>
        <v>16</v>
      </c>
      <c r="N29">
        <v>25</v>
      </c>
      <c r="O29">
        <f t="shared" si="5"/>
        <v>10</v>
      </c>
      <c r="P29">
        <f t="shared" si="6"/>
        <v>10</v>
      </c>
      <c r="U29">
        <v>1987</v>
      </c>
      <c r="V29">
        <v>4271.8999999999996</v>
      </c>
      <c r="W29">
        <v>1673</v>
      </c>
      <c r="X29">
        <v>23</v>
      </c>
    </row>
    <row r="30" spans="1:24" x14ac:dyDescent="0.25">
      <c r="A30">
        <v>1988</v>
      </c>
      <c r="B30">
        <v>6</v>
      </c>
      <c r="C30">
        <v>69</v>
      </c>
      <c r="D30">
        <v>22</v>
      </c>
      <c r="E30">
        <v>26.8888888888888</v>
      </c>
      <c r="F30">
        <v>13</v>
      </c>
      <c r="G30">
        <f t="shared" si="0"/>
        <v>22</v>
      </c>
      <c r="H30">
        <v>21</v>
      </c>
      <c r="I30">
        <f t="shared" si="1"/>
        <v>-1</v>
      </c>
      <c r="J30">
        <f t="shared" si="2"/>
        <v>1</v>
      </c>
      <c r="K30">
        <v>20</v>
      </c>
      <c r="L30">
        <f t="shared" si="3"/>
        <v>-2</v>
      </c>
      <c r="M30">
        <f t="shared" si="4"/>
        <v>2</v>
      </c>
      <c r="N30">
        <v>26</v>
      </c>
      <c r="O30">
        <f t="shared" si="5"/>
        <v>4</v>
      </c>
      <c r="P30">
        <f t="shared" si="6"/>
        <v>4</v>
      </c>
      <c r="U30">
        <v>1988</v>
      </c>
      <c r="V30">
        <v>4389.7</v>
      </c>
      <c r="W30">
        <v>1638</v>
      </c>
      <c r="X30">
        <v>22</v>
      </c>
    </row>
    <row r="31" spans="1:24" x14ac:dyDescent="0.25">
      <c r="A31">
        <v>2008</v>
      </c>
      <c r="B31">
        <v>1</v>
      </c>
      <c r="C31">
        <v>66</v>
      </c>
      <c r="D31">
        <v>22</v>
      </c>
      <c r="E31">
        <v>25.3586956521739</v>
      </c>
      <c r="F31">
        <v>13</v>
      </c>
      <c r="G31">
        <f t="shared" si="0"/>
        <v>11</v>
      </c>
      <c r="H31">
        <v>26</v>
      </c>
      <c r="I31">
        <f t="shared" si="1"/>
        <v>15</v>
      </c>
      <c r="J31">
        <f t="shared" si="2"/>
        <v>15</v>
      </c>
      <c r="K31">
        <v>23</v>
      </c>
      <c r="L31">
        <f t="shared" si="3"/>
        <v>12</v>
      </c>
      <c r="M31">
        <f t="shared" si="4"/>
        <v>12</v>
      </c>
      <c r="N31">
        <v>27</v>
      </c>
      <c r="O31">
        <f t="shared" si="5"/>
        <v>16</v>
      </c>
      <c r="P31">
        <f t="shared" si="6"/>
        <v>16</v>
      </c>
      <c r="U31">
        <v>1989</v>
      </c>
      <c r="V31">
        <v>3603.7</v>
      </c>
      <c r="W31">
        <v>1414</v>
      </c>
      <c r="X31">
        <v>28</v>
      </c>
    </row>
    <row r="32" spans="1:24" x14ac:dyDescent="0.25">
      <c r="A32">
        <v>1991</v>
      </c>
      <c r="B32">
        <v>9</v>
      </c>
      <c r="C32">
        <v>59</v>
      </c>
      <c r="D32">
        <v>21</v>
      </c>
      <c r="E32">
        <v>26.742857142857101</v>
      </c>
      <c r="F32">
        <v>19</v>
      </c>
      <c r="G32">
        <f t="shared" si="0"/>
        <v>36</v>
      </c>
      <c r="H32">
        <v>23</v>
      </c>
      <c r="I32">
        <f t="shared" si="1"/>
        <v>-13</v>
      </c>
      <c r="J32">
        <f t="shared" si="2"/>
        <v>13</v>
      </c>
      <c r="K32">
        <v>30</v>
      </c>
      <c r="L32">
        <f t="shared" si="3"/>
        <v>-6</v>
      </c>
      <c r="M32">
        <f t="shared" si="4"/>
        <v>6</v>
      </c>
      <c r="N32">
        <v>28</v>
      </c>
      <c r="O32">
        <f t="shared" si="5"/>
        <v>-8</v>
      </c>
      <c r="P32">
        <f t="shared" si="6"/>
        <v>8</v>
      </c>
      <c r="U32">
        <v>1990</v>
      </c>
      <c r="V32">
        <v>2704.3</v>
      </c>
      <c r="W32">
        <v>1112</v>
      </c>
      <c r="X32">
        <v>33</v>
      </c>
    </row>
    <row r="33" spans="1:24" x14ac:dyDescent="0.25">
      <c r="A33">
        <v>1987</v>
      </c>
      <c r="B33">
        <v>8</v>
      </c>
      <c r="C33">
        <v>37</v>
      </c>
      <c r="D33">
        <v>21</v>
      </c>
      <c r="E33">
        <v>21.545454545454501</v>
      </c>
      <c r="F33">
        <v>23</v>
      </c>
      <c r="G33">
        <f t="shared" si="0"/>
        <v>23</v>
      </c>
      <c r="H33">
        <v>31</v>
      </c>
      <c r="I33">
        <f t="shared" si="1"/>
        <v>8</v>
      </c>
      <c r="J33">
        <f t="shared" si="2"/>
        <v>8</v>
      </c>
      <c r="K33">
        <v>39</v>
      </c>
      <c r="L33">
        <f t="shared" si="3"/>
        <v>16</v>
      </c>
      <c r="M33">
        <f t="shared" si="4"/>
        <v>16</v>
      </c>
      <c r="N33">
        <v>29</v>
      </c>
      <c r="O33">
        <f t="shared" si="5"/>
        <v>6</v>
      </c>
      <c r="P33">
        <f t="shared" si="6"/>
        <v>6</v>
      </c>
      <c r="U33">
        <v>1991</v>
      </c>
      <c r="V33">
        <v>2510.9</v>
      </c>
      <c r="W33">
        <v>987</v>
      </c>
      <c r="X33">
        <v>36</v>
      </c>
    </row>
    <row r="34" spans="1:24" x14ac:dyDescent="0.25">
      <c r="A34">
        <v>2022</v>
      </c>
      <c r="B34">
        <v>8</v>
      </c>
      <c r="C34">
        <v>148</v>
      </c>
      <c r="D34">
        <v>20.5</v>
      </c>
      <c r="E34">
        <v>26.760869565217298</v>
      </c>
      <c r="F34">
        <v>18</v>
      </c>
      <c r="G34">
        <f t="shared" si="0"/>
        <v>0</v>
      </c>
      <c r="H34">
        <v>22</v>
      </c>
      <c r="I34">
        <f t="shared" si="1"/>
        <v>22</v>
      </c>
      <c r="J34">
        <f t="shared" si="2"/>
        <v>22</v>
      </c>
      <c r="K34">
        <v>11</v>
      </c>
      <c r="L34">
        <f t="shared" si="3"/>
        <v>11</v>
      </c>
      <c r="M34">
        <f t="shared" si="4"/>
        <v>11</v>
      </c>
      <c r="N34">
        <v>30</v>
      </c>
      <c r="O34">
        <f t="shared" si="5"/>
        <v>30</v>
      </c>
      <c r="P34">
        <f t="shared" si="6"/>
        <v>30</v>
      </c>
      <c r="U34">
        <v>1992</v>
      </c>
      <c r="V34">
        <v>2773</v>
      </c>
      <c r="W34">
        <v>1113</v>
      </c>
      <c r="X34">
        <v>32</v>
      </c>
    </row>
    <row r="35" spans="1:24" x14ac:dyDescent="0.25">
      <c r="A35">
        <v>2010</v>
      </c>
      <c r="B35">
        <v>7</v>
      </c>
      <c r="C35">
        <v>63</v>
      </c>
      <c r="D35">
        <v>20.5</v>
      </c>
      <c r="E35">
        <v>22.972826086956498</v>
      </c>
      <c r="F35">
        <v>20</v>
      </c>
      <c r="G35">
        <f t="shared" si="0"/>
        <v>14</v>
      </c>
      <c r="H35">
        <v>30</v>
      </c>
      <c r="I35">
        <f t="shared" si="1"/>
        <v>16</v>
      </c>
      <c r="J35">
        <f t="shared" si="2"/>
        <v>16</v>
      </c>
      <c r="K35">
        <v>26</v>
      </c>
      <c r="L35">
        <f t="shared" si="3"/>
        <v>12</v>
      </c>
      <c r="M35">
        <f t="shared" si="4"/>
        <v>12</v>
      </c>
      <c r="N35">
        <v>31</v>
      </c>
      <c r="O35">
        <f t="shared" si="5"/>
        <v>17</v>
      </c>
      <c r="P35">
        <f t="shared" si="6"/>
        <v>17</v>
      </c>
      <c r="U35">
        <v>1993</v>
      </c>
      <c r="V35">
        <v>1948.3</v>
      </c>
      <c r="W35">
        <v>751</v>
      </c>
      <c r="X35">
        <v>41</v>
      </c>
    </row>
    <row r="36" spans="1:24" x14ac:dyDescent="0.25">
      <c r="A36">
        <v>2023</v>
      </c>
      <c r="B36">
        <v>3</v>
      </c>
      <c r="C36">
        <v>98</v>
      </c>
      <c r="D36">
        <v>17.5</v>
      </c>
      <c r="E36">
        <v>20.314516129032199</v>
      </c>
      <c r="F36">
        <v>16</v>
      </c>
      <c r="G36">
        <f t="shared" si="0"/>
        <v>0</v>
      </c>
      <c r="H36">
        <v>32</v>
      </c>
      <c r="I36">
        <f t="shared" si="1"/>
        <v>32</v>
      </c>
      <c r="J36">
        <f t="shared" si="2"/>
        <v>32</v>
      </c>
      <c r="K36">
        <v>13</v>
      </c>
      <c r="L36">
        <f t="shared" si="3"/>
        <v>13</v>
      </c>
      <c r="M36">
        <f t="shared" si="4"/>
        <v>13</v>
      </c>
      <c r="N36">
        <v>32</v>
      </c>
      <c r="O36">
        <f t="shared" si="5"/>
        <v>32</v>
      </c>
      <c r="P36">
        <f t="shared" si="6"/>
        <v>32</v>
      </c>
      <c r="U36">
        <v>1994</v>
      </c>
      <c r="V36">
        <v>4186.5</v>
      </c>
      <c r="W36">
        <v>1473</v>
      </c>
      <c r="X36">
        <v>25</v>
      </c>
    </row>
    <row r="37" spans="1:24" x14ac:dyDescent="0.25">
      <c r="A37">
        <v>2005</v>
      </c>
      <c r="B37">
        <v>1</v>
      </c>
      <c r="C37">
        <v>56</v>
      </c>
      <c r="D37">
        <v>17</v>
      </c>
      <c r="E37">
        <v>18.010869565217298</v>
      </c>
      <c r="F37">
        <v>2</v>
      </c>
      <c r="G37">
        <f t="shared" si="0"/>
        <v>17</v>
      </c>
      <c r="H37">
        <v>34</v>
      </c>
      <c r="I37">
        <f t="shared" si="1"/>
        <v>17</v>
      </c>
      <c r="J37">
        <f t="shared" si="2"/>
        <v>17</v>
      </c>
      <c r="K37">
        <v>32</v>
      </c>
      <c r="L37">
        <f t="shared" si="3"/>
        <v>15</v>
      </c>
      <c r="M37">
        <f t="shared" si="4"/>
        <v>15</v>
      </c>
      <c r="N37">
        <v>33</v>
      </c>
      <c r="O37">
        <f t="shared" si="5"/>
        <v>16</v>
      </c>
      <c r="P37">
        <f t="shared" si="6"/>
        <v>16</v>
      </c>
      <c r="U37">
        <v>1995</v>
      </c>
      <c r="V37">
        <v>2676.5</v>
      </c>
      <c r="W37">
        <v>979</v>
      </c>
      <c r="X37">
        <v>34</v>
      </c>
    </row>
    <row r="38" spans="1:24" x14ac:dyDescent="0.25">
      <c r="A38">
        <v>1989</v>
      </c>
      <c r="B38">
        <v>7</v>
      </c>
      <c r="C38">
        <v>42</v>
      </c>
      <c r="D38">
        <v>17</v>
      </c>
      <c r="E38">
        <v>18.423076923076898</v>
      </c>
      <c r="F38">
        <v>12</v>
      </c>
      <c r="G38">
        <f t="shared" si="0"/>
        <v>28</v>
      </c>
      <c r="H38">
        <v>33</v>
      </c>
      <c r="I38">
        <f t="shared" si="1"/>
        <v>5</v>
      </c>
      <c r="J38">
        <f t="shared" si="2"/>
        <v>5</v>
      </c>
      <c r="K38">
        <v>38</v>
      </c>
      <c r="L38">
        <f t="shared" si="3"/>
        <v>10</v>
      </c>
      <c r="M38">
        <f t="shared" si="4"/>
        <v>10</v>
      </c>
      <c r="N38">
        <v>34</v>
      </c>
      <c r="O38">
        <f t="shared" si="5"/>
        <v>6</v>
      </c>
      <c r="P38">
        <f t="shared" si="6"/>
        <v>6</v>
      </c>
      <c r="U38">
        <v>1996</v>
      </c>
      <c r="V38">
        <v>4464</v>
      </c>
      <c r="W38">
        <v>1538</v>
      </c>
      <c r="X38">
        <v>21</v>
      </c>
    </row>
    <row r="39" spans="1:24" x14ac:dyDescent="0.25">
      <c r="A39">
        <v>2000</v>
      </c>
      <c r="B39">
        <v>1</v>
      </c>
      <c r="C39">
        <v>167</v>
      </c>
      <c r="D39">
        <v>6</v>
      </c>
      <c r="E39">
        <v>15.696132596685</v>
      </c>
      <c r="F39">
        <v>5</v>
      </c>
      <c r="G39">
        <f t="shared" si="0"/>
        <v>16</v>
      </c>
      <c r="H39">
        <v>35</v>
      </c>
      <c r="I39">
        <f t="shared" si="1"/>
        <v>19</v>
      </c>
      <c r="J39">
        <f t="shared" si="2"/>
        <v>19</v>
      </c>
      <c r="K39">
        <v>5</v>
      </c>
      <c r="L39">
        <f t="shared" si="3"/>
        <v>-11</v>
      </c>
      <c r="M39">
        <f t="shared" si="4"/>
        <v>11</v>
      </c>
      <c r="N39">
        <v>35</v>
      </c>
      <c r="O39">
        <f t="shared" si="5"/>
        <v>19</v>
      </c>
      <c r="P39">
        <f t="shared" si="6"/>
        <v>19</v>
      </c>
      <c r="U39">
        <v>1997</v>
      </c>
      <c r="V39">
        <v>2195.3000000000002</v>
      </c>
      <c r="W39">
        <v>850</v>
      </c>
      <c r="X39">
        <v>38</v>
      </c>
    </row>
    <row r="40" spans="1:24" x14ac:dyDescent="0.25">
      <c r="A40">
        <v>1999</v>
      </c>
      <c r="B40">
        <v>2</v>
      </c>
      <c r="C40">
        <v>54</v>
      </c>
      <c r="D40">
        <v>6</v>
      </c>
      <c r="E40">
        <v>10.725714285714201</v>
      </c>
      <c r="F40">
        <v>6</v>
      </c>
      <c r="G40">
        <f t="shared" si="0"/>
        <v>24</v>
      </c>
      <c r="H40">
        <v>38</v>
      </c>
      <c r="I40">
        <f t="shared" si="1"/>
        <v>14</v>
      </c>
      <c r="J40">
        <f t="shared" si="2"/>
        <v>14</v>
      </c>
      <c r="K40">
        <v>36</v>
      </c>
      <c r="L40">
        <f t="shared" si="3"/>
        <v>12</v>
      </c>
      <c r="M40">
        <f t="shared" si="4"/>
        <v>12</v>
      </c>
      <c r="N40">
        <v>36</v>
      </c>
      <c r="O40">
        <f t="shared" si="5"/>
        <v>12</v>
      </c>
      <c r="P40">
        <f t="shared" si="6"/>
        <v>12</v>
      </c>
      <c r="U40">
        <v>1998</v>
      </c>
      <c r="V40">
        <v>3085.8</v>
      </c>
      <c r="W40">
        <v>1156</v>
      </c>
      <c r="X40">
        <v>30</v>
      </c>
    </row>
    <row r="41" spans="1:24" x14ac:dyDescent="0.25">
      <c r="A41">
        <v>2003</v>
      </c>
      <c r="B41">
        <v>1</v>
      </c>
      <c r="C41">
        <v>94</v>
      </c>
      <c r="D41">
        <v>5</v>
      </c>
      <c r="E41">
        <v>11.7853107344632</v>
      </c>
      <c r="F41">
        <v>3</v>
      </c>
      <c r="G41">
        <f t="shared" si="0"/>
        <v>18</v>
      </c>
      <c r="H41">
        <v>36</v>
      </c>
      <c r="I41">
        <f t="shared" si="1"/>
        <v>18</v>
      </c>
      <c r="J41">
        <f t="shared" si="2"/>
        <v>18</v>
      </c>
      <c r="K41">
        <v>15</v>
      </c>
      <c r="L41">
        <f t="shared" si="3"/>
        <v>-3</v>
      </c>
      <c r="M41">
        <f t="shared" si="4"/>
        <v>3</v>
      </c>
      <c r="N41">
        <v>37</v>
      </c>
      <c r="O41">
        <f t="shared" si="5"/>
        <v>19</v>
      </c>
      <c r="P41">
        <f t="shared" si="6"/>
        <v>19</v>
      </c>
      <c r="U41">
        <v>1999</v>
      </c>
      <c r="V41">
        <v>4218</v>
      </c>
      <c r="W41">
        <v>1501</v>
      </c>
      <c r="X41">
        <v>24</v>
      </c>
    </row>
    <row r="42" spans="1:24" x14ac:dyDescent="0.25">
      <c r="A42">
        <v>2001</v>
      </c>
      <c r="B42">
        <v>2</v>
      </c>
      <c r="C42">
        <v>68</v>
      </c>
      <c r="D42">
        <v>5</v>
      </c>
      <c r="E42">
        <v>11.5271739130434</v>
      </c>
      <c r="F42">
        <v>3</v>
      </c>
      <c r="G42">
        <f t="shared" si="0"/>
        <v>20</v>
      </c>
      <c r="H42">
        <v>37</v>
      </c>
      <c r="I42">
        <f t="shared" si="1"/>
        <v>17</v>
      </c>
      <c r="J42">
        <f t="shared" si="2"/>
        <v>17</v>
      </c>
      <c r="K42">
        <v>21</v>
      </c>
      <c r="L42">
        <f t="shared" si="3"/>
        <v>1</v>
      </c>
      <c r="M42">
        <f t="shared" si="4"/>
        <v>1</v>
      </c>
      <c r="N42">
        <v>38</v>
      </c>
      <c r="O42">
        <f t="shared" si="5"/>
        <v>18</v>
      </c>
      <c r="P42">
        <f t="shared" si="6"/>
        <v>18</v>
      </c>
      <c r="U42">
        <v>2000</v>
      </c>
      <c r="V42">
        <v>6028.4</v>
      </c>
      <c r="W42">
        <v>2116</v>
      </c>
      <c r="X42">
        <v>16</v>
      </c>
    </row>
    <row r="43" spans="1:24" x14ac:dyDescent="0.25">
      <c r="A43">
        <v>2002</v>
      </c>
      <c r="B43">
        <v>2</v>
      </c>
      <c r="C43">
        <v>49</v>
      </c>
      <c r="D43">
        <v>5</v>
      </c>
      <c r="E43">
        <v>10.6141304347826</v>
      </c>
      <c r="F43">
        <v>3</v>
      </c>
      <c r="G43">
        <f t="shared" si="0"/>
        <v>19</v>
      </c>
      <c r="H43">
        <v>39</v>
      </c>
      <c r="I43">
        <f t="shared" si="1"/>
        <v>20</v>
      </c>
      <c r="J43">
        <f t="shared" si="2"/>
        <v>20</v>
      </c>
      <c r="K43">
        <v>37</v>
      </c>
      <c r="L43">
        <f t="shared" si="3"/>
        <v>18</v>
      </c>
      <c r="M43">
        <f t="shared" si="4"/>
        <v>18</v>
      </c>
      <c r="N43">
        <v>39</v>
      </c>
      <c r="O43">
        <f t="shared" si="5"/>
        <v>20</v>
      </c>
      <c r="P43">
        <f t="shared" si="6"/>
        <v>20</v>
      </c>
      <c r="U43">
        <v>2001</v>
      </c>
      <c r="V43">
        <v>4577.3999999999996</v>
      </c>
      <c r="W43">
        <v>1702</v>
      </c>
      <c r="X43">
        <v>20</v>
      </c>
    </row>
    <row r="44" spans="1:24" x14ac:dyDescent="0.25">
      <c r="U44">
        <v>2002</v>
      </c>
      <c r="V44">
        <v>4757.5</v>
      </c>
      <c r="W44">
        <v>1774</v>
      </c>
      <c r="X44">
        <v>19</v>
      </c>
    </row>
    <row r="45" spans="1:24" x14ac:dyDescent="0.25">
      <c r="U45">
        <v>2003</v>
      </c>
      <c r="V45">
        <v>5544.3</v>
      </c>
      <c r="W45">
        <v>2046</v>
      </c>
      <c r="X45">
        <v>18</v>
      </c>
    </row>
    <row r="46" spans="1:24" x14ac:dyDescent="0.25">
      <c r="U46">
        <v>2004</v>
      </c>
      <c r="V46">
        <v>4102.5999999999995</v>
      </c>
      <c r="W46">
        <v>1590</v>
      </c>
      <c r="X46">
        <v>26</v>
      </c>
    </row>
    <row r="47" spans="1:24" x14ac:dyDescent="0.25">
      <c r="U47">
        <v>2005</v>
      </c>
      <c r="V47">
        <v>6009.7</v>
      </c>
      <c r="W47">
        <v>2199</v>
      </c>
      <c r="X47">
        <v>17</v>
      </c>
    </row>
    <row r="48" spans="1:24" x14ac:dyDescent="0.25">
      <c r="U48">
        <v>2006</v>
      </c>
      <c r="V48">
        <v>8663.4</v>
      </c>
      <c r="W48">
        <v>3066</v>
      </c>
      <c r="X48">
        <v>6</v>
      </c>
    </row>
    <row r="49" spans="21:24" x14ac:dyDescent="0.25">
      <c r="U49">
        <v>2007</v>
      </c>
      <c r="V49">
        <v>7752.8</v>
      </c>
      <c r="W49">
        <v>2742</v>
      </c>
      <c r="X49">
        <v>8</v>
      </c>
    </row>
    <row r="50" spans="21:24" x14ac:dyDescent="0.25">
      <c r="U50">
        <v>2008</v>
      </c>
      <c r="V50">
        <v>6954.4</v>
      </c>
      <c r="W50">
        <v>2487</v>
      </c>
      <c r="X50">
        <v>11</v>
      </c>
    </row>
    <row r="51" spans="21:24" x14ac:dyDescent="0.25">
      <c r="U51">
        <v>2009</v>
      </c>
      <c r="V51">
        <v>6779.2999999999993</v>
      </c>
      <c r="W51">
        <v>2548</v>
      </c>
      <c r="X51">
        <v>13</v>
      </c>
    </row>
    <row r="52" spans="21:24" x14ac:dyDescent="0.25">
      <c r="U52">
        <v>2010</v>
      </c>
      <c r="V52">
        <v>6575.8</v>
      </c>
      <c r="W52">
        <v>2475</v>
      </c>
      <c r="X52">
        <v>14</v>
      </c>
    </row>
    <row r="53" spans="21:24" x14ac:dyDescent="0.25">
      <c r="U53">
        <v>2011</v>
      </c>
      <c r="V53">
        <v>9814.7999999999993</v>
      </c>
      <c r="W53">
        <v>3699</v>
      </c>
      <c r="X53">
        <v>2</v>
      </c>
    </row>
    <row r="54" spans="21:24" x14ac:dyDescent="0.25">
      <c r="U54">
        <v>2012</v>
      </c>
      <c r="V54">
        <v>8314.6999999999989</v>
      </c>
      <c r="W54">
        <v>3078</v>
      </c>
      <c r="X54">
        <v>7</v>
      </c>
    </row>
    <row r="55" spans="21:24" x14ac:dyDescent="0.25">
      <c r="U55">
        <v>2013</v>
      </c>
      <c r="V55">
        <v>6086.0999999999995</v>
      </c>
      <c r="W55">
        <v>2315</v>
      </c>
      <c r="X55">
        <v>15</v>
      </c>
    </row>
    <row r="56" spans="21:24" x14ac:dyDescent="0.25">
      <c r="U56">
        <v>2014</v>
      </c>
      <c r="V56">
        <v>6853.0999999999995</v>
      </c>
      <c r="W56">
        <v>2531</v>
      </c>
      <c r="X56">
        <v>12</v>
      </c>
    </row>
    <row r="57" spans="21:24" x14ac:dyDescent="0.25">
      <c r="U57">
        <v>2015</v>
      </c>
      <c r="V57">
        <v>7681.7999999999993</v>
      </c>
      <c r="W57">
        <v>2834</v>
      </c>
      <c r="X57">
        <v>9</v>
      </c>
    </row>
    <row r="58" spans="21:24" x14ac:dyDescent="0.25">
      <c r="U58">
        <v>2016</v>
      </c>
      <c r="V58">
        <v>8737.5</v>
      </c>
      <c r="W58">
        <v>3269</v>
      </c>
      <c r="X58">
        <v>5</v>
      </c>
    </row>
    <row r="59" spans="21:24" x14ac:dyDescent="0.25">
      <c r="U59">
        <v>2017</v>
      </c>
      <c r="V59">
        <v>9939.6999999999989</v>
      </c>
      <c r="W59">
        <v>3738</v>
      </c>
      <c r="X59">
        <v>1</v>
      </c>
    </row>
    <row r="60" spans="21:24" x14ac:dyDescent="0.25">
      <c r="U60">
        <v>2018</v>
      </c>
      <c r="V60">
        <v>9099.1999999999989</v>
      </c>
      <c r="W60">
        <v>3413</v>
      </c>
      <c r="X60">
        <v>3</v>
      </c>
    </row>
    <row r="61" spans="21:24" x14ac:dyDescent="0.25">
      <c r="U61">
        <v>2019</v>
      </c>
      <c r="V61">
        <v>7197.5999999999995</v>
      </c>
      <c r="W61">
        <v>2814</v>
      </c>
      <c r="X61">
        <v>10</v>
      </c>
    </row>
    <row r="62" spans="21:24" x14ac:dyDescent="0.25">
      <c r="U62">
        <v>2020</v>
      </c>
      <c r="V62">
        <v>8880.4</v>
      </c>
      <c r="W62">
        <v>4087</v>
      </c>
      <c r="X62">
        <v>4</v>
      </c>
    </row>
  </sheetData>
  <autoFilter ref="A4:P4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62"/>
  <sheetViews>
    <sheetView workbookViewId="0"/>
  </sheetViews>
  <sheetFormatPr defaultRowHeight="15" x14ac:dyDescent="0.25"/>
  <cols>
    <col min="1" max="1" width="7.140625" bestFit="1" customWidth="1"/>
    <col min="2" max="2" width="11" bestFit="1" customWidth="1"/>
    <col min="3" max="3" width="11.28515625" bestFit="1" customWidth="1"/>
    <col min="4" max="4" width="14.28515625" bestFit="1" customWidth="1"/>
    <col min="5" max="5" width="12" bestFit="1" customWidth="1"/>
    <col min="6" max="6" width="12.7109375" bestFit="1" customWidth="1"/>
    <col min="7" max="7" width="14.5703125" bestFit="1" customWidth="1"/>
    <col min="8" max="8" width="20.140625" bestFit="1" customWidth="1"/>
    <col min="9" max="10" width="20.140625" customWidth="1"/>
    <col min="11" max="11" width="18.7109375" bestFit="1" customWidth="1"/>
    <col min="12" max="12" width="19.7109375" bestFit="1" customWidth="1"/>
    <col min="13" max="13" width="19.7109375" customWidth="1"/>
    <col min="14" max="14" width="21.85546875" bestFit="1" customWidth="1"/>
    <col min="15" max="15" width="22.7109375" bestFit="1" customWidth="1"/>
    <col min="21" max="21" width="9.42578125" bestFit="1" customWidth="1"/>
    <col min="22" max="22" width="19.140625" bestFit="1" customWidth="1"/>
    <col min="23" max="23" width="14.5703125" bestFit="1" customWidth="1"/>
    <col min="24" max="24" width="12.85546875" bestFit="1" customWidth="1"/>
  </cols>
  <sheetData>
    <row r="3" spans="1:24" x14ac:dyDescent="0.25">
      <c r="I3">
        <f>AVERAGE(I5:I43)</f>
        <v>2.6153846153846154</v>
      </c>
      <c r="J3">
        <f>AVERAGE(J5:J43)</f>
        <v>13.23076923076923</v>
      </c>
      <c r="L3">
        <f>AVERAGE(L5:L43)</f>
        <v>2.6153846153846154</v>
      </c>
      <c r="M3">
        <f>AVERAGE(M5:M43)</f>
        <v>9.3333333333333339</v>
      </c>
      <c r="O3">
        <f>AVERAGE(O5:O43)</f>
        <v>2.6153846153846154</v>
      </c>
      <c r="P3">
        <f>AVERAGE(P5:P43)</f>
        <v>14.358974358974359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12</v>
      </c>
      <c r="H4" t="s">
        <v>15</v>
      </c>
      <c r="I4" t="s">
        <v>20</v>
      </c>
      <c r="J4" t="s">
        <v>21</v>
      </c>
      <c r="K4" t="s">
        <v>16</v>
      </c>
      <c r="L4" t="s">
        <v>17</v>
      </c>
      <c r="M4" t="s">
        <v>22</v>
      </c>
      <c r="N4" t="s">
        <v>18</v>
      </c>
      <c r="O4" t="s">
        <v>19</v>
      </c>
      <c r="P4" t="s">
        <v>22</v>
      </c>
      <c r="U4" s="1" t="s">
        <v>7</v>
      </c>
      <c r="V4" s="1" t="s">
        <v>8</v>
      </c>
      <c r="W4" s="1" t="s">
        <v>9</v>
      </c>
      <c r="X4" s="1" t="s">
        <v>10</v>
      </c>
    </row>
    <row r="5" spans="1:24" x14ac:dyDescent="0.25">
      <c r="A5">
        <v>2021</v>
      </c>
      <c r="B5">
        <v>4</v>
      </c>
      <c r="C5">
        <v>156</v>
      </c>
      <c r="D5">
        <v>39</v>
      </c>
      <c r="E5">
        <v>50.320652173912997</v>
      </c>
      <c r="F5">
        <v>28</v>
      </c>
      <c r="G5">
        <f>IF(ISNA(VLOOKUP(A5,$U$5:$X$62,4,FALSE)), 0, VLOOKUP(A5,$U$5:$X$62,4,FALSE))</f>
        <v>0</v>
      </c>
      <c r="H5">
        <v>1</v>
      </c>
      <c r="I5">
        <f>H5-G5</f>
        <v>1</v>
      </c>
      <c r="J5">
        <f>ABS(I5)</f>
        <v>1</v>
      </c>
      <c r="K5">
        <v>7</v>
      </c>
      <c r="L5">
        <f>K5-G5</f>
        <v>7</v>
      </c>
      <c r="M5">
        <f>ABS(L5)</f>
        <v>7</v>
      </c>
      <c r="N5">
        <v>1</v>
      </c>
      <c r="O5">
        <f>N5-G5</f>
        <v>1</v>
      </c>
      <c r="P5">
        <f>ABS(O5)</f>
        <v>1</v>
      </c>
      <c r="U5">
        <v>1963</v>
      </c>
      <c r="V5">
        <v>36594.800000000003</v>
      </c>
      <c r="W5">
        <v>378</v>
      </c>
      <c r="X5">
        <v>56</v>
      </c>
    </row>
    <row r="6" spans="1:24" x14ac:dyDescent="0.25">
      <c r="A6">
        <v>1985</v>
      </c>
      <c r="B6">
        <v>23</v>
      </c>
      <c r="C6">
        <v>55</v>
      </c>
      <c r="D6">
        <v>38</v>
      </c>
      <c r="E6">
        <v>39.799999999999997</v>
      </c>
      <c r="F6">
        <v>23</v>
      </c>
      <c r="G6">
        <f t="shared" ref="G6:G43" si="0">IF(ISNA(VLOOKUP(A6,$U$5:$X$62,4,FALSE)), 0, VLOOKUP(A6,$U$5:$X$62,4,FALSE))</f>
        <v>28</v>
      </c>
      <c r="H6">
        <v>2</v>
      </c>
      <c r="I6">
        <f t="shared" ref="I6:I43" si="1">H6-G6</f>
        <v>-26</v>
      </c>
      <c r="J6">
        <f t="shared" ref="J6:J43" si="2">ABS(I6)</f>
        <v>26</v>
      </c>
      <c r="K6">
        <v>33</v>
      </c>
      <c r="L6">
        <f t="shared" ref="L6:L43" si="3">K6-G6</f>
        <v>5</v>
      </c>
      <c r="M6">
        <f t="shared" ref="M6:M43" si="4">ABS(L6)</f>
        <v>5</v>
      </c>
      <c r="N6">
        <v>2</v>
      </c>
      <c r="O6">
        <f t="shared" ref="O6:O43" si="5">N6-G6</f>
        <v>-26</v>
      </c>
      <c r="P6">
        <f t="shared" ref="P6:P43" si="6">ABS(O6)</f>
        <v>26</v>
      </c>
      <c r="U6">
        <v>1964</v>
      </c>
      <c r="V6">
        <v>37233.65</v>
      </c>
      <c r="W6">
        <v>381</v>
      </c>
      <c r="X6">
        <v>55</v>
      </c>
    </row>
    <row r="7" spans="1:24" x14ac:dyDescent="0.25">
      <c r="A7">
        <v>1986</v>
      </c>
      <c r="B7">
        <v>9</v>
      </c>
      <c r="C7">
        <v>67</v>
      </c>
      <c r="D7">
        <v>35</v>
      </c>
      <c r="E7">
        <v>37</v>
      </c>
      <c r="F7">
        <v>30</v>
      </c>
      <c r="G7">
        <f t="shared" si="0"/>
        <v>29</v>
      </c>
      <c r="H7">
        <v>4</v>
      </c>
      <c r="I7">
        <f t="shared" si="1"/>
        <v>-25</v>
      </c>
      <c r="J7">
        <f t="shared" si="2"/>
        <v>25</v>
      </c>
      <c r="K7">
        <v>22</v>
      </c>
      <c r="L7">
        <f t="shared" si="3"/>
        <v>-7</v>
      </c>
      <c r="M7">
        <f t="shared" si="4"/>
        <v>7</v>
      </c>
      <c r="N7">
        <v>3</v>
      </c>
      <c r="O7">
        <f t="shared" si="5"/>
        <v>-26</v>
      </c>
      <c r="P7">
        <f t="shared" si="6"/>
        <v>26</v>
      </c>
      <c r="U7">
        <v>1965</v>
      </c>
      <c r="V7">
        <v>28135.05</v>
      </c>
      <c r="W7">
        <v>331</v>
      </c>
      <c r="X7">
        <v>58</v>
      </c>
    </row>
    <row r="8" spans="1:24" x14ac:dyDescent="0.25">
      <c r="A8">
        <v>1993</v>
      </c>
      <c r="B8">
        <v>10</v>
      </c>
      <c r="C8">
        <v>77</v>
      </c>
      <c r="D8">
        <v>31</v>
      </c>
      <c r="E8">
        <v>36.439024390243901</v>
      </c>
      <c r="F8">
        <v>25</v>
      </c>
      <c r="G8">
        <f t="shared" si="0"/>
        <v>41</v>
      </c>
      <c r="H8">
        <v>6</v>
      </c>
      <c r="I8">
        <f t="shared" si="1"/>
        <v>-35</v>
      </c>
      <c r="J8">
        <f t="shared" si="2"/>
        <v>35</v>
      </c>
      <c r="K8">
        <v>18</v>
      </c>
      <c r="L8">
        <f t="shared" si="3"/>
        <v>-23</v>
      </c>
      <c r="M8">
        <f t="shared" si="4"/>
        <v>23</v>
      </c>
      <c r="N8">
        <v>4</v>
      </c>
      <c r="O8">
        <f t="shared" si="5"/>
        <v>-37</v>
      </c>
      <c r="P8">
        <f t="shared" si="6"/>
        <v>37</v>
      </c>
      <c r="U8">
        <v>1966</v>
      </c>
      <c r="V8">
        <v>45320.85</v>
      </c>
      <c r="W8">
        <v>421</v>
      </c>
      <c r="X8">
        <v>54</v>
      </c>
    </row>
    <row r="9" spans="1:24" x14ac:dyDescent="0.25">
      <c r="A9">
        <v>2011</v>
      </c>
      <c r="B9">
        <v>5</v>
      </c>
      <c r="C9">
        <v>71</v>
      </c>
      <c r="D9">
        <v>31</v>
      </c>
      <c r="E9">
        <v>32.728260869565197</v>
      </c>
      <c r="F9">
        <v>33</v>
      </c>
      <c r="G9">
        <f t="shared" si="0"/>
        <v>3</v>
      </c>
      <c r="H9">
        <v>9</v>
      </c>
      <c r="I9">
        <f t="shared" si="1"/>
        <v>6</v>
      </c>
      <c r="J9">
        <f t="shared" si="2"/>
        <v>6</v>
      </c>
      <c r="K9">
        <v>19</v>
      </c>
      <c r="L9">
        <f t="shared" si="3"/>
        <v>16</v>
      </c>
      <c r="M9">
        <f t="shared" si="4"/>
        <v>16</v>
      </c>
      <c r="N9">
        <v>5</v>
      </c>
      <c r="O9">
        <f t="shared" si="5"/>
        <v>2</v>
      </c>
      <c r="P9">
        <f t="shared" si="6"/>
        <v>2</v>
      </c>
      <c r="U9">
        <v>1967</v>
      </c>
      <c r="V9">
        <v>50925.05</v>
      </c>
      <c r="W9">
        <v>447</v>
      </c>
      <c r="X9">
        <v>52</v>
      </c>
    </row>
    <row r="10" spans="1:24" x14ac:dyDescent="0.25">
      <c r="A10">
        <v>1996</v>
      </c>
      <c r="B10">
        <v>6</v>
      </c>
      <c r="C10">
        <v>60</v>
      </c>
      <c r="D10">
        <v>31</v>
      </c>
      <c r="E10">
        <v>32.707317073170699</v>
      </c>
      <c r="F10">
        <v>29</v>
      </c>
      <c r="G10">
        <f t="shared" si="0"/>
        <v>24</v>
      </c>
      <c r="H10">
        <v>10</v>
      </c>
      <c r="I10">
        <f t="shared" si="1"/>
        <v>-14</v>
      </c>
      <c r="J10">
        <f t="shared" si="2"/>
        <v>14</v>
      </c>
      <c r="K10">
        <v>27</v>
      </c>
      <c r="L10">
        <f t="shared" si="3"/>
        <v>3</v>
      </c>
      <c r="M10">
        <f t="shared" si="4"/>
        <v>3</v>
      </c>
      <c r="N10">
        <v>6</v>
      </c>
      <c r="O10">
        <f t="shared" si="5"/>
        <v>-18</v>
      </c>
      <c r="P10">
        <f t="shared" si="6"/>
        <v>18</v>
      </c>
      <c r="U10">
        <v>1968</v>
      </c>
      <c r="V10">
        <v>49854.6</v>
      </c>
      <c r="W10">
        <v>442</v>
      </c>
      <c r="X10">
        <v>53</v>
      </c>
    </row>
    <row r="11" spans="1:24" x14ac:dyDescent="0.25">
      <c r="A11">
        <v>1998</v>
      </c>
      <c r="B11">
        <v>0</v>
      </c>
      <c r="C11">
        <v>59</v>
      </c>
      <c r="D11">
        <v>31</v>
      </c>
      <c r="E11">
        <v>27.9777777777777</v>
      </c>
      <c r="F11">
        <v>1</v>
      </c>
      <c r="G11">
        <f t="shared" si="0"/>
        <v>30</v>
      </c>
      <c r="H11">
        <v>19</v>
      </c>
      <c r="I11">
        <f t="shared" si="1"/>
        <v>-11</v>
      </c>
      <c r="J11">
        <f t="shared" si="2"/>
        <v>11</v>
      </c>
      <c r="K11">
        <v>29</v>
      </c>
      <c r="L11">
        <f t="shared" si="3"/>
        <v>-1</v>
      </c>
      <c r="M11">
        <f t="shared" si="4"/>
        <v>1</v>
      </c>
      <c r="N11">
        <v>7</v>
      </c>
      <c r="O11">
        <f t="shared" si="5"/>
        <v>-23</v>
      </c>
      <c r="P11">
        <f t="shared" si="6"/>
        <v>23</v>
      </c>
      <c r="U11">
        <v>1969</v>
      </c>
      <c r="V11">
        <v>30188.25</v>
      </c>
      <c r="W11">
        <v>343</v>
      </c>
      <c r="X11">
        <v>57</v>
      </c>
    </row>
    <row r="12" spans="1:24" x14ac:dyDescent="0.25">
      <c r="A12">
        <v>2012</v>
      </c>
      <c r="B12">
        <v>0</v>
      </c>
      <c r="C12">
        <v>138</v>
      </c>
      <c r="D12">
        <v>29</v>
      </c>
      <c r="E12">
        <v>37.369565217391298</v>
      </c>
      <c r="F12">
        <v>8</v>
      </c>
      <c r="G12">
        <f t="shared" si="0"/>
        <v>6</v>
      </c>
      <c r="H12">
        <v>3</v>
      </c>
      <c r="I12">
        <f t="shared" si="1"/>
        <v>-3</v>
      </c>
      <c r="J12">
        <f t="shared" si="2"/>
        <v>3</v>
      </c>
      <c r="K12">
        <v>12</v>
      </c>
      <c r="L12">
        <f t="shared" si="3"/>
        <v>6</v>
      </c>
      <c r="M12">
        <f t="shared" si="4"/>
        <v>6</v>
      </c>
      <c r="N12">
        <v>8</v>
      </c>
      <c r="O12">
        <f t="shared" si="5"/>
        <v>2</v>
      </c>
      <c r="P12">
        <f t="shared" si="6"/>
        <v>2</v>
      </c>
      <c r="U12">
        <v>1970</v>
      </c>
      <c r="V12">
        <v>95039.7</v>
      </c>
      <c r="W12">
        <v>612</v>
      </c>
      <c r="X12">
        <v>44</v>
      </c>
    </row>
    <row r="13" spans="1:24" x14ac:dyDescent="0.25">
      <c r="A13">
        <v>1994</v>
      </c>
      <c r="B13">
        <v>5</v>
      </c>
      <c r="C13">
        <v>64</v>
      </c>
      <c r="D13">
        <v>28.5</v>
      </c>
      <c r="E13">
        <v>32.236842105263101</v>
      </c>
      <c r="F13">
        <v>19</v>
      </c>
      <c r="G13">
        <f t="shared" si="0"/>
        <v>26</v>
      </c>
      <c r="H13">
        <v>11</v>
      </c>
      <c r="I13">
        <f t="shared" si="1"/>
        <v>-15</v>
      </c>
      <c r="J13">
        <f t="shared" si="2"/>
        <v>15</v>
      </c>
      <c r="K13">
        <v>24</v>
      </c>
      <c r="L13">
        <f t="shared" si="3"/>
        <v>-2</v>
      </c>
      <c r="M13">
        <f t="shared" si="4"/>
        <v>2</v>
      </c>
      <c r="N13">
        <v>9</v>
      </c>
      <c r="O13">
        <f t="shared" si="5"/>
        <v>-17</v>
      </c>
      <c r="P13">
        <f t="shared" si="6"/>
        <v>17</v>
      </c>
      <c r="U13">
        <v>1971</v>
      </c>
      <c r="V13">
        <v>52811.55</v>
      </c>
      <c r="W13">
        <v>455</v>
      </c>
      <c r="X13">
        <v>51</v>
      </c>
    </row>
    <row r="14" spans="1:24" x14ac:dyDescent="0.25">
      <c r="A14">
        <v>2009</v>
      </c>
      <c r="B14">
        <v>11</v>
      </c>
      <c r="C14">
        <v>59</v>
      </c>
      <c r="D14">
        <v>28.5</v>
      </c>
      <c r="E14">
        <v>29.597826086956498</v>
      </c>
      <c r="F14">
        <v>17</v>
      </c>
      <c r="G14">
        <f t="shared" si="0"/>
        <v>11</v>
      </c>
      <c r="H14">
        <v>18</v>
      </c>
      <c r="I14">
        <f t="shared" si="1"/>
        <v>7</v>
      </c>
      <c r="J14">
        <f t="shared" si="2"/>
        <v>7</v>
      </c>
      <c r="K14">
        <v>28</v>
      </c>
      <c r="L14">
        <f t="shared" si="3"/>
        <v>17</v>
      </c>
      <c r="M14">
        <f t="shared" si="4"/>
        <v>17</v>
      </c>
      <c r="N14">
        <v>10</v>
      </c>
      <c r="O14">
        <f t="shared" si="5"/>
        <v>-1</v>
      </c>
      <c r="P14">
        <f t="shared" si="6"/>
        <v>1</v>
      </c>
      <c r="U14">
        <v>1972</v>
      </c>
      <c r="V14">
        <v>57012.25</v>
      </c>
      <c r="W14">
        <v>473</v>
      </c>
      <c r="X14">
        <v>50</v>
      </c>
    </row>
    <row r="15" spans="1:24" x14ac:dyDescent="0.25">
      <c r="A15">
        <v>1992</v>
      </c>
      <c r="B15">
        <v>7</v>
      </c>
      <c r="C15">
        <v>89</v>
      </c>
      <c r="D15">
        <v>27</v>
      </c>
      <c r="E15">
        <v>31.595744680850999</v>
      </c>
      <c r="F15">
        <v>13</v>
      </c>
      <c r="G15">
        <f t="shared" si="0"/>
        <v>31</v>
      </c>
      <c r="H15">
        <v>12</v>
      </c>
      <c r="I15">
        <f t="shared" si="1"/>
        <v>-19</v>
      </c>
      <c r="J15">
        <f t="shared" si="2"/>
        <v>19</v>
      </c>
      <c r="K15">
        <v>16</v>
      </c>
      <c r="L15">
        <f t="shared" si="3"/>
        <v>-15</v>
      </c>
      <c r="M15">
        <f t="shared" si="4"/>
        <v>15</v>
      </c>
      <c r="N15">
        <v>11</v>
      </c>
      <c r="O15">
        <f t="shared" si="5"/>
        <v>-20</v>
      </c>
      <c r="P15">
        <f t="shared" si="6"/>
        <v>20</v>
      </c>
      <c r="U15">
        <v>1973</v>
      </c>
      <c r="V15">
        <v>65472.25</v>
      </c>
      <c r="W15">
        <v>507</v>
      </c>
      <c r="X15">
        <v>49</v>
      </c>
    </row>
    <row r="16" spans="1:24" x14ac:dyDescent="0.25">
      <c r="A16">
        <v>2016</v>
      </c>
      <c r="B16">
        <v>8</v>
      </c>
      <c r="C16">
        <v>365</v>
      </c>
      <c r="D16">
        <v>25.5</v>
      </c>
      <c r="E16">
        <v>36.722826086956502</v>
      </c>
      <c r="F16">
        <v>25</v>
      </c>
      <c r="G16">
        <f t="shared" si="0"/>
        <v>5</v>
      </c>
      <c r="H16">
        <v>5</v>
      </c>
      <c r="I16">
        <f t="shared" si="1"/>
        <v>0</v>
      </c>
      <c r="J16">
        <f t="shared" si="2"/>
        <v>0</v>
      </c>
      <c r="K16">
        <v>1</v>
      </c>
      <c r="L16">
        <f t="shared" si="3"/>
        <v>-4</v>
      </c>
      <c r="M16">
        <f t="shared" si="4"/>
        <v>4</v>
      </c>
      <c r="N16">
        <v>12</v>
      </c>
      <c r="O16">
        <f t="shared" si="5"/>
        <v>7</v>
      </c>
      <c r="P16">
        <f t="shared" si="6"/>
        <v>7</v>
      </c>
      <c r="U16">
        <v>1974</v>
      </c>
      <c r="V16">
        <v>103165.3</v>
      </c>
      <c r="W16">
        <v>638</v>
      </c>
      <c r="X16">
        <v>43</v>
      </c>
    </row>
    <row r="17" spans="1:24" x14ac:dyDescent="0.25">
      <c r="A17">
        <v>2007</v>
      </c>
      <c r="B17">
        <v>3</v>
      </c>
      <c r="C17">
        <v>174</v>
      </c>
      <c r="D17">
        <v>25</v>
      </c>
      <c r="E17">
        <v>31.059782608695599</v>
      </c>
      <c r="F17">
        <v>13</v>
      </c>
      <c r="G17">
        <f t="shared" si="0"/>
        <v>10</v>
      </c>
      <c r="H17">
        <v>13</v>
      </c>
      <c r="I17">
        <f t="shared" si="1"/>
        <v>3</v>
      </c>
      <c r="J17">
        <f t="shared" si="2"/>
        <v>3</v>
      </c>
      <c r="K17">
        <v>3</v>
      </c>
      <c r="L17">
        <f t="shared" si="3"/>
        <v>-7</v>
      </c>
      <c r="M17">
        <f t="shared" si="4"/>
        <v>7</v>
      </c>
      <c r="N17">
        <v>13</v>
      </c>
      <c r="O17">
        <f t="shared" si="5"/>
        <v>3</v>
      </c>
      <c r="P17">
        <f t="shared" si="6"/>
        <v>3</v>
      </c>
      <c r="U17">
        <v>1975</v>
      </c>
      <c r="V17">
        <v>74068.100000000006</v>
      </c>
      <c r="W17">
        <v>540</v>
      </c>
      <c r="X17">
        <v>48</v>
      </c>
    </row>
    <row r="18" spans="1:24" x14ac:dyDescent="0.25">
      <c r="A18">
        <v>1997</v>
      </c>
      <c r="B18">
        <v>8</v>
      </c>
      <c r="C18">
        <v>55</v>
      </c>
      <c r="D18">
        <v>25</v>
      </c>
      <c r="E18">
        <v>27.571428571428498</v>
      </c>
      <c r="F18">
        <v>19</v>
      </c>
      <c r="G18">
        <f t="shared" si="0"/>
        <v>38</v>
      </c>
      <c r="H18">
        <v>20</v>
      </c>
      <c r="I18">
        <f t="shared" si="1"/>
        <v>-18</v>
      </c>
      <c r="J18">
        <f t="shared" si="2"/>
        <v>18</v>
      </c>
      <c r="K18">
        <v>34</v>
      </c>
      <c r="L18">
        <f t="shared" si="3"/>
        <v>-4</v>
      </c>
      <c r="M18">
        <f t="shared" si="4"/>
        <v>4</v>
      </c>
      <c r="N18">
        <v>14</v>
      </c>
      <c r="O18">
        <f t="shared" si="5"/>
        <v>-24</v>
      </c>
      <c r="P18">
        <f t="shared" si="6"/>
        <v>24</v>
      </c>
      <c r="U18">
        <v>1976</v>
      </c>
      <c r="V18">
        <v>93392.55</v>
      </c>
      <c r="W18">
        <v>607</v>
      </c>
      <c r="X18">
        <v>45</v>
      </c>
    </row>
    <row r="19" spans="1:24" x14ac:dyDescent="0.25">
      <c r="A19">
        <v>1990</v>
      </c>
      <c r="B19">
        <v>11</v>
      </c>
      <c r="C19">
        <v>54</v>
      </c>
      <c r="D19">
        <v>25</v>
      </c>
      <c r="E19">
        <v>25.96</v>
      </c>
      <c r="F19">
        <v>25</v>
      </c>
      <c r="G19">
        <f t="shared" si="0"/>
        <v>32</v>
      </c>
      <c r="H19">
        <v>25</v>
      </c>
      <c r="I19">
        <f t="shared" si="1"/>
        <v>-7</v>
      </c>
      <c r="J19">
        <f t="shared" si="2"/>
        <v>7</v>
      </c>
      <c r="K19">
        <v>35</v>
      </c>
      <c r="L19">
        <f t="shared" si="3"/>
        <v>3</v>
      </c>
      <c r="M19">
        <f t="shared" si="4"/>
        <v>3</v>
      </c>
      <c r="N19">
        <v>15</v>
      </c>
      <c r="O19">
        <f t="shared" si="5"/>
        <v>-17</v>
      </c>
      <c r="P19">
        <f t="shared" si="6"/>
        <v>17</v>
      </c>
      <c r="U19">
        <v>1977</v>
      </c>
      <c r="V19">
        <v>74354.95</v>
      </c>
      <c r="W19">
        <v>541</v>
      </c>
      <c r="X19">
        <v>47</v>
      </c>
    </row>
    <row r="20" spans="1:24" x14ac:dyDescent="0.25">
      <c r="A20">
        <v>2020</v>
      </c>
      <c r="B20">
        <v>2</v>
      </c>
      <c r="C20">
        <v>159</v>
      </c>
      <c r="D20">
        <v>24.5</v>
      </c>
      <c r="E20">
        <v>33.364130434782602</v>
      </c>
      <c r="F20">
        <v>10</v>
      </c>
      <c r="G20">
        <f t="shared" si="0"/>
        <v>1</v>
      </c>
      <c r="H20">
        <v>8</v>
      </c>
      <c r="I20">
        <f t="shared" si="1"/>
        <v>7</v>
      </c>
      <c r="J20">
        <f t="shared" si="2"/>
        <v>7</v>
      </c>
      <c r="K20">
        <v>6</v>
      </c>
      <c r="L20">
        <f t="shared" si="3"/>
        <v>5</v>
      </c>
      <c r="M20">
        <f t="shared" si="4"/>
        <v>5</v>
      </c>
      <c r="N20">
        <v>16</v>
      </c>
      <c r="O20">
        <f t="shared" si="5"/>
        <v>15</v>
      </c>
      <c r="P20">
        <f t="shared" si="6"/>
        <v>15</v>
      </c>
      <c r="U20">
        <v>1978</v>
      </c>
      <c r="V20">
        <v>74410.05</v>
      </c>
      <c r="W20">
        <v>541</v>
      </c>
      <c r="X20">
        <v>46</v>
      </c>
    </row>
    <row r="21" spans="1:24" x14ac:dyDescent="0.25">
      <c r="A21">
        <v>2017</v>
      </c>
      <c r="B21">
        <v>4</v>
      </c>
      <c r="C21">
        <v>152</v>
      </c>
      <c r="D21">
        <v>24</v>
      </c>
      <c r="E21">
        <v>34.478260869565197</v>
      </c>
      <c r="F21">
        <v>24</v>
      </c>
      <c r="G21">
        <f t="shared" si="0"/>
        <v>2</v>
      </c>
      <c r="H21">
        <v>7</v>
      </c>
      <c r="I21">
        <f t="shared" si="1"/>
        <v>5</v>
      </c>
      <c r="J21">
        <f t="shared" si="2"/>
        <v>5</v>
      </c>
      <c r="K21">
        <v>10</v>
      </c>
      <c r="L21">
        <f t="shared" si="3"/>
        <v>8</v>
      </c>
      <c r="M21">
        <f t="shared" si="4"/>
        <v>8</v>
      </c>
      <c r="N21">
        <v>17</v>
      </c>
      <c r="O21">
        <f t="shared" si="5"/>
        <v>15</v>
      </c>
      <c r="P21">
        <f t="shared" si="6"/>
        <v>15</v>
      </c>
      <c r="U21">
        <v>1979</v>
      </c>
      <c r="V21">
        <v>170534.55</v>
      </c>
      <c r="W21">
        <v>821</v>
      </c>
      <c r="X21">
        <v>40</v>
      </c>
    </row>
    <row r="22" spans="1:24" x14ac:dyDescent="0.25">
      <c r="A22">
        <v>2014</v>
      </c>
      <c r="B22">
        <v>4</v>
      </c>
      <c r="C22">
        <v>85</v>
      </c>
      <c r="D22">
        <v>24</v>
      </c>
      <c r="E22">
        <v>26.380434782608599</v>
      </c>
      <c r="F22">
        <v>18</v>
      </c>
      <c r="G22">
        <f t="shared" si="0"/>
        <v>12</v>
      </c>
      <c r="H22">
        <v>24</v>
      </c>
      <c r="I22">
        <f t="shared" si="1"/>
        <v>12</v>
      </c>
      <c r="J22">
        <f t="shared" si="2"/>
        <v>12</v>
      </c>
      <c r="K22">
        <v>17</v>
      </c>
      <c r="L22">
        <f t="shared" si="3"/>
        <v>5</v>
      </c>
      <c r="M22">
        <f t="shared" si="4"/>
        <v>5</v>
      </c>
      <c r="N22">
        <v>18</v>
      </c>
      <c r="O22">
        <f t="shared" si="5"/>
        <v>6</v>
      </c>
      <c r="P22">
        <f t="shared" si="6"/>
        <v>6</v>
      </c>
      <c r="U22">
        <v>1980</v>
      </c>
      <c r="V22">
        <v>235664.5</v>
      </c>
      <c r="W22">
        <v>966</v>
      </c>
      <c r="X22">
        <v>37</v>
      </c>
    </row>
    <row r="23" spans="1:24" x14ac:dyDescent="0.25">
      <c r="A23">
        <v>2019</v>
      </c>
      <c r="B23">
        <v>2</v>
      </c>
      <c r="C23">
        <v>64</v>
      </c>
      <c r="D23">
        <v>24</v>
      </c>
      <c r="E23">
        <v>24.815217391304301</v>
      </c>
      <c r="F23">
        <v>30</v>
      </c>
      <c r="G23">
        <f t="shared" si="0"/>
        <v>9</v>
      </c>
      <c r="H23">
        <v>28</v>
      </c>
      <c r="I23">
        <f t="shared" si="1"/>
        <v>19</v>
      </c>
      <c r="J23">
        <f t="shared" si="2"/>
        <v>19</v>
      </c>
      <c r="K23">
        <v>25</v>
      </c>
      <c r="L23">
        <f t="shared" si="3"/>
        <v>16</v>
      </c>
      <c r="M23">
        <f t="shared" si="4"/>
        <v>16</v>
      </c>
      <c r="N23">
        <v>19</v>
      </c>
      <c r="O23">
        <f t="shared" si="5"/>
        <v>10</v>
      </c>
      <c r="P23">
        <f t="shared" si="6"/>
        <v>10</v>
      </c>
      <c r="U23">
        <v>1981</v>
      </c>
      <c r="V23">
        <v>260204.15</v>
      </c>
      <c r="W23">
        <v>1015</v>
      </c>
      <c r="X23">
        <v>34</v>
      </c>
    </row>
    <row r="24" spans="1:24" x14ac:dyDescent="0.25">
      <c r="A24">
        <v>2006</v>
      </c>
      <c r="B24">
        <v>1</v>
      </c>
      <c r="C24">
        <v>188</v>
      </c>
      <c r="D24">
        <v>23</v>
      </c>
      <c r="E24">
        <v>30.228260869565201</v>
      </c>
      <c r="F24">
        <v>15</v>
      </c>
      <c r="G24">
        <f t="shared" si="0"/>
        <v>7</v>
      </c>
      <c r="H24">
        <v>16</v>
      </c>
      <c r="I24">
        <f t="shared" si="1"/>
        <v>9</v>
      </c>
      <c r="J24">
        <f t="shared" si="2"/>
        <v>9</v>
      </c>
      <c r="K24">
        <v>2</v>
      </c>
      <c r="L24">
        <f t="shared" si="3"/>
        <v>-5</v>
      </c>
      <c r="M24">
        <f t="shared" si="4"/>
        <v>5</v>
      </c>
      <c r="N24">
        <v>20</v>
      </c>
      <c r="O24">
        <f t="shared" si="5"/>
        <v>13</v>
      </c>
      <c r="P24">
        <f t="shared" si="6"/>
        <v>13</v>
      </c>
      <c r="U24">
        <v>1982</v>
      </c>
      <c r="V24">
        <v>108610</v>
      </c>
      <c r="W24">
        <v>654</v>
      </c>
      <c r="X24">
        <v>42</v>
      </c>
    </row>
    <row r="25" spans="1:24" x14ac:dyDescent="0.25">
      <c r="A25">
        <v>2015</v>
      </c>
      <c r="B25">
        <v>2</v>
      </c>
      <c r="C25">
        <v>174</v>
      </c>
      <c r="D25">
        <v>23</v>
      </c>
      <c r="E25">
        <v>29.701086956521699</v>
      </c>
      <c r="F25">
        <v>23</v>
      </c>
      <c r="G25">
        <f t="shared" si="0"/>
        <v>8</v>
      </c>
      <c r="H25">
        <v>17</v>
      </c>
      <c r="I25">
        <f t="shared" si="1"/>
        <v>9</v>
      </c>
      <c r="J25">
        <f t="shared" si="2"/>
        <v>9</v>
      </c>
      <c r="K25">
        <v>4</v>
      </c>
      <c r="L25">
        <f t="shared" si="3"/>
        <v>-4</v>
      </c>
      <c r="M25">
        <f t="shared" si="4"/>
        <v>4</v>
      </c>
      <c r="N25">
        <v>21</v>
      </c>
      <c r="O25">
        <f t="shared" si="5"/>
        <v>13</v>
      </c>
      <c r="P25">
        <f t="shared" si="6"/>
        <v>13</v>
      </c>
      <c r="U25">
        <v>1983</v>
      </c>
      <c r="V25">
        <v>177327.35</v>
      </c>
      <c r="W25">
        <v>837</v>
      </c>
      <c r="X25">
        <v>39</v>
      </c>
    </row>
    <row r="26" spans="1:24" x14ac:dyDescent="0.25">
      <c r="A26">
        <v>2004</v>
      </c>
      <c r="B26">
        <v>2</v>
      </c>
      <c r="C26">
        <v>155</v>
      </c>
      <c r="D26">
        <v>23</v>
      </c>
      <c r="E26">
        <v>25.141304347826001</v>
      </c>
      <c r="F26">
        <v>15</v>
      </c>
      <c r="G26">
        <f t="shared" si="0"/>
        <v>23</v>
      </c>
      <c r="H26">
        <v>27</v>
      </c>
      <c r="I26">
        <f t="shared" si="1"/>
        <v>4</v>
      </c>
      <c r="J26">
        <f t="shared" si="2"/>
        <v>4</v>
      </c>
      <c r="K26">
        <v>8</v>
      </c>
      <c r="L26">
        <f t="shared" si="3"/>
        <v>-15</v>
      </c>
      <c r="M26">
        <f t="shared" si="4"/>
        <v>15</v>
      </c>
      <c r="N26">
        <v>22</v>
      </c>
      <c r="O26">
        <f t="shared" si="5"/>
        <v>-1</v>
      </c>
      <c r="P26">
        <f t="shared" si="6"/>
        <v>1</v>
      </c>
      <c r="U26">
        <v>1984</v>
      </c>
      <c r="V26">
        <v>300448.65000000002</v>
      </c>
      <c r="W26">
        <v>1091</v>
      </c>
      <c r="X26">
        <v>33</v>
      </c>
    </row>
    <row r="27" spans="1:24" x14ac:dyDescent="0.25">
      <c r="A27">
        <v>2018</v>
      </c>
      <c r="B27">
        <v>4</v>
      </c>
      <c r="C27">
        <v>153</v>
      </c>
      <c r="D27">
        <v>23</v>
      </c>
      <c r="E27">
        <v>30.690217391304301</v>
      </c>
      <c r="F27">
        <v>18</v>
      </c>
      <c r="G27">
        <f t="shared" si="0"/>
        <v>4</v>
      </c>
      <c r="H27">
        <v>14</v>
      </c>
      <c r="I27">
        <f t="shared" si="1"/>
        <v>10</v>
      </c>
      <c r="J27">
        <f t="shared" si="2"/>
        <v>10</v>
      </c>
      <c r="K27">
        <v>9</v>
      </c>
      <c r="L27">
        <f t="shared" si="3"/>
        <v>5</v>
      </c>
      <c r="M27">
        <f t="shared" si="4"/>
        <v>5</v>
      </c>
      <c r="N27">
        <v>23</v>
      </c>
      <c r="O27">
        <f t="shared" si="5"/>
        <v>19</v>
      </c>
      <c r="P27">
        <f t="shared" si="6"/>
        <v>19</v>
      </c>
      <c r="U27">
        <v>1985</v>
      </c>
      <c r="V27">
        <v>490303.25</v>
      </c>
      <c r="W27">
        <v>1395</v>
      </c>
      <c r="X27">
        <v>28</v>
      </c>
    </row>
    <row r="28" spans="1:24" x14ac:dyDescent="0.25">
      <c r="A28">
        <v>1995</v>
      </c>
      <c r="B28">
        <v>8</v>
      </c>
      <c r="C28">
        <v>97</v>
      </c>
      <c r="D28">
        <v>23</v>
      </c>
      <c r="E28">
        <v>30.358974358974301</v>
      </c>
      <c r="F28">
        <v>31</v>
      </c>
      <c r="G28">
        <f t="shared" si="0"/>
        <v>36</v>
      </c>
      <c r="H28">
        <v>15</v>
      </c>
      <c r="I28">
        <f t="shared" si="1"/>
        <v>-21</v>
      </c>
      <c r="J28">
        <f t="shared" si="2"/>
        <v>21</v>
      </c>
      <c r="K28">
        <v>14</v>
      </c>
      <c r="L28">
        <f t="shared" si="3"/>
        <v>-22</v>
      </c>
      <c r="M28">
        <f t="shared" si="4"/>
        <v>22</v>
      </c>
      <c r="N28">
        <v>24</v>
      </c>
      <c r="O28">
        <f t="shared" si="5"/>
        <v>-12</v>
      </c>
      <c r="P28">
        <f t="shared" si="6"/>
        <v>12</v>
      </c>
      <c r="U28">
        <v>1986</v>
      </c>
      <c r="V28">
        <v>437733.1</v>
      </c>
      <c r="W28">
        <v>1318</v>
      </c>
      <c r="X28">
        <v>29</v>
      </c>
    </row>
    <row r="29" spans="1:24" x14ac:dyDescent="0.25">
      <c r="A29">
        <v>2013</v>
      </c>
      <c r="B29">
        <v>6</v>
      </c>
      <c r="C29">
        <v>58</v>
      </c>
      <c r="D29">
        <v>23</v>
      </c>
      <c r="E29">
        <v>24.097826086956498</v>
      </c>
      <c r="F29">
        <v>20</v>
      </c>
      <c r="G29">
        <f t="shared" si="0"/>
        <v>15</v>
      </c>
      <c r="H29">
        <v>29</v>
      </c>
      <c r="I29">
        <f t="shared" si="1"/>
        <v>14</v>
      </c>
      <c r="J29">
        <f t="shared" si="2"/>
        <v>14</v>
      </c>
      <c r="K29">
        <v>31</v>
      </c>
      <c r="L29">
        <f t="shared" si="3"/>
        <v>16</v>
      </c>
      <c r="M29">
        <f t="shared" si="4"/>
        <v>16</v>
      </c>
      <c r="N29">
        <v>25</v>
      </c>
      <c r="O29">
        <f t="shared" si="5"/>
        <v>10</v>
      </c>
      <c r="P29">
        <f t="shared" si="6"/>
        <v>10</v>
      </c>
      <c r="U29">
        <v>1987</v>
      </c>
      <c r="V29">
        <v>704049.95</v>
      </c>
      <c r="W29">
        <v>1673</v>
      </c>
      <c r="X29">
        <v>21</v>
      </c>
    </row>
    <row r="30" spans="1:24" x14ac:dyDescent="0.25">
      <c r="A30">
        <v>1988</v>
      </c>
      <c r="B30">
        <v>6</v>
      </c>
      <c r="C30">
        <v>69</v>
      </c>
      <c r="D30">
        <v>22</v>
      </c>
      <c r="E30">
        <v>26.8888888888888</v>
      </c>
      <c r="F30">
        <v>13</v>
      </c>
      <c r="G30">
        <f t="shared" si="0"/>
        <v>22</v>
      </c>
      <c r="H30">
        <v>21</v>
      </c>
      <c r="I30">
        <f t="shared" si="1"/>
        <v>-1</v>
      </c>
      <c r="J30">
        <f t="shared" si="2"/>
        <v>1</v>
      </c>
      <c r="K30">
        <v>20</v>
      </c>
      <c r="L30">
        <f t="shared" si="3"/>
        <v>-2</v>
      </c>
      <c r="M30">
        <f t="shared" si="4"/>
        <v>2</v>
      </c>
      <c r="N30">
        <v>26</v>
      </c>
      <c r="O30">
        <f t="shared" si="5"/>
        <v>4</v>
      </c>
      <c r="P30">
        <f t="shared" si="6"/>
        <v>4</v>
      </c>
      <c r="U30">
        <v>1988</v>
      </c>
      <c r="V30">
        <v>675197.9</v>
      </c>
      <c r="W30">
        <v>1638</v>
      </c>
      <c r="X30">
        <v>22</v>
      </c>
    </row>
    <row r="31" spans="1:24" x14ac:dyDescent="0.25">
      <c r="A31">
        <v>2008</v>
      </c>
      <c r="B31">
        <v>1</v>
      </c>
      <c r="C31">
        <v>66</v>
      </c>
      <c r="D31">
        <v>22</v>
      </c>
      <c r="E31">
        <v>25.3586956521739</v>
      </c>
      <c r="F31">
        <v>13</v>
      </c>
      <c r="G31">
        <f t="shared" si="0"/>
        <v>13</v>
      </c>
      <c r="H31">
        <v>26</v>
      </c>
      <c r="I31">
        <f t="shared" si="1"/>
        <v>13</v>
      </c>
      <c r="J31">
        <f t="shared" si="2"/>
        <v>13</v>
      </c>
      <c r="K31">
        <v>23</v>
      </c>
      <c r="L31">
        <f t="shared" si="3"/>
        <v>10</v>
      </c>
      <c r="M31">
        <f t="shared" si="4"/>
        <v>10</v>
      </c>
      <c r="N31">
        <v>27</v>
      </c>
      <c r="O31">
        <f t="shared" si="5"/>
        <v>14</v>
      </c>
      <c r="P31">
        <f t="shared" si="6"/>
        <v>14</v>
      </c>
      <c r="U31">
        <v>1989</v>
      </c>
      <c r="V31">
        <v>503561.1</v>
      </c>
      <c r="W31">
        <v>1414</v>
      </c>
      <c r="X31">
        <v>27</v>
      </c>
    </row>
    <row r="32" spans="1:24" x14ac:dyDescent="0.25">
      <c r="A32">
        <v>1991</v>
      </c>
      <c r="B32">
        <v>9</v>
      </c>
      <c r="C32">
        <v>59</v>
      </c>
      <c r="D32">
        <v>21</v>
      </c>
      <c r="E32">
        <v>26.742857142857101</v>
      </c>
      <c r="F32">
        <v>19</v>
      </c>
      <c r="G32">
        <f t="shared" si="0"/>
        <v>35</v>
      </c>
      <c r="H32">
        <v>23</v>
      </c>
      <c r="I32">
        <f t="shared" si="1"/>
        <v>-12</v>
      </c>
      <c r="J32">
        <f t="shared" si="2"/>
        <v>12</v>
      </c>
      <c r="K32">
        <v>30</v>
      </c>
      <c r="L32">
        <f t="shared" si="3"/>
        <v>-5</v>
      </c>
      <c r="M32">
        <f t="shared" si="4"/>
        <v>5</v>
      </c>
      <c r="N32">
        <v>28</v>
      </c>
      <c r="O32">
        <f t="shared" si="5"/>
        <v>-7</v>
      </c>
      <c r="P32">
        <f t="shared" si="6"/>
        <v>7</v>
      </c>
      <c r="U32">
        <v>1990</v>
      </c>
      <c r="V32">
        <v>311958.7</v>
      </c>
      <c r="W32">
        <v>1112</v>
      </c>
      <c r="X32">
        <v>32</v>
      </c>
    </row>
    <row r="33" spans="1:24" x14ac:dyDescent="0.25">
      <c r="A33">
        <v>1987</v>
      </c>
      <c r="B33">
        <v>8</v>
      </c>
      <c r="C33">
        <v>37</v>
      </c>
      <c r="D33">
        <v>21</v>
      </c>
      <c r="E33">
        <v>21.545454545454501</v>
      </c>
      <c r="F33">
        <v>23</v>
      </c>
      <c r="G33">
        <f t="shared" si="0"/>
        <v>21</v>
      </c>
      <c r="H33">
        <v>31</v>
      </c>
      <c r="I33">
        <f t="shared" si="1"/>
        <v>10</v>
      </c>
      <c r="J33">
        <f t="shared" si="2"/>
        <v>10</v>
      </c>
      <c r="K33">
        <v>39</v>
      </c>
      <c r="L33">
        <f t="shared" si="3"/>
        <v>18</v>
      </c>
      <c r="M33">
        <f t="shared" si="4"/>
        <v>18</v>
      </c>
      <c r="N33">
        <v>29</v>
      </c>
      <c r="O33">
        <f t="shared" si="5"/>
        <v>8</v>
      </c>
      <c r="P33">
        <f t="shared" si="6"/>
        <v>8</v>
      </c>
      <c r="U33">
        <v>1991</v>
      </c>
      <c r="V33">
        <v>246154.95</v>
      </c>
      <c r="W33">
        <v>987</v>
      </c>
      <c r="X33">
        <v>35</v>
      </c>
    </row>
    <row r="34" spans="1:24" x14ac:dyDescent="0.25">
      <c r="A34">
        <v>2022</v>
      </c>
      <c r="B34">
        <v>8</v>
      </c>
      <c r="C34">
        <v>148</v>
      </c>
      <c r="D34">
        <v>20.5</v>
      </c>
      <c r="E34">
        <v>26.760869565217298</v>
      </c>
      <c r="F34">
        <v>18</v>
      </c>
      <c r="G34">
        <f t="shared" si="0"/>
        <v>0</v>
      </c>
      <c r="H34">
        <v>22</v>
      </c>
      <c r="I34">
        <f t="shared" si="1"/>
        <v>22</v>
      </c>
      <c r="J34">
        <f t="shared" si="2"/>
        <v>22</v>
      </c>
      <c r="K34">
        <v>11</v>
      </c>
      <c r="L34">
        <f t="shared" si="3"/>
        <v>11</v>
      </c>
      <c r="M34">
        <f t="shared" si="4"/>
        <v>11</v>
      </c>
      <c r="N34">
        <v>30</v>
      </c>
      <c r="O34">
        <f t="shared" si="5"/>
        <v>30</v>
      </c>
      <c r="P34">
        <f t="shared" si="6"/>
        <v>30</v>
      </c>
      <c r="U34">
        <v>1992</v>
      </c>
      <c r="V34">
        <v>312481.65000000002</v>
      </c>
      <c r="W34">
        <v>1113</v>
      </c>
      <c r="X34">
        <v>31</v>
      </c>
    </row>
    <row r="35" spans="1:24" x14ac:dyDescent="0.25">
      <c r="A35">
        <v>2010</v>
      </c>
      <c r="B35">
        <v>7</v>
      </c>
      <c r="C35">
        <v>63</v>
      </c>
      <c r="D35">
        <v>20.5</v>
      </c>
      <c r="E35">
        <v>22.972826086956498</v>
      </c>
      <c r="F35">
        <v>20</v>
      </c>
      <c r="G35">
        <f t="shared" si="0"/>
        <v>14</v>
      </c>
      <c r="H35">
        <v>30</v>
      </c>
      <c r="I35">
        <f t="shared" si="1"/>
        <v>16</v>
      </c>
      <c r="J35">
        <f t="shared" si="2"/>
        <v>16</v>
      </c>
      <c r="K35">
        <v>26</v>
      </c>
      <c r="L35">
        <f t="shared" si="3"/>
        <v>12</v>
      </c>
      <c r="M35">
        <f t="shared" si="4"/>
        <v>12</v>
      </c>
      <c r="N35">
        <v>31</v>
      </c>
      <c r="O35">
        <f t="shared" si="5"/>
        <v>17</v>
      </c>
      <c r="P35">
        <f t="shared" si="6"/>
        <v>17</v>
      </c>
      <c r="U35">
        <v>1993</v>
      </c>
      <c r="V35">
        <v>142987.54999999999</v>
      </c>
      <c r="W35">
        <v>751</v>
      </c>
      <c r="X35">
        <v>41</v>
      </c>
    </row>
    <row r="36" spans="1:24" x14ac:dyDescent="0.25">
      <c r="A36">
        <v>2023</v>
      </c>
      <c r="B36">
        <v>3</v>
      </c>
      <c r="C36">
        <v>98</v>
      </c>
      <c r="D36">
        <v>17.5</v>
      </c>
      <c r="E36">
        <v>20.314516129032199</v>
      </c>
      <c r="F36">
        <v>16</v>
      </c>
      <c r="G36">
        <f t="shared" si="0"/>
        <v>0</v>
      </c>
      <c r="H36">
        <v>32</v>
      </c>
      <c r="I36">
        <f t="shared" si="1"/>
        <v>32</v>
      </c>
      <c r="J36">
        <f t="shared" si="2"/>
        <v>32</v>
      </c>
      <c r="K36">
        <v>13</v>
      </c>
      <c r="L36">
        <f t="shared" si="3"/>
        <v>13</v>
      </c>
      <c r="M36">
        <f t="shared" si="4"/>
        <v>13</v>
      </c>
      <c r="N36">
        <v>32</v>
      </c>
      <c r="O36">
        <f t="shared" si="5"/>
        <v>32</v>
      </c>
      <c r="P36">
        <f t="shared" si="6"/>
        <v>32</v>
      </c>
      <c r="U36">
        <v>1994</v>
      </c>
      <c r="V36">
        <v>546442.94999999995</v>
      </c>
      <c r="W36">
        <v>1473</v>
      </c>
      <c r="X36">
        <v>26</v>
      </c>
    </row>
    <row r="37" spans="1:24" x14ac:dyDescent="0.25">
      <c r="A37">
        <v>2005</v>
      </c>
      <c r="B37">
        <v>1</v>
      </c>
      <c r="C37">
        <v>56</v>
      </c>
      <c r="D37">
        <v>17</v>
      </c>
      <c r="E37">
        <v>18.010869565217298</v>
      </c>
      <c r="F37">
        <v>2</v>
      </c>
      <c r="G37">
        <f t="shared" si="0"/>
        <v>16</v>
      </c>
      <c r="H37">
        <v>34</v>
      </c>
      <c r="I37">
        <f t="shared" si="1"/>
        <v>18</v>
      </c>
      <c r="J37">
        <f t="shared" si="2"/>
        <v>18</v>
      </c>
      <c r="K37">
        <v>32</v>
      </c>
      <c r="L37">
        <f t="shared" si="3"/>
        <v>16</v>
      </c>
      <c r="M37">
        <f t="shared" si="4"/>
        <v>16</v>
      </c>
      <c r="N37">
        <v>33</v>
      </c>
      <c r="O37">
        <f t="shared" si="5"/>
        <v>17</v>
      </c>
      <c r="P37">
        <f t="shared" si="6"/>
        <v>17</v>
      </c>
      <c r="U37">
        <v>1995</v>
      </c>
      <c r="V37">
        <v>242189.75</v>
      </c>
      <c r="W37">
        <v>979</v>
      </c>
      <c r="X37">
        <v>36</v>
      </c>
    </row>
    <row r="38" spans="1:24" x14ac:dyDescent="0.25">
      <c r="A38">
        <v>1989</v>
      </c>
      <c r="B38">
        <v>7</v>
      </c>
      <c r="C38">
        <v>42</v>
      </c>
      <c r="D38">
        <v>17</v>
      </c>
      <c r="E38">
        <v>18.423076923076898</v>
      </c>
      <c r="F38">
        <v>12</v>
      </c>
      <c r="G38">
        <f t="shared" si="0"/>
        <v>27</v>
      </c>
      <c r="H38">
        <v>33</v>
      </c>
      <c r="I38">
        <f t="shared" si="1"/>
        <v>6</v>
      </c>
      <c r="J38">
        <f t="shared" si="2"/>
        <v>6</v>
      </c>
      <c r="K38">
        <v>38</v>
      </c>
      <c r="L38">
        <f t="shared" si="3"/>
        <v>11</v>
      </c>
      <c r="M38">
        <f t="shared" si="4"/>
        <v>11</v>
      </c>
      <c r="N38">
        <v>34</v>
      </c>
      <c r="O38">
        <f t="shared" si="5"/>
        <v>7</v>
      </c>
      <c r="P38">
        <f t="shared" si="6"/>
        <v>7</v>
      </c>
      <c r="U38">
        <v>1996</v>
      </c>
      <c r="V38">
        <v>595600</v>
      </c>
      <c r="W38">
        <v>1538</v>
      </c>
      <c r="X38">
        <v>24</v>
      </c>
    </row>
    <row r="39" spans="1:24" x14ac:dyDescent="0.25">
      <c r="A39">
        <v>2000</v>
      </c>
      <c r="B39">
        <v>1</v>
      </c>
      <c r="C39">
        <v>167</v>
      </c>
      <c r="D39">
        <v>6</v>
      </c>
      <c r="E39">
        <v>15.696132596685</v>
      </c>
      <c r="F39">
        <v>5</v>
      </c>
      <c r="G39">
        <f t="shared" si="0"/>
        <v>17</v>
      </c>
      <c r="H39">
        <v>35</v>
      </c>
      <c r="I39">
        <f t="shared" si="1"/>
        <v>18</v>
      </c>
      <c r="J39">
        <f t="shared" si="2"/>
        <v>18</v>
      </c>
      <c r="K39">
        <v>5</v>
      </c>
      <c r="L39">
        <f t="shared" si="3"/>
        <v>-12</v>
      </c>
      <c r="M39">
        <f t="shared" si="4"/>
        <v>12</v>
      </c>
      <c r="N39">
        <v>35</v>
      </c>
      <c r="O39">
        <f t="shared" si="5"/>
        <v>18</v>
      </c>
      <c r="P39">
        <f t="shared" si="6"/>
        <v>18</v>
      </c>
      <c r="U39">
        <v>1997</v>
      </c>
      <c r="V39">
        <v>182836.1</v>
      </c>
      <c r="W39">
        <v>850</v>
      </c>
      <c r="X39">
        <v>38</v>
      </c>
    </row>
    <row r="40" spans="1:24" x14ac:dyDescent="0.25">
      <c r="A40">
        <v>1999</v>
      </c>
      <c r="B40">
        <v>2</v>
      </c>
      <c r="C40">
        <v>54</v>
      </c>
      <c r="D40">
        <v>6</v>
      </c>
      <c r="E40">
        <v>10.725714285714201</v>
      </c>
      <c r="F40">
        <v>6</v>
      </c>
      <c r="G40">
        <f t="shared" si="0"/>
        <v>25</v>
      </c>
      <c r="H40">
        <v>38</v>
      </c>
      <c r="I40">
        <f t="shared" si="1"/>
        <v>13</v>
      </c>
      <c r="J40">
        <f t="shared" si="2"/>
        <v>13</v>
      </c>
      <c r="K40">
        <v>36</v>
      </c>
      <c r="L40">
        <f t="shared" si="3"/>
        <v>11</v>
      </c>
      <c r="M40">
        <f t="shared" si="4"/>
        <v>11</v>
      </c>
      <c r="N40">
        <v>36</v>
      </c>
      <c r="O40">
        <f t="shared" si="5"/>
        <v>11</v>
      </c>
      <c r="P40">
        <f t="shared" si="6"/>
        <v>11</v>
      </c>
      <c r="U40">
        <v>1998</v>
      </c>
      <c r="V40">
        <v>337160.2</v>
      </c>
      <c r="W40">
        <v>1156</v>
      </c>
      <c r="X40">
        <v>30</v>
      </c>
    </row>
    <row r="41" spans="1:24" x14ac:dyDescent="0.25">
      <c r="A41">
        <v>2003</v>
      </c>
      <c r="B41">
        <v>1</v>
      </c>
      <c r="C41">
        <v>94</v>
      </c>
      <c r="D41">
        <v>5</v>
      </c>
      <c r="E41">
        <v>11.7853107344632</v>
      </c>
      <c r="F41">
        <v>3</v>
      </c>
      <c r="G41">
        <f t="shared" si="0"/>
        <v>18</v>
      </c>
      <c r="H41">
        <v>36</v>
      </c>
      <c r="I41">
        <f t="shared" si="1"/>
        <v>18</v>
      </c>
      <c r="J41">
        <f t="shared" si="2"/>
        <v>18</v>
      </c>
      <c r="K41">
        <v>15</v>
      </c>
      <c r="L41">
        <f t="shared" si="3"/>
        <v>-3</v>
      </c>
      <c r="M41">
        <f t="shared" si="4"/>
        <v>3</v>
      </c>
      <c r="N41">
        <v>37</v>
      </c>
      <c r="O41">
        <f t="shared" si="5"/>
        <v>19</v>
      </c>
      <c r="P41">
        <f t="shared" si="6"/>
        <v>19</v>
      </c>
      <c r="U41">
        <v>1999</v>
      </c>
      <c r="V41">
        <v>567329.44999999995</v>
      </c>
      <c r="W41">
        <v>1501</v>
      </c>
      <c r="X41">
        <v>25</v>
      </c>
    </row>
    <row r="42" spans="1:24" x14ac:dyDescent="0.25">
      <c r="A42">
        <v>2001</v>
      </c>
      <c r="B42">
        <v>2</v>
      </c>
      <c r="C42">
        <v>68</v>
      </c>
      <c r="D42">
        <v>5</v>
      </c>
      <c r="E42">
        <v>11.5271739130434</v>
      </c>
      <c r="F42">
        <v>3</v>
      </c>
      <c r="G42">
        <f t="shared" si="0"/>
        <v>20</v>
      </c>
      <c r="H42">
        <v>37</v>
      </c>
      <c r="I42">
        <f t="shared" si="1"/>
        <v>17</v>
      </c>
      <c r="J42">
        <f t="shared" si="2"/>
        <v>17</v>
      </c>
      <c r="K42">
        <v>21</v>
      </c>
      <c r="L42">
        <f t="shared" si="3"/>
        <v>1</v>
      </c>
      <c r="M42">
        <f t="shared" si="4"/>
        <v>1</v>
      </c>
      <c r="N42">
        <v>38</v>
      </c>
      <c r="O42">
        <f t="shared" si="5"/>
        <v>18</v>
      </c>
      <c r="P42">
        <f t="shared" si="6"/>
        <v>18</v>
      </c>
      <c r="U42">
        <v>2000</v>
      </c>
      <c r="V42">
        <v>1125285.8</v>
      </c>
      <c r="W42">
        <v>2116</v>
      </c>
      <c r="X42">
        <v>17</v>
      </c>
    </row>
    <row r="43" spans="1:24" x14ac:dyDescent="0.25">
      <c r="A43">
        <v>2002</v>
      </c>
      <c r="B43">
        <v>2</v>
      </c>
      <c r="C43">
        <v>49</v>
      </c>
      <c r="D43">
        <v>5</v>
      </c>
      <c r="E43">
        <v>10.6141304347826</v>
      </c>
      <c r="F43">
        <v>3</v>
      </c>
      <c r="G43">
        <f t="shared" si="0"/>
        <v>19</v>
      </c>
      <c r="H43">
        <v>39</v>
      </c>
      <c r="I43">
        <f t="shared" si="1"/>
        <v>20</v>
      </c>
      <c r="J43">
        <f t="shared" si="2"/>
        <v>20</v>
      </c>
      <c r="K43">
        <v>37</v>
      </c>
      <c r="L43">
        <f t="shared" si="3"/>
        <v>18</v>
      </c>
      <c r="M43">
        <f t="shared" si="4"/>
        <v>18</v>
      </c>
      <c r="N43">
        <v>39</v>
      </c>
      <c r="O43">
        <f t="shared" si="5"/>
        <v>20</v>
      </c>
      <c r="P43">
        <f t="shared" si="6"/>
        <v>20</v>
      </c>
      <c r="U43">
        <v>2001</v>
      </c>
      <c r="V43">
        <v>728810.6</v>
      </c>
      <c r="W43">
        <v>1702</v>
      </c>
      <c r="X43">
        <v>20</v>
      </c>
    </row>
    <row r="44" spans="1:24" x14ac:dyDescent="0.25">
      <c r="U44">
        <v>2002</v>
      </c>
      <c r="V44">
        <v>791607.1</v>
      </c>
      <c r="W44">
        <v>1774</v>
      </c>
      <c r="X44">
        <v>19</v>
      </c>
    </row>
    <row r="45" spans="1:24" x14ac:dyDescent="0.25">
      <c r="U45">
        <v>2003</v>
      </c>
      <c r="V45">
        <v>1052186.3</v>
      </c>
      <c r="W45">
        <v>2046</v>
      </c>
      <c r="X45">
        <v>18</v>
      </c>
    </row>
    <row r="46" spans="1:24" x14ac:dyDescent="0.25">
      <c r="U46">
        <v>2004</v>
      </c>
      <c r="V46">
        <v>636348.4</v>
      </c>
      <c r="W46">
        <v>1590</v>
      </c>
      <c r="X46">
        <v>23</v>
      </c>
    </row>
    <row r="47" spans="1:24" x14ac:dyDescent="0.25">
      <c r="U47">
        <v>2005</v>
      </c>
      <c r="V47">
        <v>1214986.95</v>
      </c>
      <c r="W47">
        <v>2199</v>
      </c>
      <c r="X47">
        <v>16</v>
      </c>
    </row>
    <row r="48" spans="1:24" x14ac:dyDescent="0.25">
      <c r="U48">
        <v>2006</v>
      </c>
      <c r="V48">
        <v>2358727.4</v>
      </c>
      <c r="W48">
        <v>3066</v>
      </c>
      <c r="X48">
        <v>7</v>
      </c>
    </row>
    <row r="49" spans="21:24" x14ac:dyDescent="0.25">
      <c r="U49">
        <v>2007</v>
      </c>
      <c r="V49">
        <v>1887626</v>
      </c>
      <c r="W49">
        <v>2742</v>
      </c>
      <c r="X49">
        <v>10</v>
      </c>
    </row>
    <row r="50" spans="21:24" x14ac:dyDescent="0.25">
      <c r="U50">
        <v>2008</v>
      </c>
      <c r="V50">
        <v>1553600.25</v>
      </c>
      <c r="W50">
        <v>2487</v>
      </c>
      <c r="X50">
        <v>13</v>
      </c>
    </row>
    <row r="51" spans="21:24" x14ac:dyDescent="0.25">
      <c r="U51">
        <v>2009</v>
      </c>
      <c r="V51">
        <v>1630303.7</v>
      </c>
      <c r="W51">
        <v>2548</v>
      </c>
      <c r="X51">
        <v>11</v>
      </c>
    </row>
    <row r="52" spans="21:24" x14ac:dyDescent="0.25">
      <c r="U52">
        <v>2010</v>
      </c>
      <c r="V52">
        <v>1538460.85</v>
      </c>
      <c r="W52">
        <v>2475</v>
      </c>
      <c r="X52">
        <v>14</v>
      </c>
    </row>
    <row r="53" spans="21:24" x14ac:dyDescent="0.25">
      <c r="U53">
        <v>2011</v>
      </c>
      <c r="V53">
        <v>3430793.45</v>
      </c>
      <c r="W53">
        <v>3699</v>
      </c>
      <c r="X53">
        <v>3</v>
      </c>
    </row>
    <row r="54" spans="21:24" x14ac:dyDescent="0.25">
      <c r="U54">
        <v>2012</v>
      </c>
      <c r="V54">
        <v>2376988.9</v>
      </c>
      <c r="W54">
        <v>3078</v>
      </c>
      <c r="X54">
        <v>6</v>
      </c>
    </row>
    <row r="55" spans="21:24" x14ac:dyDescent="0.25">
      <c r="U55">
        <v>2013</v>
      </c>
      <c r="V55">
        <v>1346276.55</v>
      </c>
      <c r="W55">
        <v>2315</v>
      </c>
      <c r="X55">
        <v>15</v>
      </c>
    </row>
    <row r="56" spans="21:24" x14ac:dyDescent="0.25">
      <c r="U56">
        <v>2014</v>
      </c>
      <c r="V56">
        <v>1609011.15</v>
      </c>
      <c r="W56">
        <v>2531</v>
      </c>
      <c r="X56">
        <v>12</v>
      </c>
    </row>
    <row r="57" spans="21:24" x14ac:dyDescent="0.25">
      <c r="U57">
        <v>2015</v>
      </c>
      <c r="V57">
        <v>2016075</v>
      </c>
      <c r="W57">
        <v>2834</v>
      </c>
      <c r="X57">
        <v>8</v>
      </c>
    </row>
    <row r="58" spans="21:24" x14ac:dyDescent="0.25">
      <c r="U58">
        <v>2016</v>
      </c>
      <c r="V58">
        <v>2680910.5499999998</v>
      </c>
      <c r="W58">
        <v>3269</v>
      </c>
      <c r="X58">
        <v>5</v>
      </c>
    </row>
    <row r="59" spans="21:24" x14ac:dyDescent="0.25">
      <c r="U59">
        <v>2017</v>
      </c>
      <c r="V59">
        <v>3503461.5</v>
      </c>
      <c r="W59">
        <v>3738</v>
      </c>
      <c r="X59">
        <v>2</v>
      </c>
    </row>
    <row r="60" spans="21:24" x14ac:dyDescent="0.25">
      <c r="U60">
        <v>2018</v>
      </c>
      <c r="V60">
        <v>2921728.45</v>
      </c>
      <c r="W60">
        <v>3413</v>
      </c>
      <c r="X60">
        <v>4</v>
      </c>
    </row>
    <row r="61" spans="21:24" x14ac:dyDescent="0.25">
      <c r="U61">
        <v>2019</v>
      </c>
      <c r="V61">
        <v>1987349</v>
      </c>
      <c r="W61">
        <v>2814</v>
      </c>
      <c r="X61">
        <v>9</v>
      </c>
    </row>
    <row r="62" spans="21:24" x14ac:dyDescent="0.25">
      <c r="U62">
        <v>2020</v>
      </c>
      <c r="V62">
        <v>4184906.65</v>
      </c>
      <c r="W62">
        <v>4087</v>
      </c>
      <c r="X62">
        <v>1</v>
      </c>
    </row>
  </sheetData>
  <autoFilter ref="A4:P4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62"/>
  <sheetViews>
    <sheetView topLeftCell="I2" workbookViewId="0">
      <selection activeCell="N2" sqref="N2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11.28515625" bestFit="1" customWidth="1"/>
    <col min="4" max="4" width="14.28515625" bestFit="1" customWidth="1"/>
    <col min="5" max="5" width="12" bestFit="1" customWidth="1"/>
    <col min="6" max="6" width="12.7109375" bestFit="1" customWidth="1"/>
    <col min="7" max="7" width="14.5703125" bestFit="1" customWidth="1"/>
    <col min="8" max="8" width="20.140625" bestFit="1" customWidth="1"/>
    <col min="9" max="10" width="20.140625" customWidth="1"/>
    <col min="11" max="11" width="18.7109375" bestFit="1" customWidth="1"/>
    <col min="12" max="12" width="19.7109375" bestFit="1" customWidth="1"/>
    <col min="13" max="13" width="19.7109375" customWidth="1"/>
    <col min="14" max="14" width="21.85546875" bestFit="1" customWidth="1"/>
    <col min="15" max="15" width="22.7109375" bestFit="1" customWidth="1"/>
    <col min="21" max="21" width="9.42578125" bestFit="1" customWidth="1"/>
    <col min="22" max="22" width="19.140625" bestFit="1" customWidth="1"/>
    <col min="23" max="23" width="14.5703125" bestFit="1" customWidth="1"/>
    <col min="24" max="24" width="12.85546875" bestFit="1" customWidth="1"/>
  </cols>
  <sheetData>
    <row r="3" spans="1:24" x14ac:dyDescent="0.25">
      <c r="I3">
        <f>AVERAGE(I5:I43)</f>
        <v>2.6153846153846154</v>
      </c>
      <c r="J3">
        <f>AVERAGE(J5:J43)</f>
        <v>13.128205128205128</v>
      </c>
      <c r="L3">
        <f>AVERAGE(L5:L43)</f>
        <v>2.6153846153846154</v>
      </c>
      <c r="M3">
        <f>AVERAGE(M5:M43)</f>
        <v>9.1794871794871788</v>
      </c>
      <c r="O3">
        <f>AVERAGE(O5:O43)</f>
        <v>2.6153846153846154</v>
      </c>
      <c r="P3">
        <f>AVERAGE(P5:P43)</f>
        <v>14.307692307692308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12</v>
      </c>
      <c r="H4" t="s">
        <v>15</v>
      </c>
      <c r="I4" t="s">
        <v>20</v>
      </c>
      <c r="J4" t="s">
        <v>21</v>
      </c>
      <c r="K4" t="s">
        <v>16</v>
      </c>
      <c r="L4" t="s">
        <v>17</v>
      </c>
      <c r="M4" t="s">
        <v>22</v>
      </c>
      <c r="N4" t="s">
        <v>18</v>
      </c>
      <c r="O4" t="s">
        <v>19</v>
      </c>
      <c r="P4" t="s">
        <v>22</v>
      </c>
      <c r="U4" s="1" t="s">
        <v>7</v>
      </c>
      <c r="V4" s="1" t="s">
        <v>8</v>
      </c>
      <c r="W4" s="1" t="s">
        <v>9</v>
      </c>
      <c r="X4" s="1" t="s">
        <v>10</v>
      </c>
    </row>
    <row r="5" spans="1:24" x14ac:dyDescent="0.25">
      <c r="A5">
        <v>2021</v>
      </c>
      <c r="B5">
        <v>4</v>
      </c>
      <c r="C5">
        <v>156</v>
      </c>
      <c r="D5">
        <v>39</v>
      </c>
      <c r="E5">
        <v>50.320652173912997</v>
      </c>
      <c r="F5">
        <v>28</v>
      </c>
      <c r="G5">
        <f>IF(ISNA(VLOOKUP(A5,$U$5:$X$62,4,FALSE)), 0, VLOOKUP(A5,$U$5:$X$62,4,FALSE))</f>
        <v>0</v>
      </c>
      <c r="H5">
        <v>1</v>
      </c>
      <c r="I5">
        <f>H5-G5</f>
        <v>1</v>
      </c>
      <c r="J5">
        <f>ABS(I5)</f>
        <v>1</v>
      </c>
      <c r="K5">
        <v>7</v>
      </c>
      <c r="L5">
        <f>K5-G5</f>
        <v>7</v>
      </c>
      <c r="M5">
        <f>ABS(L5)</f>
        <v>7</v>
      </c>
      <c r="N5">
        <v>1</v>
      </c>
      <c r="O5">
        <f>N5-G5</f>
        <v>1</v>
      </c>
      <c r="P5">
        <f>ABS(O5)</f>
        <v>1</v>
      </c>
      <c r="U5">
        <v>1963</v>
      </c>
      <c r="V5">
        <v>607.20000000000005</v>
      </c>
      <c r="W5">
        <v>378</v>
      </c>
      <c r="X5">
        <v>56</v>
      </c>
    </row>
    <row r="6" spans="1:24" x14ac:dyDescent="0.25">
      <c r="A6">
        <v>1985</v>
      </c>
      <c r="B6">
        <v>23</v>
      </c>
      <c r="C6">
        <v>55</v>
      </c>
      <c r="D6">
        <v>38</v>
      </c>
      <c r="E6">
        <v>39.799999999999997</v>
      </c>
      <c r="F6">
        <v>23</v>
      </c>
      <c r="G6">
        <f t="shared" ref="G6:G43" si="0">IF(ISNA(VLOOKUP(A6,$U$5:$X$62,4,FALSE)), 0, VLOOKUP(A6,$U$5:$X$62,4,FALSE))</f>
        <v>27</v>
      </c>
      <c r="H6">
        <v>2</v>
      </c>
      <c r="I6">
        <f t="shared" ref="I6:I43" si="1">H6-G6</f>
        <v>-25</v>
      </c>
      <c r="J6">
        <f t="shared" ref="J6:J43" si="2">ABS(I6)</f>
        <v>25</v>
      </c>
      <c r="K6">
        <v>33</v>
      </c>
      <c r="L6">
        <f t="shared" ref="L6:L43" si="3">K6-G6</f>
        <v>6</v>
      </c>
      <c r="M6">
        <f t="shared" ref="M6:M43" si="4">ABS(L6)</f>
        <v>6</v>
      </c>
      <c r="N6">
        <v>2</v>
      </c>
      <c r="O6">
        <f t="shared" ref="O6:O43" si="5">N6-G6</f>
        <v>-25</v>
      </c>
      <c r="P6">
        <f t="shared" ref="P6:P43" si="6">ABS(O6)</f>
        <v>25</v>
      </c>
      <c r="U6">
        <v>1964</v>
      </c>
      <c r="V6">
        <v>621.75</v>
      </c>
      <c r="W6">
        <v>381</v>
      </c>
      <c r="X6">
        <v>55</v>
      </c>
    </row>
    <row r="7" spans="1:24" x14ac:dyDescent="0.25">
      <c r="A7">
        <v>1986</v>
      </c>
      <c r="B7">
        <v>9</v>
      </c>
      <c r="C7">
        <v>67</v>
      </c>
      <c r="D7">
        <v>35</v>
      </c>
      <c r="E7">
        <v>37</v>
      </c>
      <c r="F7">
        <v>30</v>
      </c>
      <c r="G7">
        <f t="shared" si="0"/>
        <v>29</v>
      </c>
      <c r="H7">
        <v>4</v>
      </c>
      <c r="I7">
        <f t="shared" si="1"/>
        <v>-25</v>
      </c>
      <c r="J7">
        <f t="shared" si="2"/>
        <v>25</v>
      </c>
      <c r="K7">
        <v>22</v>
      </c>
      <c r="L7">
        <f t="shared" si="3"/>
        <v>-7</v>
      </c>
      <c r="M7">
        <f t="shared" si="4"/>
        <v>7</v>
      </c>
      <c r="N7">
        <v>3</v>
      </c>
      <c r="O7">
        <f t="shared" si="5"/>
        <v>-26</v>
      </c>
      <c r="P7">
        <f t="shared" si="6"/>
        <v>26</v>
      </c>
      <c r="U7">
        <v>1965</v>
      </c>
      <c r="V7">
        <v>515.45000000000005</v>
      </c>
      <c r="W7">
        <v>331</v>
      </c>
      <c r="X7">
        <v>58</v>
      </c>
    </row>
    <row r="8" spans="1:24" x14ac:dyDescent="0.25">
      <c r="A8">
        <v>1993</v>
      </c>
      <c r="B8">
        <v>10</v>
      </c>
      <c r="C8">
        <v>77</v>
      </c>
      <c r="D8">
        <v>31</v>
      </c>
      <c r="E8">
        <v>36.439024390243901</v>
      </c>
      <c r="F8">
        <v>25</v>
      </c>
      <c r="G8">
        <f t="shared" si="0"/>
        <v>41</v>
      </c>
      <c r="H8">
        <v>6</v>
      </c>
      <c r="I8">
        <f t="shared" si="1"/>
        <v>-35</v>
      </c>
      <c r="J8">
        <f t="shared" si="2"/>
        <v>35</v>
      </c>
      <c r="K8">
        <v>18</v>
      </c>
      <c r="L8">
        <f t="shared" si="3"/>
        <v>-23</v>
      </c>
      <c r="M8">
        <f t="shared" si="4"/>
        <v>23</v>
      </c>
      <c r="N8">
        <v>4</v>
      </c>
      <c r="O8">
        <f t="shared" si="5"/>
        <v>-37</v>
      </c>
      <c r="P8">
        <f t="shared" si="6"/>
        <v>37</v>
      </c>
      <c r="U8">
        <v>1966</v>
      </c>
      <c r="V8">
        <v>695.9</v>
      </c>
      <c r="W8">
        <v>421</v>
      </c>
      <c r="X8">
        <v>52</v>
      </c>
    </row>
    <row r="9" spans="1:24" x14ac:dyDescent="0.25">
      <c r="A9">
        <v>2011</v>
      </c>
      <c r="B9">
        <v>5</v>
      </c>
      <c r="C9">
        <v>71</v>
      </c>
      <c r="D9">
        <v>31</v>
      </c>
      <c r="E9">
        <v>32.728260869565197</v>
      </c>
      <c r="F9">
        <v>33</v>
      </c>
      <c r="G9">
        <f t="shared" si="0"/>
        <v>3</v>
      </c>
      <c r="H9">
        <v>9</v>
      </c>
      <c r="I9">
        <f t="shared" si="1"/>
        <v>6</v>
      </c>
      <c r="J9">
        <f t="shared" si="2"/>
        <v>6</v>
      </c>
      <c r="K9">
        <v>19</v>
      </c>
      <c r="L9">
        <f t="shared" si="3"/>
        <v>16</v>
      </c>
      <c r="M9">
        <f t="shared" si="4"/>
        <v>16</v>
      </c>
      <c r="N9">
        <v>5</v>
      </c>
      <c r="O9">
        <f t="shared" si="5"/>
        <v>2</v>
      </c>
      <c r="P9">
        <f t="shared" si="6"/>
        <v>2</v>
      </c>
      <c r="U9">
        <v>1967</v>
      </c>
      <c r="V9">
        <v>682.35</v>
      </c>
      <c r="W9">
        <v>447</v>
      </c>
      <c r="X9">
        <v>54</v>
      </c>
    </row>
    <row r="10" spans="1:24" x14ac:dyDescent="0.25">
      <c r="A10">
        <v>1996</v>
      </c>
      <c r="B10">
        <v>6</v>
      </c>
      <c r="C10">
        <v>60</v>
      </c>
      <c r="D10">
        <v>31</v>
      </c>
      <c r="E10">
        <v>32.707317073170699</v>
      </c>
      <c r="F10">
        <v>29</v>
      </c>
      <c r="G10">
        <f t="shared" si="0"/>
        <v>23</v>
      </c>
      <c r="H10">
        <v>10</v>
      </c>
      <c r="I10">
        <f t="shared" si="1"/>
        <v>-13</v>
      </c>
      <c r="J10">
        <f t="shared" si="2"/>
        <v>13</v>
      </c>
      <c r="K10">
        <v>27</v>
      </c>
      <c r="L10">
        <f t="shared" si="3"/>
        <v>4</v>
      </c>
      <c r="M10">
        <f t="shared" si="4"/>
        <v>4</v>
      </c>
      <c r="N10">
        <v>6</v>
      </c>
      <c r="O10">
        <f t="shared" si="5"/>
        <v>-17</v>
      </c>
      <c r="P10">
        <f t="shared" si="6"/>
        <v>17</v>
      </c>
      <c r="U10">
        <v>1968</v>
      </c>
      <c r="V10">
        <v>687.1</v>
      </c>
      <c r="W10">
        <v>442</v>
      </c>
      <c r="X10">
        <v>53</v>
      </c>
    </row>
    <row r="11" spans="1:24" x14ac:dyDescent="0.25">
      <c r="A11">
        <v>1998</v>
      </c>
      <c r="B11">
        <v>0</v>
      </c>
      <c r="C11">
        <v>59</v>
      </c>
      <c r="D11">
        <v>31</v>
      </c>
      <c r="E11">
        <v>27.9777777777777</v>
      </c>
      <c r="F11">
        <v>1</v>
      </c>
      <c r="G11">
        <f t="shared" si="0"/>
        <v>30</v>
      </c>
      <c r="H11">
        <v>19</v>
      </c>
      <c r="I11">
        <f t="shared" si="1"/>
        <v>-11</v>
      </c>
      <c r="J11">
        <f t="shared" si="2"/>
        <v>11</v>
      </c>
      <c r="K11">
        <v>29</v>
      </c>
      <c r="L11">
        <f t="shared" si="3"/>
        <v>-1</v>
      </c>
      <c r="M11">
        <f t="shared" si="4"/>
        <v>1</v>
      </c>
      <c r="N11">
        <v>7</v>
      </c>
      <c r="O11">
        <f t="shared" si="5"/>
        <v>-23</v>
      </c>
      <c r="P11">
        <f t="shared" si="6"/>
        <v>23</v>
      </c>
      <c r="U11">
        <v>1969</v>
      </c>
      <c r="V11">
        <v>532</v>
      </c>
      <c r="W11">
        <v>343</v>
      </c>
      <c r="X11">
        <v>57</v>
      </c>
    </row>
    <row r="12" spans="1:24" x14ac:dyDescent="0.25">
      <c r="A12">
        <v>2012</v>
      </c>
      <c r="B12">
        <v>0</v>
      </c>
      <c r="C12">
        <v>138</v>
      </c>
      <c r="D12">
        <v>29</v>
      </c>
      <c r="E12">
        <v>37.369565217391298</v>
      </c>
      <c r="F12">
        <v>8</v>
      </c>
      <c r="G12">
        <f t="shared" si="0"/>
        <v>7</v>
      </c>
      <c r="H12">
        <v>3</v>
      </c>
      <c r="I12">
        <f t="shared" si="1"/>
        <v>-4</v>
      </c>
      <c r="J12">
        <f t="shared" si="2"/>
        <v>4</v>
      </c>
      <c r="K12">
        <v>12</v>
      </c>
      <c r="L12">
        <f t="shared" si="3"/>
        <v>5</v>
      </c>
      <c r="M12">
        <f t="shared" si="4"/>
        <v>5</v>
      </c>
      <c r="N12">
        <v>8</v>
      </c>
      <c r="O12">
        <f t="shared" si="5"/>
        <v>1</v>
      </c>
      <c r="P12">
        <f t="shared" si="6"/>
        <v>1</v>
      </c>
      <c r="U12">
        <v>1970</v>
      </c>
      <c r="V12">
        <v>945.35</v>
      </c>
      <c r="W12">
        <v>612</v>
      </c>
      <c r="X12">
        <v>44</v>
      </c>
    </row>
    <row r="13" spans="1:24" x14ac:dyDescent="0.25">
      <c r="A13">
        <v>1994</v>
      </c>
      <c r="B13">
        <v>5</v>
      </c>
      <c r="C13">
        <v>64</v>
      </c>
      <c r="D13">
        <v>28.5</v>
      </c>
      <c r="E13">
        <v>32.236842105263101</v>
      </c>
      <c r="F13">
        <v>19</v>
      </c>
      <c r="G13">
        <f t="shared" si="0"/>
        <v>26</v>
      </c>
      <c r="H13">
        <v>11</v>
      </c>
      <c r="I13">
        <f t="shared" si="1"/>
        <v>-15</v>
      </c>
      <c r="J13">
        <f t="shared" si="2"/>
        <v>15</v>
      </c>
      <c r="K13">
        <v>24</v>
      </c>
      <c r="L13">
        <f t="shared" si="3"/>
        <v>-2</v>
      </c>
      <c r="M13">
        <f t="shared" si="4"/>
        <v>2</v>
      </c>
      <c r="N13">
        <v>9</v>
      </c>
      <c r="O13">
        <f t="shared" si="5"/>
        <v>-17</v>
      </c>
      <c r="P13">
        <f t="shared" si="6"/>
        <v>17</v>
      </c>
      <c r="U13">
        <v>1971</v>
      </c>
      <c r="V13">
        <v>720.05</v>
      </c>
      <c r="W13">
        <v>455</v>
      </c>
      <c r="X13">
        <v>51</v>
      </c>
    </row>
    <row r="14" spans="1:24" x14ac:dyDescent="0.25">
      <c r="A14">
        <v>2009</v>
      </c>
      <c r="B14">
        <v>11</v>
      </c>
      <c r="C14">
        <v>59</v>
      </c>
      <c r="D14">
        <v>28.5</v>
      </c>
      <c r="E14">
        <v>29.597826086956498</v>
      </c>
      <c r="F14">
        <v>17</v>
      </c>
      <c r="G14">
        <f t="shared" si="0"/>
        <v>11</v>
      </c>
      <c r="H14">
        <v>18</v>
      </c>
      <c r="I14">
        <f t="shared" si="1"/>
        <v>7</v>
      </c>
      <c r="J14">
        <f t="shared" si="2"/>
        <v>7</v>
      </c>
      <c r="K14">
        <v>28</v>
      </c>
      <c r="L14">
        <f t="shared" si="3"/>
        <v>17</v>
      </c>
      <c r="M14">
        <f t="shared" si="4"/>
        <v>17</v>
      </c>
      <c r="N14">
        <v>10</v>
      </c>
      <c r="O14">
        <f t="shared" si="5"/>
        <v>-1</v>
      </c>
      <c r="P14">
        <f t="shared" si="6"/>
        <v>1</v>
      </c>
      <c r="U14">
        <v>1972</v>
      </c>
      <c r="V14">
        <v>748.85</v>
      </c>
      <c r="W14">
        <v>473</v>
      </c>
      <c r="X14">
        <v>50</v>
      </c>
    </row>
    <row r="15" spans="1:24" x14ac:dyDescent="0.25">
      <c r="A15">
        <v>1992</v>
      </c>
      <c r="B15">
        <v>7</v>
      </c>
      <c r="C15">
        <v>89</v>
      </c>
      <c r="D15">
        <v>27</v>
      </c>
      <c r="E15">
        <v>31.595744680850999</v>
      </c>
      <c r="F15">
        <v>13</v>
      </c>
      <c r="G15">
        <f t="shared" si="0"/>
        <v>31</v>
      </c>
      <c r="H15">
        <v>12</v>
      </c>
      <c r="I15">
        <f t="shared" si="1"/>
        <v>-19</v>
      </c>
      <c r="J15">
        <f t="shared" si="2"/>
        <v>19</v>
      </c>
      <c r="K15">
        <v>16</v>
      </c>
      <c r="L15">
        <f t="shared" si="3"/>
        <v>-15</v>
      </c>
      <c r="M15">
        <f t="shared" si="4"/>
        <v>15</v>
      </c>
      <c r="N15">
        <v>11</v>
      </c>
      <c r="O15">
        <f t="shared" si="5"/>
        <v>-20</v>
      </c>
      <c r="P15">
        <f t="shared" si="6"/>
        <v>20</v>
      </c>
      <c r="U15">
        <v>1973</v>
      </c>
      <c r="V15">
        <v>834.5</v>
      </c>
      <c r="W15">
        <v>507</v>
      </c>
      <c r="X15">
        <v>46</v>
      </c>
    </row>
    <row r="16" spans="1:24" x14ac:dyDescent="0.25">
      <c r="A16">
        <v>2016</v>
      </c>
      <c r="B16">
        <v>8</v>
      </c>
      <c r="C16">
        <v>365</v>
      </c>
      <c r="D16">
        <v>25.5</v>
      </c>
      <c r="E16">
        <v>36.722826086956502</v>
      </c>
      <c r="F16">
        <v>25</v>
      </c>
      <c r="G16">
        <f t="shared" si="0"/>
        <v>5</v>
      </c>
      <c r="H16">
        <v>5</v>
      </c>
      <c r="I16">
        <f t="shared" si="1"/>
        <v>0</v>
      </c>
      <c r="J16">
        <f t="shared" si="2"/>
        <v>0</v>
      </c>
      <c r="K16">
        <v>1</v>
      </c>
      <c r="L16">
        <f t="shared" si="3"/>
        <v>-4</v>
      </c>
      <c r="M16">
        <f t="shared" si="4"/>
        <v>4</v>
      </c>
      <c r="N16">
        <v>12</v>
      </c>
      <c r="O16">
        <f t="shared" si="5"/>
        <v>7</v>
      </c>
      <c r="P16">
        <f t="shared" si="6"/>
        <v>7</v>
      </c>
      <c r="U16">
        <v>1974</v>
      </c>
      <c r="V16">
        <v>959.05</v>
      </c>
      <c r="W16">
        <v>638</v>
      </c>
      <c r="X16">
        <v>43</v>
      </c>
    </row>
    <row r="17" spans="1:24" x14ac:dyDescent="0.25">
      <c r="A17">
        <v>2007</v>
      </c>
      <c r="B17">
        <v>3</v>
      </c>
      <c r="C17">
        <v>174</v>
      </c>
      <c r="D17">
        <v>25</v>
      </c>
      <c r="E17">
        <v>31.059782608695599</v>
      </c>
      <c r="F17">
        <v>13</v>
      </c>
      <c r="G17">
        <f t="shared" si="0"/>
        <v>9</v>
      </c>
      <c r="H17">
        <v>13</v>
      </c>
      <c r="I17">
        <f t="shared" si="1"/>
        <v>4</v>
      </c>
      <c r="J17">
        <f t="shared" si="2"/>
        <v>4</v>
      </c>
      <c r="K17">
        <v>3</v>
      </c>
      <c r="L17">
        <f t="shared" si="3"/>
        <v>-6</v>
      </c>
      <c r="M17">
        <f t="shared" si="4"/>
        <v>6</v>
      </c>
      <c r="N17">
        <v>13</v>
      </c>
      <c r="O17">
        <f t="shared" si="5"/>
        <v>4</v>
      </c>
      <c r="P17">
        <f t="shared" si="6"/>
        <v>4</v>
      </c>
      <c r="U17">
        <v>1975</v>
      </c>
      <c r="V17">
        <v>786.75</v>
      </c>
      <c r="W17">
        <v>540</v>
      </c>
      <c r="X17">
        <v>49</v>
      </c>
    </row>
    <row r="18" spans="1:24" x14ac:dyDescent="0.25">
      <c r="A18">
        <v>1997</v>
      </c>
      <c r="B18">
        <v>8</v>
      </c>
      <c r="C18">
        <v>55</v>
      </c>
      <c r="D18">
        <v>25</v>
      </c>
      <c r="E18">
        <v>27.571428571428498</v>
      </c>
      <c r="F18">
        <v>19</v>
      </c>
      <c r="G18">
        <f t="shared" si="0"/>
        <v>38</v>
      </c>
      <c r="H18">
        <v>20</v>
      </c>
      <c r="I18">
        <f t="shared" si="1"/>
        <v>-18</v>
      </c>
      <c r="J18">
        <f t="shared" si="2"/>
        <v>18</v>
      </c>
      <c r="K18">
        <v>34</v>
      </c>
      <c r="L18">
        <f t="shared" si="3"/>
        <v>-4</v>
      </c>
      <c r="M18">
        <f t="shared" si="4"/>
        <v>4</v>
      </c>
      <c r="N18">
        <v>14</v>
      </c>
      <c r="O18">
        <f t="shared" si="5"/>
        <v>-24</v>
      </c>
      <c r="P18">
        <f t="shared" si="6"/>
        <v>24</v>
      </c>
      <c r="U18">
        <v>1976</v>
      </c>
      <c r="V18">
        <v>887.5</v>
      </c>
      <c r="W18">
        <v>607</v>
      </c>
      <c r="X18">
        <v>45</v>
      </c>
    </row>
    <row r="19" spans="1:24" x14ac:dyDescent="0.25">
      <c r="A19">
        <v>1990</v>
      </c>
      <c r="B19">
        <v>11</v>
      </c>
      <c r="C19">
        <v>54</v>
      </c>
      <c r="D19">
        <v>25</v>
      </c>
      <c r="E19">
        <v>25.96</v>
      </c>
      <c r="F19">
        <v>25</v>
      </c>
      <c r="G19">
        <f t="shared" si="0"/>
        <v>32</v>
      </c>
      <c r="H19">
        <v>25</v>
      </c>
      <c r="I19">
        <f t="shared" si="1"/>
        <v>-7</v>
      </c>
      <c r="J19">
        <f t="shared" si="2"/>
        <v>7</v>
      </c>
      <c r="K19">
        <v>35</v>
      </c>
      <c r="L19">
        <f t="shared" si="3"/>
        <v>3</v>
      </c>
      <c r="M19">
        <f t="shared" si="4"/>
        <v>3</v>
      </c>
      <c r="N19">
        <v>15</v>
      </c>
      <c r="O19">
        <f t="shared" si="5"/>
        <v>-17</v>
      </c>
      <c r="P19">
        <f t="shared" si="6"/>
        <v>17</v>
      </c>
      <c r="U19">
        <v>1977</v>
      </c>
      <c r="V19">
        <v>807.85</v>
      </c>
      <c r="W19">
        <v>541</v>
      </c>
      <c r="X19">
        <v>48</v>
      </c>
    </row>
    <row r="20" spans="1:24" x14ac:dyDescent="0.25">
      <c r="A20">
        <v>2020</v>
      </c>
      <c r="B20">
        <v>2</v>
      </c>
      <c r="C20">
        <v>159</v>
      </c>
      <c r="D20">
        <v>24.5</v>
      </c>
      <c r="E20">
        <v>33.364130434782602</v>
      </c>
      <c r="F20">
        <v>10</v>
      </c>
      <c r="G20">
        <f t="shared" si="0"/>
        <v>1</v>
      </c>
      <c r="H20">
        <v>8</v>
      </c>
      <c r="I20">
        <f t="shared" si="1"/>
        <v>7</v>
      </c>
      <c r="J20">
        <f t="shared" si="2"/>
        <v>7</v>
      </c>
      <c r="K20">
        <v>6</v>
      </c>
      <c r="L20">
        <f t="shared" si="3"/>
        <v>5</v>
      </c>
      <c r="M20">
        <f t="shared" si="4"/>
        <v>5</v>
      </c>
      <c r="N20">
        <v>16</v>
      </c>
      <c r="O20">
        <f t="shared" si="5"/>
        <v>15</v>
      </c>
      <c r="P20">
        <f t="shared" si="6"/>
        <v>15</v>
      </c>
      <c r="U20">
        <v>1978</v>
      </c>
      <c r="V20">
        <v>819</v>
      </c>
      <c r="W20">
        <v>541</v>
      </c>
      <c r="X20">
        <v>47</v>
      </c>
    </row>
    <row r="21" spans="1:24" x14ac:dyDescent="0.25">
      <c r="A21">
        <v>2017</v>
      </c>
      <c r="B21">
        <v>4</v>
      </c>
      <c r="C21">
        <v>152</v>
      </c>
      <c r="D21">
        <v>24</v>
      </c>
      <c r="E21">
        <v>34.478260869565197</v>
      </c>
      <c r="F21">
        <v>24</v>
      </c>
      <c r="G21">
        <f t="shared" si="0"/>
        <v>2</v>
      </c>
      <c r="H21">
        <v>7</v>
      </c>
      <c r="I21">
        <f t="shared" si="1"/>
        <v>5</v>
      </c>
      <c r="J21">
        <f t="shared" si="2"/>
        <v>5</v>
      </c>
      <c r="K21">
        <v>10</v>
      </c>
      <c r="L21">
        <f t="shared" si="3"/>
        <v>8</v>
      </c>
      <c r="M21">
        <f t="shared" si="4"/>
        <v>8</v>
      </c>
      <c r="N21">
        <v>17</v>
      </c>
      <c r="O21">
        <f t="shared" si="5"/>
        <v>15</v>
      </c>
      <c r="P21">
        <f t="shared" si="6"/>
        <v>15</v>
      </c>
      <c r="U21">
        <v>1979</v>
      </c>
      <c r="V21">
        <v>1288.75</v>
      </c>
      <c r="W21">
        <v>821</v>
      </c>
      <c r="X21">
        <v>40</v>
      </c>
    </row>
    <row r="22" spans="1:24" x14ac:dyDescent="0.25">
      <c r="A22">
        <v>2014</v>
      </c>
      <c r="B22">
        <v>4</v>
      </c>
      <c r="C22">
        <v>85</v>
      </c>
      <c r="D22">
        <v>24</v>
      </c>
      <c r="E22">
        <v>26.380434782608599</v>
      </c>
      <c r="F22">
        <v>18</v>
      </c>
      <c r="G22">
        <f t="shared" si="0"/>
        <v>12</v>
      </c>
      <c r="H22">
        <v>24</v>
      </c>
      <c r="I22">
        <f t="shared" si="1"/>
        <v>12</v>
      </c>
      <c r="J22">
        <f t="shared" si="2"/>
        <v>12</v>
      </c>
      <c r="K22">
        <v>17</v>
      </c>
      <c r="L22">
        <f t="shared" si="3"/>
        <v>5</v>
      </c>
      <c r="M22">
        <f t="shared" si="4"/>
        <v>5</v>
      </c>
      <c r="N22">
        <v>18</v>
      </c>
      <c r="O22">
        <f t="shared" si="5"/>
        <v>6</v>
      </c>
      <c r="P22">
        <f t="shared" si="6"/>
        <v>6</v>
      </c>
      <c r="U22">
        <v>1980</v>
      </c>
      <c r="V22">
        <v>1527.45</v>
      </c>
      <c r="W22">
        <v>966</v>
      </c>
      <c r="X22">
        <v>37</v>
      </c>
    </row>
    <row r="23" spans="1:24" x14ac:dyDescent="0.25">
      <c r="A23">
        <v>2019</v>
      </c>
      <c r="B23">
        <v>2</v>
      </c>
      <c r="C23">
        <v>64</v>
      </c>
      <c r="D23">
        <v>24</v>
      </c>
      <c r="E23">
        <v>24.815217391304301</v>
      </c>
      <c r="F23">
        <v>30</v>
      </c>
      <c r="G23">
        <f t="shared" si="0"/>
        <v>10</v>
      </c>
      <c r="H23">
        <v>28</v>
      </c>
      <c r="I23">
        <f t="shared" si="1"/>
        <v>18</v>
      </c>
      <c r="J23">
        <f t="shared" si="2"/>
        <v>18</v>
      </c>
      <c r="K23">
        <v>25</v>
      </c>
      <c r="L23">
        <f t="shared" si="3"/>
        <v>15</v>
      </c>
      <c r="M23">
        <f t="shared" si="4"/>
        <v>15</v>
      </c>
      <c r="N23">
        <v>19</v>
      </c>
      <c r="O23">
        <f t="shared" si="5"/>
        <v>9</v>
      </c>
      <c r="P23">
        <f t="shared" si="6"/>
        <v>9</v>
      </c>
      <c r="U23">
        <v>1981</v>
      </c>
      <c r="V23">
        <v>1712.15</v>
      </c>
      <c r="W23">
        <v>1015</v>
      </c>
      <c r="X23">
        <v>34</v>
      </c>
    </row>
    <row r="24" spans="1:24" x14ac:dyDescent="0.25">
      <c r="A24">
        <v>2006</v>
      </c>
      <c r="B24">
        <v>1</v>
      </c>
      <c r="C24">
        <v>188</v>
      </c>
      <c r="D24">
        <v>23</v>
      </c>
      <c r="E24">
        <v>30.228260869565201</v>
      </c>
      <c r="F24">
        <v>15</v>
      </c>
      <c r="G24">
        <f t="shared" si="0"/>
        <v>6</v>
      </c>
      <c r="H24">
        <v>16</v>
      </c>
      <c r="I24">
        <f t="shared" si="1"/>
        <v>10</v>
      </c>
      <c r="J24">
        <f t="shared" si="2"/>
        <v>10</v>
      </c>
      <c r="K24">
        <v>2</v>
      </c>
      <c r="L24">
        <f t="shared" si="3"/>
        <v>-4</v>
      </c>
      <c r="M24">
        <f t="shared" si="4"/>
        <v>4</v>
      </c>
      <c r="N24">
        <v>20</v>
      </c>
      <c r="O24">
        <f t="shared" si="5"/>
        <v>14</v>
      </c>
      <c r="P24">
        <f t="shared" si="6"/>
        <v>14</v>
      </c>
      <c r="U24">
        <v>1982</v>
      </c>
      <c r="V24">
        <v>1056.3499999999999</v>
      </c>
      <c r="W24">
        <v>654</v>
      </c>
      <c r="X24">
        <v>42</v>
      </c>
    </row>
    <row r="25" spans="1:24" x14ac:dyDescent="0.25">
      <c r="A25">
        <v>2015</v>
      </c>
      <c r="B25">
        <v>2</v>
      </c>
      <c r="C25">
        <v>174</v>
      </c>
      <c r="D25">
        <v>23</v>
      </c>
      <c r="E25">
        <v>29.701086956521699</v>
      </c>
      <c r="F25">
        <v>23</v>
      </c>
      <c r="G25">
        <f t="shared" si="0"/>
        <v>8</v>
      </c>
      <c r="H25">
        <v>17</v>
      </c>
      <c r="I25">
        <f t="shared" si="1"/>
        <v>9</v>
      </c>
      <c r="J25">
        <f t="shared" si="2"/>
        <v>9</v>
      </c>
      <c r="K25">
        <v>4</v>
      </c>
      <c r="L25">
        <f t="shared" si="3"/>
        <v>-4</v>
      </c>
      <c r="M25">
        <f t="shared" si="4"/>
        <v>4</v>
      </c>
      <c r="N25">
        <v>21</v>
      </c>
      <c r="O25">
        <f t="shared" si="5"/>
        <v>13</v>
      </c>
      <c r="P25">
        <f t="shared" si="6"/>
        <v>13</v>
      </c>
      <c r="U25">
        <v>1983</v>
      </c>
      <c r="V25">
        <v>1384.95</v>
      </c>
      <c r="W25">
        <v>837</v>
      </c>
      <c r="X25">
        <v>39</v>
      </c>
    </row>
    <row r="26" spans="1:24" x14ac:dyDescent="0.25">
      <c r="A26">
        <v>2004</v>
      </c>
      <c r="B26">
        <v>2</v>
      </c>
      <c r="C26">
        <v>155</v>
      </c>
      <c r="D26">
        <v>23</v>
      </c>
      <c r="E26">
        <v>25.141304347826001</v>
      </c>
      <c r="F26">
        <v>15</v>
      </c>
      <c r="G26">
        <f t="shared" si="0"/>
        <v>24</v>
      </c>
      <c r="H26">
        <v>27</v>
      </c>
      <c r="I26">
        <f t="shared" si="1"/>
        <v>3</v>
      </c>
      <c r="J26">
        <f t="shared" si="2"/>
        <v>3</v>
      </c>
      <c r="K26">
        <v>8</v>
      </c>
      <c r="L26">
        <f t="shared" si="3"/>
        <v>-16</v>
      </c>
      <c r="M26">
        <f t="shared" si="4"/>
        <v>16</v>
      </c>
      <c r="N26">
        <v>22</v>
      </c>
      <c r="O26">
        <f t="shared" si="5"/>
        <v>-2</v>
      </c>
      <c r="P26">
        <f t="shared" si="6"/>
        <v>2</v>
      </c>
      <c r="U26">
        <v>1984</v>
      </c>
      <c r="V26">
        <v>1813.7</v>
      </c>
      <c r="W26">
        <v>1091</v>
      </c>
      <c r="X26">
        <v>33</v>
      </c>
    </row>
    <row r="27" spans="1:24" x14ac:dyDescent="0.25">
      <c r="A27">
        <v>2018</v>
      </c>
      <c r="B27">
        <v>4</v>
      </c>
      <c r="C27">
        <v>153</v>
      </c>
      <c r="D27">
        <v>23</v>
      </c>
      <c r="E27">
        <v>30.690217391304301</v>
      </c>
      <c r="F27">
        <v>18</v>
      </c>
      <c r="G27">
        <f t="shared" si="0"/>
        <v>4</v>
      </c>
      <c r="H27">
        <v>14</v>
      </c>
      <c r="I27">
        <f t="shared" si="1"/>
        <v>10</v>
      </c>
      <c r="J27">
        <f t="shared" si="2"/>
        <v>10</v>
      </c>
      <c r="K27">
        <v>9</v>
      </c>
      <c r="L27">
        <f t="shared" si="3"/>
        <v>5</v>
      </c>
      <c r="M27">
        <f t="shared" si="4"/>
        <v>5</v>
      </c>
      <c r="N27">
        <v>23</v>
      </c>
      <c r="O27">
        <f t="shared" si="5"/>
        <v>19</v>
      </c>
      <c r="P27">
        <f t="shared" si="6"/>
        <v>19</v>
      </c>
      <c r="U27">
        <v>1985</v>
      </c>
      <c r="V27">
        <v>3130.65</v>
      </c>
      <c r="W27">
        <v>1395</v>
      </c>
      <c r="X27">
        <v>27</v>
      </c>
    </row>
    <row r="28" spans="1:24" x14ac:dyDescent="0.25">
      <c r="A28">
        <v>1995</v>
      </c>
      <c r="B28">
        <v>8</v>
      </c>
      <c r="C28">
        <v>97</v>
      </c>
      <c r="D28">
        <v>23</v>
      </c>
      <c r="E28">
        <v>30.358974358974301</v>
      </c>
      <c r="F28">
        <v>31</v>
      </c>
      <c r="G28">
        <f t="shared" si="0"/>
        <v>36</v>
      </c>
      <c r="H28">
        <v>15</v>
      </c>
      <c r="I28">
        <f t="shared" si="1"/>
        <v>-21</v>
      </c>
      <c r="J28">
        <f t="shared" si="2"/>
        <v>21</v>
      </c>
      <c r="K28">
        <v>14</v>
      </c>
      <c r="L28">
        <f t="shared" si="3"/>
        <v>-22</v>
      </c>
      <c r="M28">
        <f t="shared" si="4"/>
        <v>22</v>
      </c>
      <c r="N28">
        <v>24</v>
      </c>
      <c r="O28">
        <f t="shared" si="5"/>
        <v>-12</v>
      </c>
      <c r="P28">
        <f t="shared" si="6"/>
        <v>12</v>
      </c>
      <c r="U28">
        <v>1986</v>
      </c>
      <c r="V28">
        <v>2876.35</v>
      </c>
      <c r="W28">
        <v>1318</v>
      </c>
      <c r="X28">
        <v>29</v>
      </c>
    </row>
    <row r="29" spans="1:24" x14ac:dyDescent="0.25">
      <c r="A29">
        <v>2013</v>
      </c>
      <c r="B29">
        <v>6</v>
      </c>
      <c r="C29">
        <v>58</v>
      </c>
      <c r="D29">
        <v>23</v>
      </c>
      <c r="E29">
        <v>24.097826086956498</v>
      </c>
      <c r="F29">
        <v>20</v>
      </c>
      <c r="G29">
        <f t="shared" si="0"/>
        <v>15</v>
      </c>
      <c r="H29">
        <v>29</v>
      </c>
      <c r="I29">
        <f t="shared" si="1"/>
        <v>14</v>
      </c>
      <c r="J29">
        <f t="shared" si="2"/>
        <v>14</v>
      </c>
      <c r="K29">
        <v>31</v>
      </c>
      <c r="L29">
        <f t="shared" si="3"/>
        <v>16</v>
      </c>
      <c r="M29">
        <f t="shared" si="4"/>
        <v>16</v>
      </c>
      <c r="N29">
        <v>25</v>
      </c>
      <c r="O29">
        <f t="shared" si="5"/>
        <v>10</v>
      </c>
      <c r="P29">
        <f t="shared" si="6"/>
        <v>10</v>
      </c>
      <c r="U29">
        <v>1987</v>
      </c>
      <c r="V29">
        <v>3640.65</v>
      </c>
      <c r="W29">
        <v>1673</v>
      </c>
      <c r="X29">
        <v>22</v>
      </c>
    </row>
    <row r="30" spans="1:24" x14ac:dyDescent="0.25">
      <c r="A30">
        <v>1988</v>
      </c>
      <c r="B30">
        <v>6</v>
      </c>
      <c r="C30">
        <v>69</v>
      </c>
      <c r="D30">
        <v>22</v>
      </c>
      <c r="E30">
        <v>26.8888888888888</v>
      </c>
      <c r="F30">
        <v>13</v>
      </c>
      <c r="G30">
        <f t="shared" si="0"/>
        <v>21</v>
      </c>
      <c r="H30">
        <v>21</v>
      </c>
      <c r="I30">
        <f t="shared" si="1"/>
        <v>0</v>
      </c>
      <c r="J30">
        <f t="shared" si="2"/>
        <v>0</v>
      </c>
      <c r="K30">
        <v>20</v>
      </c>
      <c r="L30">
        <f t="shared" si="3"/>
        <v>-1</v>
      </c>
      <c r="M30">
        <f t="shared" si="4"/>
        <v>1</v>
      </c>
      <c r="N30">
        <v>26</v>
      </c>
      <c r="O30">
        <f t="shared" si="5"/>
        <v>5</v>
      </c>
      <c r="P30">
        <f t="shared" si="6"/>
        <v>5</v>
      </c>
      <c r="U30">
        <v>1988</v>
      </c>
      <c r="V30">
        <v>3670.55</v>
      </c>
      <c r="W30">
        <v>1638</v>
      </c>
      <c r="X30">
        <v>21</v>
      </c>
    </row>
    <row r="31" spans="1:24" x14ac:dyDescent="0.25">
      <c r="A31">
        <v>2008</v>
      </c>
      <c r="B31">
        <v>1</v>
      </c>
      <c r="C31">
        <v>66</v>
      </c>
      <c r="D31">
        <v>22</v>
      </c>
      <c r="E31">
        <v>25.3586956521739</v>
      </c>
      <c r="F31">
        <v>13</v>
      </c>
      <c r="G31">
        <f t="shared" si="0"/>
        <v>13</v>
      </c>
      <c r="H31">
        <v>26</v>
      </c>
      <c r="I31">
        <f t="shared" si="1"/>
        <v>13</v>
      </c>
      <c r="J31">
        <f t="shared" si="2"/>
        <v>13</v>
      </c>
      <c r="K31">
        <v>23</v>
      </c>
      <c r="L31">
        <f t="shared" si="3"/>
        <v>10</v>
      </c>
      <c r="M31">
        <f t="shared" si="4"/>
        <v>10</v>
      </c>
      <c r="N31">
        <v>27</v>
      </c>
      <c r="O31">
        <f t="shared" si="5"/>
        <v>14</v>
      </c>
      <c r="P31">
        <f t="shared" si="6"/>
        <v>14</v>
      </c>
      <c r="U31">
        <v>1989</v>
      </c>
      <c r="V31">
        <v>3034.8</v>
      </c>
      <c r="W31">
        <v>1414</v>
      </c>
      <c r="X31">
        <v>28</v>
      </c>
    </row>
    <row r="32" spans="1:24" x14ac:dyDescent="0.25">
      <c r="A32">
        <v>1991</v>
      </c>
      <c r="B32">
        <v>9</v>
      </c>
      <c r="C32">
        <v>59</v>
      </c>
      <c r="D32">
        <v>21</v>
      </c>
      <c r="E32">
        <v>26.742857142857101</v>
      </c>
      <c r="F32">
        <v>19</v>
      </c>
      <c r="G32">
        <f t="shared" si="0"/>
        <v>35</v>
      </c>
      <c r="H32">
        <v>23</v>
      </c>
      <c r="I32">
        <f t="shared" si="1"/>
        <v>-12</v>
      </c>
      <c r="J32">
        <f t="shared" si="2"/>
        <v>12</v>
      </c>
      <c r="K32">
        <v>30</v>
      </c>
      <c r="L32">
        <f t="shared" si="3"/>
        <v>-5</v>
      </c>
      <c r="M32">
        <f t="shared" si="4"/>
        <v>5</v>
      </c>
      <c r="N32">
        <v>28</v>
      </c>
      <c r="O32">
        <f t="shared" si="5"/>
        <v>-7</v>
      </c>
      <c r="P32">
        <f t="shared" si="6"/>
        <v>7</v>
      </c>
      <c r="U32">
        <v>1990</v>
      </c>
      <c r="V32">
        <v>1821.45</v>
      </c>
      <c r="W32">
        <v>1112</v>
      </c>
      <c r="X32">
        <v>32</v>
      </c>
    </row>
    <row r="33" spans="1:24" x14ac:dyDescent="0.25">
      <c r="A33">
        <v>1987</v>
      </c>
      <c r="B33">
        <v>8</v>
      </c>
      <c r="C33">
        <v>37</v>
      </c>
      <c r="D33">
        <v>21</v>
      </c>
      <c r="E33">
        <v>21.545454545454501</v>
      </c>
      <c r="F33">
        <v>23</v>
      </c>
      <c r="G33">
        <f t="shared" si="0"/>
        <v>22</v>
      </c>
      <c r="H33">
        <v>31</v>
      </c>
      <c r="I33">
        <f t="shared" si="1"/>
        <v>9</v>
      </c>
      <c r="J33">
        <f t="shared" si="2"/>
        <v>9</v>
      </c>
      <c r="K33">
        <v>39</v>
      </c>
      <c r="L33">
        <f t="shared" si="3"/>
        <v>17</v>
      </c>
      <c r="M33">
        <f t="shared" si="4"/>
        <v>17</v>
      </c>
      <c r="N33">
        <v>29</v>
      </c>
      <c r="O33">
        <f t="shared" si="5"/>
        <v>7</v>
      </c>
      <c r="P33">
        <f t="shared" si="6"/>
        <v>7</v>
      </c>
      <c r="U33">
        <v>1991</v>
      </c>
      <c r="V33">
        <v>1678.3</v>
      </c>
      <c r="W33">
        <v>987</v>
      </c>
      <c r="X33">
        <v>35</v>
      </c>
    </row>
    <row r="34" spans="1:24" x14ac:dyDescent="0.25">
      <c r="A34">
        <v>2022</v>
      </c>
      <c r="B34">
        <v>8</v>
      </c>
      <c r="C34">
        <v>148</v>
      </c>
      <c r="D34">
        <v>20.5</v>
      </c>
      <c r="E34">
        <v>26.760869565217298</v>
      </c>
      <c r="F34">
        <v>18</v>
      </c>
      <c r="G34">
        <f t="shared" si="0"/>
        <v>0</v>
      </c>
      <c r="H34">
        <v>22</v>
      </c>
      <c r="I34">
        <f t="shared" si="1"/>
        <v>22</v>
      </c>
      <c r="J34">
        <f t="shared" si="2"/>
        <v>22</v>
      </c>
      <c r="K34">
        <v>11</v>
      </c>
      <c r="L34">
        <f t="shared" si="3"/>
        <v>11</v>
      </c>
      <c r="M34">
        <f t="shared" si="4"/>
        <v>11</v>
      </c>
      <c r="N34">
        <v>30</v>
      </c>
      <c r="O34">
        <f t="shared" si="5"/>
        <v>30</v>
      </c>
      <c r="P34">
        <f t="shared" si="6"/>
        <v>30</v>
      </c>
      <c r="U34">
        <v>1992</v>
      </c>
      <c r="V34">
        <v>2420</v>
      </c>
      <c r="W34">
        <v>1113</v>
      </c>
      <c r="X34">
        <v>31</v>
      </c>
    </row>
    <row r="35" spans="1:24" x14ac:dyDescent="0.25">
      <c r="A35">
        <v>2010</v>
      </c>
      <c r="B35">
        <v>7</v>
      </c>
      <c r="C35">
        <v>63</v>
      </c>
      <c r="D35">
        <v>20.5</v>
      </c>
      <c r="E35">
        <v>22.972826086956498</v>
      </c>
      <c r="F35">
        <v>20</v>
      </c>
      <c r="G35">
        <f t="shared" si="0"/>
        <v>14</v>
      </c>
      <c r="H35">
        <v>30</v>
      </c>
      <c r="I35">
        <f t="shared" si="1"/>
        <v>16</v>
      </c>
      <c r="J35">
        <f t="shared" si="2"/>
        <v>16</v>
      </c>
      <c r="K35">
        <v>26</v>
      </c>
      <c r="L35">
        <f t="shared" si="3"/>
        <v>12</v>
      </c>
      <c r="M35">
        <f t="shared" si="4"/>
        <v>12</v>
      </c>
      <c r="N35">
        <v>31</v>
      </c>
      <c r="O35">
        <f t="shared" si="5"/>
        <v>17</v>
      </c>
      <c r="P35">
        <f t="shared" si="6"/>
        <v>17</v>
      </c>
      <c r="U35">
        <v>1993</v>
      </c>
      <c r="V35">
        <v>1202.2</v>
      </c>
      <c r="W35">
        <v>751</v>
      </c>
      <c r="X35">
        <v>41</v>
      </c>
    </row>
    <row r="36" spans="1:24" x14ac:dyDescent="0.25">
      <c r="A36">
        <v>2023</v>
      </c>
      <c r="B36">
        <v>3</v>
      </c>
      <c r="C36">
        <v>98</v>
      </c>
      <c r="D36">
        <v>17.5</v>
      </c>
      <c r="E36">
        <v>20.314516129032199</v>
      </c>
      <c r="F36">
        <v>16</v>
      </c>
      <c r="G36">
        <f t="shared" si="0"/>
        <v>0</v>
      </c>
      <c r="H36">
        <v>32</v>
      </c>
      <c r="I36">
        <f t="shared" si="1"/>
        <v>32</v>
      </c>
      <c r="J36">
        <f t="shared" si="2"/>
        <v>32</v>
      </c>
      <c r="K36">
        <v>13</v>
      </c>
      <c r="L36">
        <f t="shared" si="3"/>
        <v>13</v>
      </c>
      <c r="M36">
        <f t="shared" si="4"/>
        <v>13</v>
      </c>
      <c r="N36">
        <v>32</v>
      </c>
      <c r="O36">
        <f t="shared" si="5"/>
        <v>32</v>
      </c>
      <c r="P36">
        <f t="shared" si="6"/>
        <v>32</v>
      </c>
      <c r="U36">
        <v>1994</v>
      </c>
      <c r="V36">
        <v>3337.35</v>
      </c>
      <c r="W36">
        <v>1473</v>
      </c>
      <c r="X36">
        <v>26</v>
      </c>
    </row>
    <row r="37" spans="1:24" x14ac:dyDescent="0.25">
      <c r="A37">
        <v>2005</v>
      </c>
      <c r="B37">
        <v>1</v>
      </c>
      <c r="C37">
        <v>56</v>
      </c>
      <c r="D37">
        <v>17</v>
      </c>
      <c r="E37">
        <v>18.010869565217298</v>
      </c>
      <c r="F37">
        <v>2</v>
      </c>
      <c r="G37">
        <f t="shared" si="0"/>
        <v>17</v>
      </c>
      <c r="H37">
        <v>34</v>
      </c>
      <c r="I37">
        <f t="shared" si="1"/>
        <v>17</v>
      </c>
      <c r="J37">
        <f t="shared" si="2"/>
        <v>17</v>
      </c>
      <c r="K37">
        <v>32</v>
      </c>
      <c r="L37">
        <f t="shared" si="3"/>
        <v>15</v>
      </c>
      <c r="M37">
        <f t="shared" si="4"/>
        <v>15</v>
      </c>
      <c r="N37">
        <v>33</v>
      </c>
      <c r="O37">
        <f t="shared" si="5"/>
        <v>16</v>
      </c>
      <c r="P37">
        <f t="shared" si="6"/>
        <v>16</v>
      </c>
      <c r="U37">
        <v>1995</v>
      </c>
      <c r="V37">
        <v>1646.25</v>
      </c>
      <c r="W37">
        <v>979</v>
      </c>
      <c r="X37">
        <v>36</v>
      </c>
    </row>
    <row r="38" spans="1:24" x14ac:dyDescent="0.25">
      <c r="A38">
        <v>1989</v>
      </c>
      <c r="B38">
        <v>7</v>
      </c>
      <c r="C38">
        <v>42</v>
      </c>
      <c r="D38">
        <v>17</v>
      </c>
      <c r="E38">
        <v>18.423076923076898</v>
      </c>
      <c r="F38">
        <v>12</v>
      </c>
      <c r="G38">
        <f t="shared" si="0"/>
        <v>28</v>
      </c>
      <c r="H38">
        <v>33</v>
      </c>
      <c r="I38">
        <f t="shared" si="1"/>
        <v>5</v>
      </c>
      <c r="J38">
        <f t="shared" si="2"/>
        <v>5</v>
      </c>
      <c r="K38">
        <v>38</v>
      </c>
      <c r="L38">
        <f t="shared" si="3"/>
        <v>10</v>
      </c>
      <c r="M38">
        <f t="shared" si="4"/>
        <v>10</v>
      </c>
      <c r="N38">
        <v>34</v>
      </c>
      <c r="O38">
        <f t="shared" si="5"/>
        <v>6</v>
      </c>
      <c r="P38">
        <f t="shared" si="6"/>
        <v>6</v>
      </c>
      <c r="U38">
        <v>1996</v>
      </c>
      <c r="V38">
        <v>3497.9</v>
      </c>
      <c r="W38">
        <v>1538</v>
      </c>
      <c r="X38">
        <v>23</v>
      </c>
    </row>
    <row r="39" spans="1:24" x14ac:dyDescent="0.25">
      <c r="A39">
        <v>2000</v>
      </c>
      <c r="B39">
        <v>1</v>
      </c>
      <c r="C39">
        <v>167</v>
      </c>
      <c r="D39">
        <v>6</v>
      </c>
      <c r="E39">
        <v>15.696132596685</v>
      </c>
      <c r="F39">
        <v>5</v>
      </c>
      <c r="G39">
        <f t="shared" si="0"/>
        <v>16</v>
      </c>
      <c r="H39">
        <v>35</v>
      </c>
      <c r="I39">
        <f t="shared" si="1"/>
        <v>19</v>
      </c>
      <c r="J39">
        <f t="shared" si="2"/>
        <v>19</v>
      </c>
      <c r="K39">
        <v>5</v>
      </c>
      <c r="L39">
        <f t="shared" si="3"/>
        <v>-11</v>
      </c>
      <c r="M39">
        <f t="shared" si="4"/>
        <v>11</v>
      </c>
      <c r="N39">
        <v>35</v>
      </c>
      <c r="O39">
        <f t="shared" si="5"/>
        <v>19</v>
      </c>
      <c r="P39">
        <f t="shared" si="6"/>
        <v>19</v>
      </c>
      <c r="U39">
        <v>1997</v>
      </c>
      <c r="V39">
        <v>1402.8</v>
      </c>
      <c r="W39">
        <v>850</v>
      </c>
      <c r="X39">
        <v>38</v>
      </c>
    </row>
    <row r="40" spans="1:24" x14ac:dyDescent="0.25">
      <c r="A40">
        <v>1999</v>
      </c>
      <c r="B40">
        <v>2</v>
      </c>
      <c r="C40">
        <v>54</v>
      </c>
      <c r="D40">
        <v>6</v>
      </c>
      <c r="E40">
        <v>10.725714285714201</v>
      </c>
      <c r="F40">
        <v>6</v>
      </c>
      <c r="G40">
        <f t="shared" si="0"/>
        <v>25</v>
      </c>
      <c r="H40">
        <v>38</v>
      </c>
      <c r="I40">
        <f t="shared" si="1"/>
        <v>13</v>
      </c>
      <c r="J40">
        <f t="shared" si="2"/>
        <v>13</v>
      </c>
      <c r="K40">
        <v>36</v>
      </c>
      <c r="L40">
        <f t="shared" si="3"/>
        <v>11</v>
      </c>
      <c r="M40">
        <f t="shared" si="4"/>
        <v>11</v>
      </c>
      <c r="N40">
        <v>36</v>
      </c>
      <c r="O40">
        <f t="shared" si="5"/>
        <v>11</v>
      </c>
      <c r="P40">
        <f t="shared" si="6"/>
        <v>11</v>
      </c>
      <c r="U40">
        <v>1998</v>
      </c>
      <c r="V40">
        <v>2550.1</v>
      </c>
      <c r="W40">
        <v>1156</v>
      </c>
      <c r="X40">
        <v>30</v>
      </c>
    </row>
    <row r="41" spans="1:24" x14ac:dyDescent="0.25">
      <c r="A41">
        <v>2003</v>
      </c>
      <c r="B41">
        <v>1</v>
      </c>
      <c r="C41">
        <v>94</v>
      </c>
      <c r="D41">
        <v>5</v>
      </c>
      <c r="E41">
        <v>11.7853107344632</v>
      </c>
      <c r="F41">
        <v>3</v>
      </c>
      <c r="G41">
        <f t="shared" si="0"/>
        <v>18</v>
      </c>
      <c r="H41">
        <v>36</v>
      </c>
      <c r="I41">
        <f t="shared" si="1"/>
        <v>18</v>
      </c>
      <c r="J41">
        <f t="shared" si="2"/>
        <v>18</v>
      </c>
      <c r="K41">
        <v>15</v>
      </c>
      <c r="L41">
        <f t="shared" si="3"/>
        <v>-3</v>
      </c>
      <c r="M41">
        <f t="shared" si="4"/>
        <v>3</v>
      </c>
      <c r="N41">
        <v>37</v>
      </c>
      <c r="O41">
        <f t="shared" si="5"/>
        <v>19</v>
      </c>
      <c r="P41">
        <f t="shared" si="6"/>
        <v>19</v>
      </c>
      <c r="U41">
        <v>1999</v>
      </c>
      <c r="V41">
        <v>3411.7</v>
      </c>
      <c r="W41">
        <v>1501</v>
      </c>
      <c r="X41">
        <v>25</v>
      </c>
    </row>
    <row r="42" spans="1:24" x14ac:dyDescent="0.25">
      <c r="A42">
        <v>2001</v>
      </c>
      <c r="B42">
        <v>2</v>
      </c>
      <c r="C42">
        <v>68</v>
      </c>
      <c r="D42">
        <v>5</v>
      </c>
      <c r="E42">
        <v>11.5271739130434</v>
      </c>
      <c r="F42">
        <v>3</v>
      </c>
      <c r="G42">
        <f t="shared" si="0"/>
        <v>20</v>
      </c>
      <c r="H42">
        <v>37</v>
      </c>
      <c r="I42">
        <f t="shared" si="1"/>
        <v>17</v>
      </c>
      <c r="J42">
        <f t="shared" si="2"/>
        <v>17</v>
      </c>
      <c r="K42">
        <v>21</v>
      </c>
      <c r="L42">
        <f t="shared" si="3"/>
        <v>1</v>
      </c>
      <c r="M42">
        <f t="shared" si="4"/>
        <v>1</v>
      </c>
      <c r="N42">
        <v>38</v>
      </c>
      <c r="O42">
        <f t="shared" si="5"/>
        <v>18</v>
      </c>
      <c r="P42">
        <f t="shared" si="6"/>
        <v>18</v>
      </c>
      <c r="U42">
        <v>2000</v>
      </c>
      <c r="V42">
        <v>6008.05</v>
      </c>
      <c r="W42">
        <v>2116</v>
      </c>
      <c r="X42">
        <v>16</v>
      </c>
    </row>
    <row r="43" spans="1:24" x14ac:dyDescent="0.25">
      <c r="A43">
        <v>2002</v>
      </c>
      <c r="B43">
        <v>2</v>
      </c>
      <c r="C43">
        <v>49</v>
      </c>
      <c r="D43">
        <v>5</v>
      </c>
      <c r="E43">
        <v>10.6141304347826</v>
      </c>
      <c r="F43">
        <v>3</v>
      </c>
      <c r="G43">
        <f t="shared" si="0"/>
        <v>19</v>
      </c>
      <c r="H43">
        <v>39</v>
      </c>
      <c r="I43">
        <f t="shared" si="1"/>
        <v>20</v>
      </c>
      <c r="J43">
        <f t="shared" si="2"/>
        <v>20</v>
      </c>
      <c r="K43">
        <v>37</v>
      </c>
      <c r="L43">
        <f t="shared" si="3"/>
        <v>18</v>
      </c>
      <c r="M43">
        <f t="shared" si="4"/>
        <v>18</v>
      </c>
      <c r="N43">
        <v>39</v>
      </c>
      <c r="O43">
        <f t="shared" si="5"/>
        <v>20</v>
      </c>
      <c r="P43">
        <f t="shared" si="6"/>
        <v>20</v>
      </c>
      <c r="U43">
        <v>2001</v>
      </c>
      <c r="V43">
        <v>3855.25</v>
      </c>
      <c r="W43">
        <v>1702</v>
      </c>
      <c r="X43">
        <v>20</v>
      </c>
    </row>
    <row r="44" spans="1:24" x14ac:dyDescent="0.25">
      <c r="U44">
        <v>2002</v>
      </c>
      <c r="V44">
        <v>3924.6</v>
      </c>
      <c r="W44">
        <v>1774</v>
      </c>
      <c r="X44">
        <v>19</v>
      </c>
    </row>
    <row r="45" spans="1:24" x14ac:dyDescent="0.25">
      <c r="U45">
        <v>2003</v>
      </c>
      <c r="V45">
        <v>5592.9</v>
      </c>
      <c r="W45">
        <v>2046</v>
      </c>
      <c r="X45">
        <v>18</v>
      </c>
    </row>
    <row r="46" spans="1:24" x14ac:dyDescent="0.25">
      <c r="U46">
        <v>2004</v>
      </c>
      <c r="V46">
        <v>3421.1</v>
      </c>
      <c r="W46">
        <v>1590</v>
      </c>
      <c r="X46">
        <v>24</v>
      </c>
    </row>
    <row r="47" spans="1:24" x14ac:dyDescent="0.25">
      <c r="U47">
        <v>2005</v>
      </c>
      <c r="V47">
        <v>5952.2</v>
      </c>
      <c r="W47">
        <v>2199</v>
      </c>
      <c r="X47">
        <v>17</v>
      </c>
    </row>
    <row r="48" spans="1:24" x14ac:dyDescent="0.25">
      <c r="U48">
        <v>2006</v>
      </c>
      <c r="V48">
        <v>10005.299999999999</v>
      </c>
      <c r="W48">
        <v>3066</v>
      </c>
      <c r="X48">
        <v>6</v>
      </c>
    </row>
    <row r="49" spans="21:24" x14ac:dyDescent="0.25">
      <c r="U49">
        <v>2007</v>
      </c>
      <c r="V49">
        <v>8992.15</v>
      </c>
      <c r="W49">
        <v>2742</v>
      </c>
      <c r="X49">
        <v>9</v>
      </c>
    </row>
    <row r="50" spans="21:24" x14ac:dyDescent="0.25">
      <c r="U50">
        <v>2008</v>
      </c>
      <c r="V50">
        <v>6785.6</v>
      </c>
      <c r="W50">
        <v>2487</v>
      </c>
      <c r="X50">
        <v>13</v>
      </c>
    </row>
    <row r="51" spans="21:24" x14ac:dyDescent="0.25">
      <c r="U51">
        <v>2009</v>
      </c>
      <c r="V51">
        <v>8094.3</v>
      </c>
      <c r="W51">
        <v>2548</v>
      </c>
      <c r="X51">
        <v>11</v>
      </c>
    </row>
    <row r="52" spans="21:24" x14ac:dyDescent="0.25">
      <c r="U52">
        <v>2010</v>
      </c>
      <c r="V52">
        <v>6670.7</v>
      </c>
      <c r="W52">
        <v>2475</v>
      </c>
      <c r="X52">
        <v>14</v>
      </c>
    </row>
    <row r="53" spans="21:24" x14ac:dyDescent="0.25">
      <c r="U53">
        <v>2011</v>
      </c>
      <c r="V53">
        <v>13383</v>
      </c>
      <c r="W53">
        <v>3699</v>
      </c>
      <c r="X53">
        <v>3</v>
      </c>
    </row>
    <row r="54" spans="21:24" x14ac:dyDescent="0.25">
      <c r="U54">
        <v>2012</v>
      </c>
      <c r="V54">
        <v>9920.0499999999993</v>
      </c>
      <c r="W54">
        <v>3078</v>
      </c>
      <c r="X54">
        <v>7</v>
      </c>
    </row>
    <row r="55" spans="21:24" x14ac:dyDescent="0.25">
      <c r="U55">
        <v>2013</v>
      </c>
      <c r="V55">
        <v>6284.85</v>
      </c>
      <c r="W55">
        <v>2315</v>
      </c>
      <c r="X55">
        <v>15</v>
      </c>
    </row>
    <row r="56" spans="21:24" x14ac:dyDescent="0.25">
      <c r="U56">
        <v>2014</v>
      </c>
      <c r="V56">
        <v>6872.05</v>
      </c>
      <c r="W56">
        <v>2531</v>
      </c>
      <c r="X56">
        <v>12</v>
      </c>
    </row>
    <row r="57" spans="21:24" x14ac:dyDescent="0.25">
      <c r="U57">
        <v>2015</v>
      </c>
      <c r="V57">
        <v>9163.2999999999993</v>
      </c>
      <c r="W57">
        <v>2834</v>
      </c>
      <c r="X57">
        <v>8</v>
      </c>
    </row>
    <row r="58" spans="21:24" x14ac:dyDescent="0.25">
      <c r="U58">
        <v>2016</v>
      </c>
      <c r="V58">
        <v>10402.299999999999</v>
      </c>
      <c r="W58">
        <v>3269</v>
      </c>
      <c r="X58">
        <v>5</v>
      </c>
    </row>
    <row r="59" spans="21:24" x14ac:dyDescent="0.25">
      <c r="U59">
        <v>2017</v>
      </c>
      <c r="V59">
        <v>13774.25</v>
      </c>
      <c r="W59">
        <v>3738</v>
      </c>
      <c r="X59">
        <v>2</v>
      </c>
    </row>
    <row r="60" spans="21:24" x14ac:dyDescent="0.25">
      <c r="U60">
        <v>2018</v>
      </c>
      <c r="V60">
        <v>12620.85</v>
      </c>
      <c r="W60">
        <v>3413</v>
      </c>
      <c r="X60">
        <v>4</v>
      </c>
    </row>
    <row r="61" spans="21:24" x14ac:dyDescent="0.25">
      <c r="U61">
        <v>2019</v>
      </c>
      <c r="V61">
        <v>8922.9</v>
      </c>
      <c r="W61">
        <v>2814</v>
      </c>
      <c r="X61">
        <v>10</v>
      </c>
    </row>
    <row r="62" spans="21:24" x14ac:dyDescent="0.25">
      <c r="U62">
        <v>2020</v>
      </c>
      <c r="V62">
        <v>14619</v>
      </c>
      <c r="W62">
        <v>4087</v>
      </c>
      <c r="X62">
        <v>1</v>
      </c>
    </row>
  </sheetData>
  <autoFilter ref="A4:P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AQI_stats_by_year</vt:lpstr>
      <vt:lpstr>Run 1</vt:lpstr>
      <vt:lpstr>Run 2</vt:lpstr>
      <vt:lpstr>Run 3</vt:lpstr>
      <vt:lpstr>Run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 V</dc:creator>
  <cp:lastModifiedBy>Raman S V</cp:lastModifiedBy>
  <dcterms:created xsi:type="dcterms:W3CDTF">2023-11-09T03:09:37Z</dcterms:created>
  <dcterms:modified xsi:type="dcterms:W3CDTF">2023-11-09T07:42:23Z</dcterms:modified>
</cp:coreProperties>
</file>