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BOOKING" sheetId="1" state="visible" r:id="rId1"/>
    <sheet xmlns:r="http://schemas.openxmlformats.org/officeDocument/2006/relationships" name="Sheet2" sheetId="2" state="hidden" r:id="rId2"/>
    <sheet xmlns:r="http://schemas.openxmlformats.org/officeDocument/2006/relationships" name="Sheet1" sheetId="3" state="hidden" r:id="rId3"/>
    <sheet xmlns:r="http://schemas.openxmlformats.org/officeDocument/2006/relationships" name="CONTAINERS" sheetId="4" state="hidden" r:id="rId4"/>
  </sheets>
  <definedNames>
    <definedName name="_xlnm.Print_Area" localSheetId="0">'BOOKING'!$A$1:$AA$124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 MT&quot;"/>
    <numFmt numFmtId="165" formatCode="[$-409]d\-mmm;@"/>
    <numFmt numFmtId="166" formatCode="0&quot; T&quot;"/>
  </numFmts>
  <fonts count="28">
    <font>
      <name val="Arial"/>
      <sz val="10"/>
    </font>
    <font>
      <name val="Arial"/>
      <family val="2"/>
      <sz val="10"/>
    </font>
    <font>
      <name val="Arial"/>
      <family val="2"/>
      <sz val="12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color indexed="10"/>
      <sz val="11"/>
    </font>
    <font>
      <name val="Arial"/>
      <family val="2"/>
      <b val="1"/>
      <color theme="4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0000"/>
      <sz val="11"/>
      <u val="single"/>
    </font>
    <font>
      <name val="Arial"/>
      <family val="2"/>
      <color theme="1"/>
      <sz val="10"/>
    </font>
    <font>
      <name val="Arial"/>
      <family val="2"/>
      <b val="1"/>
      <color theme="3" tint="0.3999755851924192"/>
      <sz val="11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strike val="1"/>
      <sz val="10"/>
    </font>
    <font>
      <name val="Arial"/>
      <family val="2"/>
      <i val="1"/>
      <color rgb="FFFF0000"/>
      <sz val="11"/>
    </font>
    <font>
      <name val="Arial"/>
      <family val="2"/>
      <sz val="10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theme="3" tint="0.3999755851924192"/>
      <sz val="11"/>
      <u val="single"/>
    </font>
    <font>
      <name val="Arial"/>
      <family val="2"/>
      <b val="1"/>
      <strike val="1"/>
      <sz val="10"/>
    </font>
    <font>
      <name val="Arial"/>
      <family val="2"/>
      <b val="1"/>
      <i val="1"/>
      <sz val="12"/>
    </font>
    <font>
      <name val="Arial"/>
      <family val="2"/>
      <b val="1"/>
      <color rgb="FFFFFF00"/>
      <sz val="10"/>
    </font>
    <font>
      <name val="Arial"/>
      <family val="2"/>
      <color rgb="FFFFFF00"/>
      <sz val="10"/>
    </font>
    <font>
      <name val="Arial"/>
      <family val="2"/>
      <b val="1"/>
      <color theme="3" tint="0.3999755851924192"/>
      <sz val="10"/>
    </font>
  </fonts>
  <fills count="1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/>
    <xf numFmtId="43" fontId="19" fillId="0" borderId="0"/>
  </cellStyleXfs>
  <cellXfs count="701">
    <xf numFmtId="0" fontId="0" fillId="0" borderId="0" pivotButton="0" quotePrefix="0" xfId="0"/>
    <xf numFmtId="1" fontId="0" fillId="0" borderId="0" pivotButton="0" quotePrefix="0" xfId="0"/>
    <xf numFmtId="0" fontId="6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" fontId="2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2" fontId="3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pivotButton="0" quotePrefix="0" xfId="0"/>
    <xf numFmtId="0" fontId="8" fillId="0" borderId="6" applyAlignment="1" pivotButton="0" quotePrefix="0" xfId="0">
      <alignment horizontal="left"/>
    </xf>
    <xf numFmtId="0" fontId="0" fillId="0" borderId="6" pivotButton="0" quotePrefix="0" xfId="0"/>
    <xf numFmtId="0" fontId="3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8" fillId="0" borderId="7" applyAlignment="1" pivotButton="0" quotePrefix="0" xfId="0">
      <alignment horizontal="center"/>
    </xf>
    <xf numFmtId="0" fontId="8" fillId="0" borderId="22" applyAlignment="1" pivotButton="0" quotePrefix="0" xfId="0">
      <alignment horizontal="left"/>
    </xf>
    <xf numFmtId="0" fontId="8" fillId="0" borderId="6" applyAlignment="1" pivotButton="0" quotePrefix="0" xfId="0">
      <alignment horizontal="left"/>
    </xf>
    <xf numFmtId="164" fontId="8" fillId="0" borderId="6" applyAlignment="1" pivotButton="0" quotePrefix="0" xfId="0">
      <alignment horizontal="left"/>
    </xf>
    <xf numFmtId="0" fontId="8" fillId="0" borderId="22" pivotButton="0" quotePrefix="0" xfId="0"/>
    <xf numFmtId="0" fontId="0" fillId="0" borderId="6" applyAlignment="1" pivotButton="0" quotePrefix="0" xfId="0">
      <alignment horizontal="left"/>
    </xf>
    <xf numFmtId="164" fontId="0" fillId="0" borderId="6" applyAlignment="1" pivotButton="0" quotePrefix="0" xfId="0">
      <alignment horizontal="left"/>
    </xf>
    <xf numFmtId="0" fontId="0" fillId="0" borderId="6" applyAlignment="1" pivotButton="0" quotePrefix="0" xfId="0">
      <alignment horizontal="center"/>
    </xf>
    <xf numFmtId="16" fontId="16" fillId="0" borderId="2" applyAlignment="1" pivotButton="0" quotePrefix="0" xfId="0">
      <alignment horizontal="center"/>
    </xf>
    <xf numFmtId="0" fontId="18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3" fillId="0" borderId="0" pivotButton="0" quotePrefix="0" xfId="0"/>
    <xf numFmtId="9" fontId="13" fillId="0" borderId="0" pivotButton="0" quotePrefix="0" xfId="0"/>
    <xf numFmtId="0" fontId="13" fillId="0" borderId="0" pivotButton="0" quotePrefix="0" xfId="0"/>
    <xf numFmtId="0" fontId="1" fillId="2" borderId="0" pivotButton="0" quotePrefix="0" xfId="0"/>
    <xf numFmtId="165" fontId="1" fillId="2" borderId="2" applyAlignment="1" pivotButton="0" quotePrefix="0" xfId="4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2" borderId="0" pivotButton="0" quotePrefix="0" xfId="0"/>
    <xf numFmtId="0" fontId="0" fillId="0" borderId="36" pivotButton="0" quotePrefix="0" xfId="0"/>
    <xf numFmtId="0" fontId="1" fillId="2" borderId="6" pivotButton="0" quotePrefix="0" xfId="3"/>
    <xf numFmtId="0" fontId="2" fillId="2" borderId="0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0" pivotButton="0" quotePrefix="0" xfId="0"/>
    <xf numFmtId="1" fontId="11" fillId="6" borderId="17" applyAlignment="1" pivotButton="0" quotePrefix="0" xfId="0">
      <alignment horizontal="right"/>
    </xf>
    <xf numFmtId="1" fontId="11" fillId="6" borderId="19" applyAlignment="1" pivotButton="0" quotePrefix="0" xfId="0">
      <alignment horizontal="right"/>
    </xf>
    <xf numFmtId="1" fontId="11" fillId="6" borderId="15" applyAlignment="1" pivotButton="0" quotePrefix="0" xfId="0">
      <alignment horizontal="right"/>
    </xf>
    <xf numFmtId="1" fontId="11" fillId="6" borderId="2" applyAlignment="1" pivotButton="0" quotePrefix="0" xfId="0">
      <alignment horizontal="right"/>
    </xf>
    <xf numFmtId="1" fontId="11" fillId="6" borderId="14" applyAlignment="1" pivotButton="0" quotePrefix="0" xfId="0">
      <alignment horizontal="right"/>
    </xf>
    <xf numFmtId="0" fontId="15" fillId="0" borderId="32" applyAlignment="1" pivotButton="0" quotePrefix="0" xfId="0">
      <alignment horizontal="right"/>
    </xf>
    <xf numFmtId="0" fontId="3" fillId="2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1" fillId="0" borderId="44" applyAlignment="1" pivotButton="0" quotePrefix="0" xfId="0">
      <alignment horizontal="right"/>
    </xf>
    <xf numFmtId="0" fontId="11" fillId="0" borderId="47" applyAlignment="1" pivotButton="0" quotePrefix="0" xfId="0">
      <alignment horizontal="right"/>
    </xf>
    <xf numFmtId="0" fontId="11" fillId="0" borderId="0" pivotButton="0" quotePrefix="0" xfId="0"/>
    <xf numFmtId="0" fontId="11" fillId="0" borderId="46" applyAlignment="1" pivotButton="0" quotePrefix="0" xfId="0">
      <alignment horizontal="right"/>
    </xf>
    <xf numFmtId="0" fontId="8" fillId="0" borderId="11" applyAlignment="1" pivotButton="0" quotePrefix="0" xfId="0">
      <alignment horizontal="center" vertical="center"/>
    </xf>
    <xf numFmtId="0" fontId="11" fillId="0" borderId="31" applyAlignment="1" pivotButton="0" quotePrefix="0" xfId="0">
      <alignment horizontal="right"/>
    </xf>
    <xf numFmtId="1" fontId="11" fillId="0" borderId="31" applyAlignment="1" pivotButton="0" quotePrefix="0" xfId="0">
      <alignment horizontal="right"/>
    </xf>
    <xf numFmtId="0" fontId="0" fillId="0" borderId="0" pivotButton="0" quotePrefix="0" xfId="0"/>
    <xf numFmtId="0" fontId="11" fillId="0" borderId="0" pivotButton="0" quotePrefix="0" xfId="0"/>
    <xf numFmtId="0" fontId="11" fillId="0" borderId="37" pivotButton="0" quotePrefix="0" xfId="0"/>
    <xf numFmtId="0" fontId="8" fillId="0" borderId="10" applyAlignment="1" pivotButton="0" quotePrefix="0" xfId="0">
      <alignment horizontal="center" vertical="center"/>
    </xf>
    <xf numFmtId="0" fontId="8" fillId="0" borderId="45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0" fontId="8" fillId="0" borderId="47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44" applyAlignment="1" pivotButton="0" quotePrefix="0" xfId="0">
      <alignment horizontal="center" vertical="center"/>
    </xf>
    <xf numFmtId="0" fontId="8" fillId="0" borderId="44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0" fontId="11" fillId="0" borderId="45" applyAlignment="1" pivotButton="0" quotePrefix="0" xfId="0">
      <alignment horizontal="right"/>
    </xf>
    <xf numFmtId="0" fontId="6" fillId="0" borderId="12" applyAlignment="1" pivotButton="0" quotePrefix="0" xfId="0">
      <alignment horizontal="right"/>
    </xf>
    <xf numFmtId="0" fontId="11" fillId="2" borderId="2" applyAlignment="1" pivotButton="0" quotePrefix="0" xfId="0">
      <alignment horizontal="right"/>
    </xf>
    <xf numFmtId="0" fontId="11" fillId="2" borderId="3" applyAlignment="1" pivotButton="0" quotePrefix="0" xfId="0">
      <alignment horizontal="right"/>
    </xf>
    <xf numFmtId="0" fontId="11" fillId="2" borderId="14" applyAlignment="1" pivotButton="0" quotePrefix="0" xfId="0">
      <alignment horizontal="right"/>
    </xf>
    <xf numFmtId="0" fontId="11" fillId="2" borderId="15" applyAlignment="1" pivotButton="0" quotePrefix="0" xfId="0">
      <alignment horizontal="right"/>
    </xf>
    <xf numFmtId="0" fontId="11" fillId="2" borderId="28" applyAlignment="1" pivotButton="0" quotePrefix="0" xfId="0">
      <alignment horizontal="right"/>
    </xf>
    <xf numFmtId="1" fontId="11" fillId="2" borderId="44" applyAlignment="1" pivotButton="0" quotePrefix="0" xfId="0">
      <alignment horizontal="right"/>
    </xf>
    <xf numFmtId="1" fontId="11" fillId="2" borderId="47" applyAlignment="1" pivotButton="0" quotePrefix="0" xfId="0">
      <alignment horizontal="right"/>
    </xf>
    <xf numFmtId="1" fontId="11" fillId="2" borderId="45" applyAlignment="1" pivotButton="0" quotePrefix="0" xfId="0">
      <alignment horizontal="right"/>
    </xf>
    <xf numFmtId="0" fontId="8" fillId="0" borderId="40" applyAlignment="1" pivotButton="0" quotePrefix="0" xfId="0">
      <alignment horizontal="center"/>
    </xf>
    <xf numFmtId="0" fontId="8" fillId="0" borderId="29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164" fontId="0" fillId="0" borderId="36" applyAlignment="1" pivotButton="0" quotePrefix="0" xfId="0">
      <alignment horizontal="left"/>
    </xf>
    <xf numFmtId="0" fontId="0" fillId="0" borderId="36" applyAlignment="1" pivotButton="0" quotePrefix="0" xfId="0">
      <alignment horizontal="center"/>
    </xf>
    <xf numFmtId="0" fontId="1" fillId="2" borderId="36" pivotButton="0" quotePrefix="0" xfId="3"/>
    <xf numFmtId="0" fontId="0" fillId="0" borderId="31" pivotButton="0" quotePrefix="0" xfId="0"/>
    <xf numFmtId="0" fontId="11" fillId="2" borderId="0" pivotButton="0" quotePrefix="0" xfId="0"/>
    <xf numFmtId="0" fontId="11" fillId="2" borderId="31" pivotButton="0" quotePrefix="0" xfId="0"/>
    <xf numFmtId="0" fontId="1" fillId="2" borderId="31" pivotButton="0" quotePrefix="0" xfId="0"/>
    <xf numFmtId="1" fontId="15" fillId="0" borderId="32" applyAlignment="1" pivotButton="0" quotePrefix="0" xfId="0">
      <alignment horizontal="right"/>
    </xf>
    <xf numFmtId="16" fontId="3" fillId="2" borderId="39" applyAlignment="1" pivotButton="0" quotePrefix="0" xfId="0">
      <alignment horizontal="center"/>
    </xf>
    <xf numFmtId="0" fontId="3" fillId="2" borderId="49" applyAlignment="1" pivotButton="0" quotePrefix="0" xfId="0">
      <alignment horizontal="center"/>
    </xf>
    <xf numFmtId="0" fontId="3" fillId="2" borderId="11" applyAlignment="1" pivotButton="0" quotePrefix="0" xfId="0">
      <alignment horizontal="center"/>
    </xf>
    <xf numFmtId="0" fontId="3" fillId="2" borderId="44" applyAlignment="1" pivotButton="0" quotePrefix="0" xfId="0">
      <alignment horizontal="center"/>
    </xf>
    <xf numFmtId="0" fontId="3" fillId="2" borderId="47" applyAlignment="1" pivotButton="0" quotePrefix="0" xfId="0">
      <alignment horizontal="center"/>
    </xf>
    <xf numFmtId="0" fontId="3" fillId="2" borderId="51" applyAlignment="1" pivotButton="0" quotePrefix="0" xfId="0">
      <alignment horizontal="center"/>
    </xf>
    <xf numFmtId="2" fontId="3" fillId="2" borderId="52" applyAlignment="1" pivotButton="0" quotePrefix="0" xfId="0">
      <alignment horizontal="center"/>
    </xf>
    <xf numFmtId="0" fontId="0" fillId="0" borderId="0" pivotButton="0" quotePrefix="0" xfId="0"/>
    <xf numFmtId="0" fontId="0" fillId="0" borderId="29" pivotButton="0" quotePrefix="0" xfId="0"/>
    <xf numFmtId="0" fontId="0" fillId="0" borderId="34" pivotButton="0" quotePrefix="0" xfId="0"/>
    <xf numFmtId="1" fontId="3" fillId="2" borderId="44" applyAlignment="1" pivotButton="0" quotePrefix="0" xfId="0">
      <alignment horizontal="center"/>
    </xf>
    <xf numFmtId="0" fontId="8" fillId="0" borderId="33" applyAlignment="1" pivotButton="0" quotePrefix="0" xfId="0">
      <alignment horizontal="center"/>
    </xf>
    <xf numFmtId="0" fontId="8" fillId="0" borderId="29" pivotButton="0" quotePrefix="0" xfId="0"/>
    <xf numFmtId="0" fontId="8" fillId="0" borderId="36" pivotButton="0" quotePrefix="0" xfId="0"/>
    <xf numFmtId="164" fontId="8" fillId="0" borderId="36" pivotButton="0" quotePrefix="0" xfId="0"/>
    <xf numFmtId="0" fontId="8" fillId="0" borderId="36" applyAlignment="1" pivotButton="0" quotePrefix="0" xfId="0">
      <alignment horizontal="center"/>
    </xf>
    <xf numFmtId="0" fontId="8" fillId="2" borderId="36" pivotButton="0" quotePrefix="0" xfId="3"/>
    <xf numFmtId="10" fontId="6" fillId="0" borderId="12" applyAlignment="1" pivotButton="0" quotePrefix="0" xfId="0">
      <alignment horizontal="center"/>
    </xf>
    <xf numFmtId="16" fontId="1" fillId="0" borderId="9" applyAlignment="1" pivotButton="0" quotePrefix="0" xfId="0">
      <alignment horizontal="center"/>
    </xf>
    <xf numFmtId="10" fontId="6" fillId="2" borderId="53" applyAlignment="1" pivotButton="0" quotePrefix="0" xfId="0">
      <alignment horizontal="center"/>
    </xf>
    <xf numFmtId="0" fontId="1" fillId="3" borderId="9" applyAlignment="1" pivotButton="0" quotePrefix="0" xfId="0">
      <alignment horizontal="center"/>
    </xf>
    <xf numFmtId="16" fontId="6" fillId="3" borderId="9" applyAlignment="1" pivotButton="0" quotePrefix="0" xfId="0">
      <alignment horizontal="center"/>
    </xf>
    <xf numFmtId="0" fontId="3" fillId="9" borderId="45" applyAlignment="1" pivotButton="0" quotePrefix="0" xfId="0">
      <alignment horizontal="center"/>
    </xf>
    <xf numFmtId="0" fontId="3" fillId="9" borderId="13" applyAlignment="1" pivotButton="0" quotePrefix="0" xfId="0">
      <alignment horizontal="center"/>
    </xf>
    <xf numFmtId="0" fontId="3" fillId="9" borderId="4" applyAlignment="1" pivotButton="0" quotePrefix="0" xfId="0">
      <alignment horizontal="center" vertical="center" wrapText="1"/>
    </xf>
    <xf numFmtId="0" fontId="0" fillId="9" borderId="23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/>
    </xf>
    <xf numFmtId="0" fontId="1" fillId="2" borderId="31" applyAlignment="1" pivotButton="0" quotePrefix="0" xfId="3">
      <alignment horizontal="center"/>
    </xf>
    <xf numFmtId="1" fontId="4" fillId="0" borderId="31" applyAlignment="1" pivotButton="0" quotePrefix="0" xfId="0">
      <alignment horizontal="center" vertical="center"/>
    </xf>
    <xf numFmtId="10" fontId="6" fillId="0" borderId="43" applyAlignment="1" pivotButton="0" quotePrefix="0" xfId="0">
      <alignment horizontal="center"/>
    </xf>
    <xf numFmtId="0" fontId="1" fillId="2" borderId="31" applyAlignment="1" pivotButton="0" quotePrefix="0" xfId="0">
      <alignment horizontal="center"/>
    </xf>
    <xf numFmtId="0" fontId="8" fillId="2" borderId="44" applyAlignment="1" pivotButton="0" quotePrefix="0" xfId="0">
      <alignment horizontal="center" vertical="center"/>
    </xf>
    <xf numFmtId="0" fontId="8" fillId="2" borderId="11" applyAlignment="1" pivotButton="0" quotePrefix="0" xfId="0">
      <alignment horizontal="center" vertical="center"/>
    </xf>
    <xf numFmtId="0" fontId="8" fillId="2" borderId="45" applyAlignment="1" pivotButton="0" quotePrefix="0" xfId="0">
      <alignment horizontal="center" vertical="center"/>
    </xf>
    <xf numFmtId="0" fontId="6" fillId="0" borderId="37" applyAlignment="1" pivotButton="0" quotePrefix="0" xfId="0">
      <alignment horizontal="center"/>
    </xf>
    <xf numFmtId="10" fontId="6" fillId="2" borderId="42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10" fontId="6" fillId="0" borderId="0" applyAlignment="1" pivotButton="0" quotePrefix="0" xfId="0">
      <alignment horizontal="center"/>
    </xf>
    <xf numFmtId="0" fontId="1" fillId="3" borderId="24" applyAlignment="1" pivotButton="0" quotePrefix="0" xfId="0">
      <alignment horizontal="center"/>
    </xf>
    <xf numFmtId="0" fontId="1" fillId="9" borderId="24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1" fillId="9" borderId="9" applyAlignment="1" pivotButton="0" quotePrefix="0" xfId="0">
      <alignment horizontal="center"/>
    </xf>
    <xf numFmtId="10" fontId="6" fillId="0" borderId="5" applyAlignment="1" pivotButton="0" quotePrefix="0" xfId="0">
      <alignment horizontal="center"/>
    </xf>
    <xf numFmtId="0" fontId="6" fillId="0" borderId="18" applyAlignment="1" pivotButton="0" quotePrefix="0" xfId="0">
      <alignment horizontal="center"/>
    </xf>
    <xf numFmtId="10" fontId="6" fillId="0" borderId="41" applyAlignment="1" pivotButton="0" quotePrefix="0" xfId="0">
      <alignment horizontal="center"/>
    </xf>
    <xf numFmtId="16" fontId="6" fillId="3" borderId="24" applyAlignment="1" pivotButton="0" quotePrefix="0" xfId="0">
      <alignment horizontal="center"/>
    </xf>
    <xf numFmtId="0" fontId="3" fillId="10" borderId="50" applyAlignment="1" pivotButton="0" quotePrefix="0" xfId="0">
      <alignment horizontal="center" vertical="center" wrapText="1"/>
    </xf>
    <xf numFmtId="0" fontId="0" fillId="10" borderId="23" applyAlignment="1" pivotButton="0" quotePrefix="0" xfId="0">
      <alignment horizontal="center" vertical="center" wrapText="1"/>
    </xf>
    <xf numFmtId="16" fontId="1" fillId="0" borderId="31" applyAlignment="1" pivotButton="0" quotePrefix="0" xfId="0">
      <alignment horizontal="center"/>
    </xf>
    <xf numFmtId="1" fontId="11" fillId="2" borderId="56" applyAlignment="1" pivotButton="0" quotePrefix="0" xfId="0">
      <alignment horizontal="right"/>
    </xf>
    <xf numFmtId="16" fontId="1" fillId="0" borderId="31" applyAlignment="1" pivotButton="0" quotePrefix="0" xfId="0">
      <alignment horizontal="center"/>
    </xf>
    <xf numFmtId="0" fontId="11" fillId="2" borderId="0" applyAlignment="1" pivotButton="0" quotePrefix="0" xfId="0">
      <alignment horizontal="right"/>
    </xf>
    <xf numFmtId="0" fontId="11" fillId="2" borderId="1" applyAlignment="1" pivotButton="0" quotePrefix="0" xfId="0">
      <alignment horizontal="right"/>
    </xf>
    <xf numFmtId="0" fontId="11" fillId="2" borderId="24" applyAlignment="1" pivotButton="0" quotePrefix="0" xfId="0">
      <alignment horizontal="right"/>
    </xf>
    <xf numFmtId="0" fontId="11" fillId="2" borderId="48" applyAlignment="1" pivotButton="0" quotePrefix="0" xfId="0">
      <alignment horizontal="right"/>
    </xf>
    <xf numFmtId="0" fontId="11" fillId="2" borderId="30" applyAlignment="1" pivotButton="0" quotePrefix="0" xfId="0">
      <alignment horizontal="right"/>
    </xf>
    <xf numFmtId="0" fontId="6" fillId="2" borderId="57" applyAlignment="1" pivotButton="0" quotePrefix="0" xfId="0">
      <alignment horizontal="right"/>
    </xf>
    <xf numFmtId="0" fontId="11" fillId="2" borderId="9" applyAlignment="1" pivotButton="0" quotePrefix="0" xfId="0">
      <alignment horizontal="right"/>
    </xf>
    <xf numFmtId="0" fontId="11" fillId="2" borderId="18" applyAlignment="1" pivotButton="0" quotePrefix="0" xfId="0">
      <alignment horizontal="right"/>
    </xf>
    <xf numFmtId="0" fontId="11" fillId="2" borderId="17" applyAlignment="1" pivotButton="0" quotePrefix="0" xfId="0">
      <alignment horizontal="right"/>
    </xf>
    <xf numFmtId="0" fontId="11" fillId="2" borderId="19" applyAlignment="1" pivotButton="0" quotePrefix="0" xfId="0">
      <alignment horizontal="right"/>
    </xf>
    <xf numFmtId="0" fontId="1" fillId="2" borderId="0" applyAlignment="1" pivotButton="0" quotePrefix="0" xfId="3">
      <alignment horizontal="center"/>
    </xf>
    <xf numFmtId="0" fontId="6" fillId="0" borderId="0" applyAlignment="1" pivotButton="0" quotePrefix="0" xfId="0">
      <alignment horizontal="center"/>
    </xf>
    <xf numFmtId="10" fontId="6" fillId="2" borderId="41" applyAlignment="1" pivotButton="0" quotePrefix="0" xfId="0">
      <alignment horizontal="center"/>
    </xf>
    <xf numFmtId="0" fontId="8" fillId="0" borderId="28" applyAlignment="1" pivotButton="0" quotePrefix="0" xfId="0">
      <alignment horizontal="center"/>
    </xf>
    <xf numFmtId="0" fontId="8" fillId="0" borderId="28" applyAlignment="1" pivotButton="0" quotePrefix="0" xfId="0">
      <alignment horizontal="left"/>
    </xf>
    <xf numFmtId="0" fontId="0" fillId="0" borderId="59" applyAlignment="1" pivotButton="0" quotePrefix="0" xfId="0">
      <alignment horizontal="left"/>
    </xf>
    <xf numFmtId="164" fontId="0" fillId="0" borderId="59" applyAlignment="1" pivotButton="0" quotePrefix="0" xfId="0">
      <alignment horizontal="left"/>
    </xf>
    <xf numFmtId="0" fontId="0" fillId="0" borderId="59" applyAlignment="1" pivotButton="0" quotePrefix="0" xfId="0">
      <alignment horizontal="center"/>
    </xf>
    <xf numFmtId="0" fontId="1" fillId="2" borderId="59" pivotButton="0" quotePrefix="0" xfId="3"/>
    <xf numFmtId="0" fontId="0" fillId="0" borderId="59" pivotButton="0" quotePrefix="0" xfId="0"/>
    <xf numFmtId="16" fontId="4" fillId="0" borderId="43" applyAlignment="1" pivotButton="0" quotePrefix="0" xfId="0">
      <alignment horizontal="center"/>
    </xf>
    <xf numFmtId="0" fontId="1" fillId="0" borderId="60" pivotButton="0" quotePrefix="0" xfId="0"/>
    <xf numFmtId="166" fontId="1" fillId="2" borderId="0" applyAlignment="1" pivotButton="0" quotePrefix="0" xfId="0">
      <alignment horizontal="center"/>
    </xf>
    <xf numFmtId="164" fontId="1" fillId="2" borderId="0" applyAlignment="1" pivotButton="0" quotePrefix="0" xfId="0">
      <alignment horizontal="center"/>
    </xf>
    <xf numFmtId="165" fontId="11" fillId="0" borderId="0" applyAlignment="1" pivotButton="0" quotePrefix="0" xfId="0">
      <alignment horizontal="center"/>
    </xf>
    <xf numFmtId="16" fontId="16" fillId="0" borderId="0" applyAlignment="1" pivotButton="0" quotePrefix="0" xfId="0">
      <alignment horizontal="center"/>
    </xf>
    <xf numFmtId="0" fontId="2" fillId="9" borderId="0" pivotButton="0" quotePrefix="0" xfId="0"/>
    <xf numFmtId="1" fontId="2" fillId="9" borderId="0" pivotButton="0" quotePrefix="0" xfId="0"/>
    <xf numFmtId="16" fontId="16" fillId="0" borderId="9" applyAlignment="1" pivotButton="0" quotePrefix="0" xfId="0">
      <alignment horizontal="center"/>
    </xf>
    <xf numFmtId="0" fontId="1" fillId="8" borderId="9" applyAlignment="1" pivotButton="0" quotePrefix="0" xfId="3">
      <alignment horizontal="center"/>
    </xf>
    <xf numFmtId="165" fontId="1" fillId="2" borderId="9" applyAlignment="1" pivotButton="0" quotePrefix="0" xfId="4">
      <alignment horizontal="center"/>
    </xf>
    <xf numFmtId="16" fontId="1" fillId="3" borderId="9" applyAlignment="1" pivotButton="0" quotePrefix="0" xfId="0">
      <alignment horizontal="center"/>
    </xf>
    <xf numFmtId="0" fontId="10" fillId="0" borderId="29" applyAlignment="1" pivotButton="0" quotePrefix="0" xfId="0">
      <alignment horizontal="left"/>
    </xf>
    <xf numFmtId="16" fontId="16" fillId="0" borderId="24" applyAlignment="1" pivotButton="0" quotePrefix="0" xfId="0">
      <alignment horizontal="center"/>
    </xf>
    <xf numFmtId="16" fontId="1" fillId="0" borderId="24" applyAlignment="1" pivotButton="0" quotePrefix="0" xfId="0">
      <alignment horizontal="center"/>
    </xf>
    <xf numFmtId="0" fontId="1" fillId="0" borderId="61" pivotButton="0" quotePrefix="0" xfId="0"/>
    <xf numFmtId="164" fontId="1" fillId="0" borderId="31" applyAlignment="1" pivotButton="0" quotePrefix="0" xfId="0">
      <alignment horizontal="center"/>
    </xf>
    <xf numFmtId="0" fontId="1" fillId="8" borderId="24" applyAlignment="1" pivotButton="0" quotePrefix="0" xfId="3">
      <alignment horizontal="center"/>
    </xf>
    <xf numFmtId="0" fontId="11" fillId="2" borderId="2" pivotButton="0" quotePrefix="0" xfId="0"/>
    <xf numFmtId="165" fontId="1" fillId="2" borderId="24" applyAlignment="1" pivotButton="0" quotePrefix="0" xfId="4">
      <alignment horizontal="center"/>
    </xf>
    <xf numFmtId="164" fontId="11" fillId="3" borderId="9" applyAlignment="1" pivotButton="0" quotePrefix="0" xfId="4">
      <alignment horizontal="center"/>
    </xf>
    <xf numFmtId="0" fontId="13" fillId="3" borderId="9" applyAlignment="1" pivotButton="0" quotePrefix="0" xfId="0">
      <alignment horizontal="center"/>
    </xf>
    <xf numFmtId="0" fontId="17" fillId="3" borderId="9" applyAlignment="1" pivotButton="0" quotePrefix="0" xfId="0">
      <alignment horizontal="center"/>
    </xf>
    <xf numFmtId="0" fontId="11" fillId="2" borderId="28" pivotButton="0" quotePrefix="0" xfId="0"/>
    <xf numFmtId="1" fontId="11" fillId="6" borderId="33" applyAlignment="1" pivotButton="0" quotePrefix="0" xfId="0">
      <alignment horizontal="right"/>
    </xf>
    <xf numFmtId="1" fontId="11" fillId="6" borderId="8" applyAlignment="1" pivotButton="0" quotePrefix="0" xfId="0">
      <alignment horizontal="right"/>
    </xf>
    <xf numFmtId="1" fontId="11" fillId="6" borderId="20" applyAlignment="1" pivotButton="0" quotePrefix="0" xfId="0">
      <alignment horizontal="right"/>
    </xf>
    <xf numFmtId="0" fontId="11" fillId="0" borderId="33" applyAlignment="1" pivotButton="0" quotePrefix="0" xfId="0">
      <alignment horizontal="right"/>
    </xf>
    <xf numFmtId="0" fontId="11" fillId="0" borderId="8" applyAlignment="1" pivotButton="0" quotePrefix="0" xfId="0">
      <alignment horizontal="right"/>
    </xf>
    <xf numFmtId="0" fontId="11" fillId="0" borderId="29" applyAlignment="1" pivotButton="0" quotePrefix="0" xfId="0">
      <alignment horizontal="right"/>
    </xf>
    <xf numFmtId="0" fontId="11" fillId="0" borderId="15" applyAlignment="1" pivotButton="0" quotePrefix="0" xfId="0">
      <alignment horizontal="right"/>
    </xf>
    <xf numFmtId="0" fontId="11" fillId="0" borderId="2" applyAlignment="1" pivotButton="0" quotePrefix="0" xfId="0">
      <alignment horizontal="right"/>
    </xf>
    <xf numFmtId="0" fontId="11" fillId="0" borderId="14" applyAlignment="1" pivotButton="0" quotePrefix="0" xfId="0">
      <alignment horizontal="right"/>
    </xf>
    <xf numFmtId="166" fontId="1" fillId="7" borderId="9" applyAlignment="1" pivotButton="0" quotePrefix="0" xfId="0">
      <alignment horizontal="center"/>
    </xf>
    <xf numFmtId="0" fontId="11" fillId="2" borderId="3" pivotButton="0" quotePrefix="0" xfId="0"/>
    <xf numFmtId="0" fontId="11" fillId="2" borderId="15" pivotButton="0" quotePrefix="0" xfId="0"/>
    <xf numFmtId="0" fontId="11" fillId="2" borderId="14" pivotButton="0" quotePrefix="0" xfId="0"/>
    <xf numFmtId="1" fontId="11" fillId="6" borderId="1" applyAlignment="1" pivotButton="0" quotePrefix="0" xfId="0">
      <alignment horizontal="right"/>
    </xf>
    <xf numFmtId="1" fontId="11" fillId="6" borderId="48" applyAlignment="1" pivotButton="0" quotePrefix="0" xfId="0">
      <alignment horizontal="right"/>
    </xf>
    <xf numFmtId="166" fontId="1" fillId="7" borderId="24" applyAlignment="1" pivotButton="0" quotePrefix="0" xfId="0">
      <alignment horizontal="center"/>
    </xf>
    <xf numFmtId="164" fontId="11" fillId="7" borderId="9" applyAlignment="1" pivotButton="0" quotePrefix="0" xfId="4">
      <alignment horizontal="center"/>
    </xf>
    <xf numFmtId="164" fontId="11" fillId="7" borderId="24" applyAlignment="1" pivotButton="0" quotePrefix="0" xfId="4">
      <alignment horizontal="center"/>
    </xf>
    <xf numFmtId="0" fontId="11" fillId="2" borderId="13" applyAlignment="1" pivotButton="0" quotePrefix="0" xfId="0">
      <alignment horizontal="right"/>
    </xf>
    <xf numFmtId="0" fontId="8" fillId="0" borderId="44" applyAlignment="1" pivotButton="0" quotePrefix="0" xfId="0">
      <alignment horizontal="center" vertical="center"/>
    </xf>
    <xf numFmtId="0" fontId="8" fillId="0" borderId="0" pivotButton="0" quotePrefix="0" xfId="0"/>
    <xf numFmtId="0" fontId="0" fillId="0" borderId="62" applyAlignment="1" pivotButton="0" quotePrefix="0" xfId="0">
      <alignment horizontal="left"/>
    </xf>
    <xf numFmtId="0" fontId="8" fillId="0" borderId="5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4" applyAlignment="1" pivotButton="0" quotePrefix="0" xfId="0">
      <alignment horizontal="right"/>
    </xf>
    <xf numFmtId="0" fontId="8" fillId="0" borderId="51" applyAlignment="1" pivotButton="0" quotePrefix="0" xfId="0">
      <alignment horizontal="center"/>
    </xf>
    <xf numFmtId="16" fontId="13" fillId="3" borderId="9" applyAlignment="1" pivotButton="0" quotePrefix="0" xfId="0">
      <alignment horizontal="center"/>
    </xf>
    <xf numFmtId="0" fontId="1" fillId="0" borderId="11" applyAlignment="1" pivotButton="0" quotePrefix="0" xfId="0">
      <alignment horizontal="center" vertical="center"/>
    </xf>
    <xf numFmtId="164" fontId="1" fillId="7" borderId="9" applyAlignment="1" pivotButton="0" quotePrefix="0" xfId="0">
      <alignment horizontal="center"/>
    </xf>
    <xf numFmtId="164" fontId="1" fillId="7" borderId="24" applyAlignment="1" pivotButton="0" quotePrefix="0" xfId="0">
      <alignment horizontal="center"/>
    </xf>
    <xf numFmtId="0" fontId="1" fillId="2" borderId="24" pivotButton="0" quotePrefix="0" xfId="0"/>
    <xf numFmtId="164" fontId="1" fillId="3" borderId="9" applyAlignment="1" pivotButton="0" quotePrefix="0" xfId="0">
      <alignment horizontal="center"/>
    </xf>
    <xf numFmtId="16" fontId="16" fillId="0" borderId="31" applyAlignment="1" pivotButton="0" quotePrefix="0" xfId="0">
      <alignment horizontal="center"/>
    </xf>
    <xf numFmtId="0" fontId="1" fillId="3" borderId="9" pivotButton="0" quotePrefix="0" xfId="0"/>
    <xf numFmtId="166" fontId="1" fillId="2" borderId="31" applyAlignment="1" pivotButton="0" quotePrefix="0" xfId="0">
      <alignment horizontal="center"/>
    </xf>
    <xf numFmtId="164" fontId="11" fillId="2" borderId="31" applyAlignment="1" pivotButton="0" quotePrefix="0" xfId="4">
      <alignment horizontal="center"/>
    </xf>
    <xf numFmtId="16" fontId="6" fillId="2" borderId="31" applyAlignment="1" pivotButton="0" quotePrefix="0" xfId="0">
      <alignment horizontal="center"/>
    </xf>
    <xf numFmtId="0" fontId="1" fillId="2" borderId="24" applyAlignment="1" pivotButton="0" quotePrefix="0" xfId="0">
      <alignment horizontal="center"/>
    </xf>
    <xf numFmtId="0" fontId="1" fillId="3" borderId="24" pivotButton="0" quotePrefix="0" xfId="0"/>
    <xf numFmtId="0" fontId="4" fillId="0" borderId="61" applyAlignment="1" pivotButton="0" quotePrefix="0" xfId="0">
      <alignment horizontal="left"/>
    </xf>
    <xf numFmtId="0" fontId="4" fillId="0" borderId="61" applyAlignment="1" pivotButton="0" quotePrefix="0" xfId="0">
      <alignment horizontal="center"/>
    </xf>
    <xf numFmtId="164" fontId="6" fillId="0" borderId="5" applyAlignment="1" pivotButton="0" quotePrefix="0" xfId="0">
      <alignment horizontal="center"/>
    </xf>
    <xf numFmtId="164" fontId="6" fillId="0" borderId="61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1" applyAlignment="1" pivotButton="0" quotePrefix="0" xfId="0">
      <alignment horizontal="center"/>
    </xf>
    <xf numFmtId="0" fontId="4" fillId="0" borderId="31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15" fillId="0" borderId="58" applyAlignment="1" pivotButton="0" quotePrefix="0" xfId="0">
      <alignment horizontal="center" vertical="center" wrapText="1"/>
    </xf>
    <xf numFmtId="0" fontId="15" fillId="0" borderId="17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19" applyAlignment="1" pivotButton="0" quotePrefix="0" xfId="0">
      <alignment horizontal="center" vertical="center" wrapText="1"/>
    </xf>
    <xf numFmtId="0" fontId="15" fillId="0" borderId="18" applyAlignment="1" pivotButton="0" quotePrefix="0" xfId="0">
      <alignment horizontal="center" vertical="center" wrapText="1"/>
    </xf>
    <xf numFmtId="1" fontId="11" fillId="6" borderId="9" applyAlignment="1" pivotButton="0" quotePrefix="0" xfId="0">
      <alignment horizontal="right"/>
    </xf>
    <xf numFmtId="1" fontId="11" fillId="2" borderId="2" applyAlignment="1" pivotButton="0" quotePrefix="0" xfId="0">
      <alignment horizontal="right"/>
    </xf>
    <xf numFmtId="0" fontId="6" fillId="2" borderId="27" applyAlignment="1" pivotButton="0" quotePrefix="0" xfId="0">
      <alignment horizontal="right"/>
    </xf>
    <xf numFmtId="1" fontId="20" fillId="2" borderId="2" applyAlignment="1" pivotButton="0" quotePrefix="0" xfId="0">
      <alignment horizontal="right"/>
    </xf>
    <xf numFmtId="1" fontId="11" fillId="2" borderId="15" applyAlignment="1" pivotButton="0" quotePrefix="0" xfId="0">
      <alignment horizontal="right"/>
    </xf>
    <xf numFmtId="1" fontId="11" fillId="2" borderId="28" applyAlignment="1" pivotButton="0" quotePrefix="0" xfId="0">
      <alignment horizontal="right"/>
    </xf>
    <xf numFmtId="1" fontId="11" fillId="2" borderId="14" applyAlignment="1" pivotButton="0" quotePrefix="0" xfId="0">
      <alignment horizontal="right"/>
    </xf>
    <xf numFmtId="1" fontId="11" fillId="2" borderId="54" applyAlignment="1" pivotButton="0" quotePrefix="0" xfId="0">
      <alignment horizontal="right"/>
    </xf>
    <xf numFmtId="1" fontId="11" fillId="2" borderId="55" applyAlignment="1" pivotButton="0" quotePrefix="0" xfId="0">
      <alignment horizontal="right"/>
    </xf>
    <xf numFmtId="0" fontId="6" fillId="2" borderId="21" applyAlignment="1" pivotButton="0" quotePrefix="0" xfId="0">
      <alignment horizontal="right"/>
    </xf>
    <xf numFmtId="1" fontId="11" fillId="6" borderId="24" applyAlignment="1" pivotButton="0" quotePrefix="0" xfId="0">
      <alignment horizontal="right"/>
    </xf>
    <xf numFmtId="1" fontId="11" fillId="2" borderId="24" applyAlignment="1" pivotButton="0" quotePrefix="0" xfId="0">
      <alignment horizontal="right"/>
    </xf>
    <xf numFmtId="1" fontId="20" fillId="2" borderId="24" applyAlignment="1" pivotButton="0" quotePrefix="0" xfId="0">
      <alignment horizontal="right"/>
    </xf>
    <xf numFmtId="1" fontId="11" fillId="2" borderId="17" applyAlignment="1" pivotButton="0" quotePrefix="0" xfId="0">
      <alignment horizontal="right"/>
    </xf>
    <xf numFmtId="1" fontId="20" fillId="2" borderId="9" applyAlignment="1" pivotButton="0" quotePrefix="0" xfId="0">
      <alignment horizontal="right"/>
    </xf>
    <xf numFmtId="1" fontId="11" fillId="2" borderId="9" applyAlignment="1" pivotButton="0" quotePrefix="0" xfId="0">
      <alignment horizontal="right"/>
    </xf>
    <xf numFmtId="1" fontId="11" fillId="2" borderId="19" applyAlignment="1" pivotButton="0" quotePrefix="0" xfId="0">
      <alignment horizontal="right"/>
    </xf>
    <xf numFmtId="1" fontId="11" fillId="2" borderId="3" applyAlignment="1" pivotButton="0" quotePrefix="0" xfId="0">
      <alignment horizontal="right"/>
    </xf>
    <xf numFmtId="1" fontId="11" fillId="2" borderId="63" applyAlignment="1" pivotButton="0" quotePrefix="0" xfId="0">
      <alignment horizontal="right"/>
    </xf>
    <xf numFmtId="0" fontId="4" fillId="2" borderId="6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/>
    </xf>
    <xf numFmtId="0" fontId="1" fillId="0" borderId="9" applyAlignment="1" pivotButton="0" quotePrefix="0" xfId="0">
      <alignment horizontal="center"/>
    </xf>
    <xf numFmtId="0" fontId="1" fillId="0" borderId="24" applyAlignment="1" pivotButton="0" quotePrefix="0" xfId="0">
      <alignment horizontal="center"/>
    </xf>
    <xf numFmtId="0" fontId="1" fillId="2" borderId="9" pivotButton="0" quotePrefix="0" xfId="0"/>
    <xf numFmtId="0" fontId="1" fillId="0" borderId="9" pivotButton="0" quotePrefix="0" xfId="0"/>
    <xf numFmtId="0" fontId="1" fillId="0" borderId="31" pivotButton="0" quotePrefix="0" xfId="0"/>
    <xf numFmtId="0" fontId="1" fillId="0" borderId="31" applyAlignment="1" pivotButton="0" quotePrefix="0" xfId="0">
      <alignment horizontal="center"/>
    </xf>
    <xf numFmtId="0" fontId="8" fillId="0" borderId="13" applyAlignment="1" pivotButton="0" quotePrefix="0" xfId="0">
      <alignment horizontal="center" vertical="center"/>
    </xf>
    <xf numFmtId="0" fontId="6" fillId="0" borderId="5" applyAlignment="1" pivotButton="0" quotePrefix="0" xfId="0">
      <alignment horizontal="right"/>
    </xf>
    <xf numFmtId="1" fontId="11" fillId="2" borderId="67" applyAlignment="1" pivotButton="0" quotePrefix="0" xfId="0">
      <alignment horizontal="right"/>
    </xf>
    <xf numFmtId="1" fontId="11" fillId="2" borderId="1" applyAlignment="1" pivotButton="0" quotePrefix="0" xfId="0">
      <alignment horizontal="right"/>
    </xf>
    <xf numFmtId="1" fontId="11" fillId="2" borderId="48" applyAlignment="1" pivotButton="0" quotePrefix="0" xfId="0">
      <alignment horizontal="right"/>
    </xf>
    <xf numFmtId="1" fontId="11" fillId="2" borderId="16" applyAlignment="1" pivotButton="0" quotePrefix="0" xfId="0">
      <alignment horizontal="right"/>
    </xf>
    <xf numFmtId="1" fontId="11" fillId="2" borderId="25" applyAlignment="1" pivotButton="0" quotePrefix="0" xfId="0">
      <alignment horizontal="right"/>
    </xf>
    <xf numFmtId="1" fontId="11" fillId="2" borderId="30" applyAlignment="1" pivotButton="0" quotePrefix="0" xfId="0">
      <alignment horizontal="right"/>
    </xf>
    <xf numFmtId="0" fontId="23" fillId="11" borderId="9" pivotButton="0" quotePrefix="0" xfId="0"/>
    <xf numFmtId="0" fontId="1" fillId="11" borderId="9" applyAlignment="1" pivotButton="0" quotePrefix="0" xfId="0">
      <alignment horizontal="center"/>
    </xf>
    <xf numFmtId="166" fontId="1" fillId="11" borderId="9" applyAlignment="1" pivotButton="0" quotePrefix="0" xfId="0">
      <alignment horizontal="center"/>
    </xf>
    <xf numFmtId="164" fontId="1" fillId="11" borderId="9" applyAlignment="1" pivotButton="0" quotePrefix="0" xfId="0">
      <alignment horizontal="center"/>
    </xf>
    <xf numFmtId="165" fontId="11" fillId="11" borderId="9" applyAlignment="1" pivotButton="0" quotePrefix="0" xfId="0">
      <alignment horizontal="center"/>
    </xf>
    <xf numFmtId="16" fontId="16" fillId="11" borderId="9" applyAlignment="1" pivotButton="0" quotePrefix="0" xfId="0">
      <alignment horizontal="center"/>
    </xf>
    <xf numFmtId="0" fontId="1" fillId="11" borderId="9" applyAlignment="1" pivotButton="0" quotePrefix="0" xfId="3">
      <alignment horizontal="center"/>
    </xf>
    <xf numFmtId="0" fontId="6" fillId="11" borderId="9" applyAlignment="1" pivotButton="0" quotePrefix="0" xfId="0">
      <alignment horizontal="center"/>
    </xf>
    <xf numFmtId="10" fontId="6" fillId="11" borderId="18" applyAlignment="1" pivotButton="0" quotePrefix="0" xfId="0">
      <alignment horizontal="center"/>
    </xf>
    <xf numFmtId="0" fontId="1" fillId="11" borderId="53" pivotButton="0" quotePrefix="0" xfId="0"/>
    <xf numFmtId="1" fontId="6" fillId="0" borderId="5" applyAlignment="1" pivotButton="0" quotePrefix="0" xfId="0">
      <alignment horizontal="right"/>
    </xf>
    <xf numFmtId="16" fontId="1" fillId="11" borderId="9" applyAlignment="1" pivotButton="0" quotePrefix="0" xfId="0">
      <alignment horizontal="center"/>
    </xf>
    <xf numFmtId="0" fontId="1" fillId="8" borderId="2" applyAlignment="1" pivotButton="0" quotePrefix="0" xfId="3">
      <alignment horizontal="center"/>
    </xf>
    <xf numFmtId="16" fontId="1" fillId="3" borderId="2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6" fillId="0" borderId="28" applyAlignment="1" pivotButton="0" quotePrefix="0" xfId="0">
      <alignment horizontal="center"/>
    </xf>
    <xf numFmtId="0" fontId="11" fillId="0" borderId="50" applyAlignment="1" pivotButton="0" quotePrefix="0" xfId="0">
      <alignment horizontal="right"/>
    </xf>
    <xf numFmtId="0" fontId="11" fillId="0" borderId="55" applyAlignment="1" pivotButton="0" quotePrefix="0" xfId="0">
      <alignment horizontal="right"/>
    </xf>
    <xf numFmtId="0" fontId="11" fillId="0" borderId="63" applyAlignment="1" pivotButton="0" quotePrefix="0" xfId="0">
      <alignment horizontal="right"/>
    </xf>
    <xf numFmtId="0" fontId="11" fillId="0" borderId="66" applyAlignment="1" pivotButton="0" quotePrefix="0" xfId="0">
      <alignment horizontal="right"/>
    </xf>
    <xf numFmtId="43" fontId="11" fillId="0" borderId="54" applyAlignment="1" pivotButton="0" quotePrefix="0" xfId="5">
      <alignment horizontal="right"/>
    </xf>
    <xf numFmtId="43" fontId="11" fillId="0" borderId="55" applyAlignment="1" pivotButton="0" quotePrefix="0" xfId="5">
      <alignment horizontal="right"/>
    </xf>
    <xf numFmtId="43" fontId="11" fillId="0" borderId="56" applyAlignment="1" pivotButton="0" quotePrefix="0" xfId="5">
      <alignment horizontal="right"/>
    </xf>
    <xf numFmtId="0" fontId="1" fillId="2" borderId="37" pivotButton="0" quotePrefix="0" xfId="0"/>
    <xf numFmtId="0" fontId="1" fillId="0" borderId="68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10" fontId="6" fillId="2" borderId="21" applyAlignment="1" pivotButton="0" quotePrefix="0" xfId="0">
      <alignment horizontal="center"/>
    </xf>
    <xf numFmtId="0" fontId="1" fillId="2" borderId="9" applyAlignment="1" pivotButton="0" quotePrefix="0" xfId="3">
      <alignment horizontal="center"/>
    </xf>
    <xf numFmtId="0" fontId="1" fillId="9" borderId="9" applyAlignment="1" pivotButton="0" quotePrefix="0" xfId="3">
      <alignment horizontal="center"/>
    </xf>
    <xf numFmtId="0" fontId="11" fillId="0" borderId="54" applyAlignment="1" pivotButton="0" quotePrefix="0" xfId="0">
      <alignment horizontal="right"/>
    </xf>
    <xf numFmtId="0" fontId="11" fillId="0" borderId="56" applyAlignment="1" pivotButton="0" quotePrefix="0" xfId="0">
      <alignment horizontal="right"/>
    </xf>
    <xf numFmtId="0" fontId="11" fillId="2" borderId="16" applyAlignment="1" pivotButton="0" quotePrefix="0" xfId="0">
      <alignment horizontal="right"/>
    </xf>
    <xf numFmtId="0" fontId="11" fillId="2" borderId="25" applyAlignment="1" pivotButton="0" quotePrefix="0" xfId="0">
      <alignment horizontal="right"/>
    </xf>
    <xf numFmtId="1" fontId="11" fillId="6" borderId="25" applyAlignment="1" pivotButton="0" quotePrefix="0" xfId="0">
      <alignment horizontal="right"/>
    </xf>
    <xf numFmtId="0" fontId="11" fillId="2" borderId="26" applyAlignment="1" pivotButton="0" quotePrefix="0" xfId="0">
      <alignment horizontal="right"/>
    </xf>
    <xf numFmtId="10" fontId="6" fillId="12" borderId="53" applyAlignment="1" pivotButton="0" quotePrefix="0" xfId="0">
      <alignment horizontal="center"/>
    </xf>
    <xf numFmtId="0" fontId="3" fillId="2" borderId="12" applyAlignment="1" pivotButton="0" quotePrefix="0" xfId="0">
      <alignment horizontal="center"/>
    </xf>
    <xf numFmtId="0" fontId="3" fillId="2" borderId="32" applyAlignment="1" pivotButton="0" quotePrefix="0" xfId="0">
      <alignment horizontal="center"/>
    </xf>
    <xf numFmtId="0" fontId="3" fillId="2" borderId="38" applyAlignment="1" pivotButton="0" quotePrefix="0" xfId="0">
      <alignment horizontal="center"/>
    </xf>
    <xf numFmtId="0" fontId="3" fillId="9" borderId="43" applyAlignment="1" pivotButton="0" quotePrefix="0" xfId="0">
      <alignment horizontal="center"/>
    </xf>
    <xf numFmtId="0" fontId="3" fillId="2" borderId="11" applyAlignment="1" pivotButton="0" quotePrefix="0" xfId="0">
      <alignment horizontal="center"/>
    </xf>
    <xf numFmtId="0" fontId="3" fillId="13" borderId="49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" fontId="6" fillId="3" borderId="2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0" fontId="1" fillId="3" borderId="9" applyAlignment="1" pivotButton="0" quotePrefix="0" xfId="3">
      <alignment horizontal="center"/>
    </xf>
    <xf numFmtId="166" fontId="1" fillId="7" borderId="2" applyAlignment="1" pivotButton="0" quotePrefix="0" xfId="0">
      <alignment horizontal="center"/>
    </xf>
    <xf numFmtId="164" fontId="11" fillId="7" borderId="2" applyAlignment="1" pivotButton="0" quotePrefix="0" xfId="4">
      <alignment horizontal="center"/>
    </xf>
    <xf numFmtId="165" fontId="1" fillId="11" borderId="2" applyAlignment="1" pivotButton="0" quotePrefix="0" xfId="4">
      <alignment horizontal="center"/>
    </xf>
    <xf numFmtId="16" fontId="1" fillId="0" borderId="2" applyAlignment="1" pivotButton="0" quotePrefix="0" xfId="0">
      <alignment horizontal="center"/>
    </xf>
    <xf numFmtId="0" fontId="0" fillId="0" borderId="8" pivotButton="0" quotePrefix="0" xfId="0"/>
    <xf numFmtId="0" fontId="1" fillId="2" borderId="2" pivotButton="0" quotePrefix="0" xfId="0"/>
    <xf numFmtId="0" fontId="1" fillId="3" borderId="2" pivotButton="0" quotePrefix="0" xfId="0"/>
    <xf numFmtId="165" fontId="1" fillId="2" borderId="9" applyAlignment="1" pivotButton="0" quotePrefix="0" xfId="4">
      <alignment horizontal="center"/>
    </xf>
    <xf numFmtId="0" fontId="6" fillId="2" borderId="65" applyAlignment="1" pivotButton="0" quotePrefix="0" xfId="0">
      <alignment horizontal="right"/>
    </xf>
    <xf numFmtId="0" fontId="11" fillId="2" borderId="58" applyAlignment="1" pivotButton="0" quotePrefix="0" xfId="0">
      <alignment horizontal="right"/>
    </xf>
    <xf numFmtId="0" fontId="11" fillId="0" borderId="35" applyAlignment="1" pivotButton="0" quotePrefix="0" xfId="0">
      <alignment horizontal="right"/>
    </xf>
    <xf numFmtId="0" fontId="11" fillId="0" borderId="9" applyAlignment="1" pivotButton="0" quotePrefix="0" xfId="0">
      <alignment horizontal="right"/>
    </xf>
    <xf numFmtId="0" fontId="11" fillId="0" borderId="19" applyAlignment="1" pivotButton="0" quotePrefix="0" xfId="0">
      <alignment horizontal="right"/>
    </xf>
    <xf numFmtId="16" fontId="1" fillId="2" borderId="9" applyAlignment="1" pivotButton="0" quotePrefix="0" xfId="0">
      <alignment horizontal="center"/>
    </xf>
    <xf numFmtId="1" fontId="20" fillId="0" borderId="54" applyAlignment="1" pivotButton="0" quotePrefix="0" xfId="0">
      <alignment horizontal="right"/>
    </xf>
    <xf numFmtId="1" fontId="20" fillId="0" borderId="55" applyAlignment="1" pivotButton="0" quotePrefix="0" xfId="0">
      <alignment horizontal="right"/>
    </xf>
    <xf numFmtId="1" fontId="11" fillId="0" borderId="63" applyAlignment="1" pivotButton="0" quotePrefix="0" xfId="0">
      <alignment horizontal="right"/>
    </xf>
    <xf numFmtId="1" fontId="11" fillId="0" borderId="55" applyAlignment="1" pivotButton="0" quotePrefix="0" xfId="0">
      <alignment horizontal="right"/>
    </xf>
    <xf numFmtId="1" fontId="11" fillId="0" borderId="66" applyAlignment="1" pivotButton="0" quotePrefix="0" xfId="0">
      <alignment horizontal="right"/>
    </xf>
    <xf numFmtId="1" fontId="11" fillId="0" borderId="54" applyAlignment="1" pivotButton="0" quotePrefix="0" xfId="0">
      <alignment horizontal="right"/>
    </xf>
    <xf numFmtId="1" fontId="11" fillId="0" borderId="56" applyAlignment="1" pivotButton="0" quotePrefix="0" xfId="0">
      <alignment horizontal="right"/>
    </xf>
    <xf numFmtId="0" fontId="1" fillId="12" borderId="9" applyAlignment="1" pivotButton="0" quotePrefix="0" xfId="0">
      <alignment horizontal="center"/>
    </xf>
    <xf numFmtId="16" fontId="13" fillId="3" borderId="2" applyAlignment="1" pivotButton="0" quotePrefix="0" xfId="0">
      <alignment horizontal="center"/>
    </xf>
    <xf numFmtId="1" fontId="11" fillId="2" borderId="58" applyAlignment="1" pivotButton="0" quotePrefix="0" xfId="0">
      <alignment horizontal="right"/>
    </xf>
    <xf numFmtId="1" fontId="11" fillId="2" borderId="18" applyAlignment="1" pivotButton="0" quotePrefix="0" xfId="0">
      <alignment horizontal="right"/>
    </xf>
    <xf numFmtId="10" fontId="6" fillId="0" borderId="31" applyAlignment="1" pivotButton="0" quotePrefix="0" xfId="0">
      <alignment horizontal="center"/>
    </xf>
    <xf numFmtId="0" fontId="11" fillId="2" borderId="1" pivotButton="0" quotePrefix="0" xfId="0"/>
    <xf numFmtId="0" fontId="11" fillId="2" borderId="24" pivotButton="0" quotePrefix="0" xfId="0"/>
    <xf numFmtId="0" fontId="11" fillId="2" borderId="30" pivotButton="0" quotePrefix="0" xfId="0"/>
    <xf numFmtId="0" fontId="11" fillId="2" borderId="48" pivotButton="0" quotePrefix="0" xfId="0"/>
    <xf numFmtId="0" fontId="11" fillId="2" borderId="67" pivotButton="0" quotePrefix="0" xfId="0"/>
    <xf numFmtId="10" fontId="15" fillId="2" borderId="53" applyAlignment="1" pivotButton="0" quotePrefix="0" xfId="0">
      <alignment horizontal="center"/>
    </xf>
    <xf numFmtId="0" fontId="1" fillId="0" borderId="24" pivotButton="0" quotePrefix="0" xfId="0"/>
    <xf numFmtId="0" fontId="1" fillId="2" borderId="43" pivotButton="0" quotePrefix="0" xfId="0"/>
    <xf numFmtId="165" fontId="16" fillId="2" borderId="9" applyAlignment="1" pivotButton="0" quotePrefix="0" xfId="4">
      <alignment horizontal="center"/>
    </xf>
    <xf numFmtId="0" fontId="1" fillId="2" borderId="2" applyAlignment="1" pivotButton="0" quotePrefix="0" xfId="0">
      <alignment horizontal="left"/>
    </xf>
    <xf numFmtId="0" fontId="11" fillId="0" borderId="28" applyAlignment="1" pivotButton="0" quotePrefix="0" xfId="0">
      <alignment horizontal="right"/>
    </xf>
    <xf numFmtId="0" fontId="11" fillId="0" borderId="34" applyAlignment="1" pivotButton="0" quotePrefix="0" xfId="0">
      <alignment horizontal="right"/>
    </xf>
    <xf numFmtId="0" fontId="11" fillId="0" borderId="3" applyAlignment="1" pivotButton="0" quotePrefix="0" xfId="0">
      <alignment horizontal="right"/>
    </xf>
    <xf numFmtId="0" fontId="1" fillId="9" borderId="2" applyAlignment="1" pivotButton="0" quotePrefix="0" xfId="3">
      <alignment horizontal="center"/>
    </xf>
    <xf numFmtId="0" fontId="1" fillId="2" borderId="2" applyAlignment="1" pivotButton="0" quotePrefix="0" xfId="3">
      <alignment horizontal="center"/>
    </xf>
    <xf numFmtId="0" fontId="1" fillId="8" borderId="2" applyAlignment="1" pivotButton="0" quotePrefix="0" xfId="3">
      <alignment horizontal="center"/>
    </xf>
    <xf numFmtId="165" fontId="1" fillId="2" borderId="2" applyAlignment="1" pivotButton="0" quotePrefix="0" xfId="4">
      <alignment horizontal="center"/>
    </xf>
    <xf numFmtId="0" fontId="11" fillId="2" borderId="17" pivotButton="0" quotePrefix="0" xfId="0"/>
    <xf numFmtId="0" fontId="11" fillId="2" borderId="9" pivotButton="0" quotePrefix="0" xfId="0"/>
    <xf numFmtId="0" fontId="11" fillId="2" borderId="18" pivotButton="0" quotePrefix="0" xfId="0"/>
    <xf numFmtId="0" fontId="11" fillId="2" borderId="19" pivotButton="0" quotePrefix="0" xfId="0"/>
    <xf numFmtId="0" fontId="11" fillId="2" borderId="58" pivotButton="0" quotePrefix="0" xfId="0"/>
    <xf numFmtId="0" fontId="6" fillId="0" borderId="52" applyAlignment="1" pivotButton="0" quotePrefix="0" xfId="0">
      <alignment horizontal="right"/>
    </xf>
    <xf numFmtId="0" fontId="1" fillId="11" borderId="9" applyAlignment="1" pivotButton="0" quotePrefix="0" xfId="3">
      <alignment horizontal="center"/>
    </xf>
    <xf numFmtId="16" fontId="1" fillId="2" borderId="2" applyAlignment="1" pivotButton="0" quotePrefix="0" xfId="0">
      <alignment horizontal="center"/>
    </xf>
    <xf numFmtId="0" fontId="1" fillId="11" borderId="21" pivotButton="0" quotePrefix="0" xfId="0"/>
    <xf numFmtId="0" fontId="1" fillId="11" borderId="2" applyAlignment="1" pivotButton="0" quotePrefix="0" xfId="0">
      <alignment horizontal="center"/>
    </xf>
    <xf numFmtId="0" fontId="6" fillId="2" borderId="42" applyAlignment="1" pivotButton="0" quotePrefix="0" xfId="0">
      <alignment horizontal="right"/>
    </xf>
    <xf numFmtId="16" fontId="1" fillId="2" borderId="24" applyAlignment="1" pivotButton="0" quotePrefix="0" xfId="0">
      <alignment horizontal="center"/>
    </xf>
    <xf numFmtId="0" fontId="1" fillId="9" borderId="24" applyAlignment="1" pivotButton="0" quotePrefix="0" xfId="3">
      <alignment horizontal="center"/>
    </xf>
    <xf numFmtId="0" fontId="1" fillId="2" borderId="24" applyAlignment="1" pivotButton="0" quotePrefix="0" xfId="3">
      <alignment horizontal="center"/>
    </xf>
    <xf numFmtId="0" fontId="1" fillId="8" borderId="9" applyAlignment="1" pivotButton="0" quotePrefix="0" xfId="3">
      <alignment horizontal="center"/>
    </xf>
    <xf numFmtId="0" fontId="23" fillId="11" borderId="2" pivotButton="0" quotePrefix="0" xfId="0"/>
    <xf numFmtId="16" fontId="1" fillId="11" borderId="2" applyAlignment="1" pivotButton="0" quotePrefix="0" xfId="0">
      <alignment horizontal="center"/>
    </xf>
    <xf numFmtId="0" fontId="6" fillId="11" borderId="2" applyAlignment="1" pivotButton="0" quotePrefix="0" xfId="0">
      <alignment horizontal="center"/>
    </xf>
    <xf numFmtId="10" fontId="6" fillId="11" borderId="28" applyAlignment="1" pivotButton="0" quotePrefix="0" xfId="0">
      <alignment horizontal="center"/>
    </xf>
    <xf numFmtId="0" fontId="15" fillId="0" borderId="6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11" borderId="18" applyAlignment="1" pivotButton="0" quotePrefix="0" xfId="0">
      <alignment horizontal="center"/>
    </xf>
    <xf numFmtId="0" fontId="1" fillId="2" borderId="18" applyAlignment="1" pivotButton="0" quotePrefix="0" xfId="0">
      <alignment horizontal="center"/>
    </xf>
    <xf numFmtId="1" fontId="20" fillId="0" borderId="56" applyAlignment="1" pivotButton="0" quotePrefix="0" xfId="0">
      <alignment horizontal="right"/>
    </xf>
    <xf numFmtId="1" fontId="20" fillId="2" borderId="14" applyAlignment="1" pivotButton="0" quotePrefix="0" xfId="0">
      <alignment horizontal="right"/>
    </xf>
    <xf numFmtId="1" fontId="20" fillId="2" borderId="19" applyAlignment="1" pivotButton="0" quotePrefix="0" xfId="0">
      <alignment horizontal="right"/>
    </xf>
    <xf numFmtId="1" fontId="20" fillId="2" borderId="17" applyAlignment="1" pivotButton="0" quotePrefix="0" xfId="0">
      <alignment horizontal="right"/>
    </xf>
    <xf numFmtId="1" fontId="20" fillId="2" borderId="48" applyAlignment="1" pivotButton="0" quotePrefix="0" xfId="0">
      <alignment horizontal="right"/>
    </xf>
    <xf numFmtId="0" fontId="1" fillId="0" borderId="18" applyAlignment="1" pivotButton="0" quotePrefix="0" xfId="0">
      <alignment horizontal="center"/>
    </xf>
    <xf numFmtId="0" fontId="1" fillId="11" borderId="2" applyAlignment="1" pivotButton="0" quotePrefix="0" xfId="0">
      <alignment horizontal="left"/>
    </xf>
    <xf numFmtId="0" fontId="1" fillId="2" borderId="0" pivotButton="0" quotePrefix="0" xfId="0"/>
    <xf numFmtId="0" fontId="6" fillId="0" borderId="21" applyAlignment="1" pivotButton="0" quotePrefix="0" xfId="0">
      <alignment horizontal="right"/>
    </xf>
    <xf numFmtId="0" fontId="6" fillId="2" borderId="8" applyAlignment="1" pivotButton="0" quotePrefix="0" xfId="0">
      <alignment horizontal="right"/>
    </xf>
    <xf numFmtId="0" fontId="6" fillId="13" borderId="0" pivotButton="0" quotePrefix="0" xfId="0"/>
    <xf numFmtId="0" fontId="25" fillId="13" borderId="0" pivotButton="0" quotePrefix="0" xfId="0"/>
    <xf numFmtId="0" fontId="26" fillId="13" borderId="0" pivotButton="0" quotePrefix="0" xfId="0"/>
    <xf numFmtId="9" fontId="25" fillId="13" borderId="0" applyAlignment="1" pivotButton="0" quotePrefix="0" xfId="0">
      <alignment horizontal="center"/>
    </xf>
    <xf numFmtId="9" fontId="6" fillId="13" borderId="0" pivotButton="0" quotePrefix="0" xfId="0"/>
    <xf numFmtId="0" fontId="1" fillId="13" borderId="0" pivotButton="0" quotePrefix="0" xfId="0"/>
    <xf numFmtId="9" fontId="27" fillId="0" borderId="4" applyAlignment="1" pivotButton="0" quotePrefix="0" xfId="0">
      <alignment horizontal="center"/>
    </xf>
    <xf numFmtId="9" fontId="27" fillId="0" borderId="58" applyAlignment="1" pivotButton="0" quotePrefix="0" xfId="0">
      <alignment horizontal="center"/>
    </xf>
    <xf numFmtId="9" fontId="27" fillId="0" borderId="39" applyAlignment="1" pivotButton="0" quotePrefix="0" xfId="0">
      <alignment horizontal="center"/>
    </xf>
    <xf numFmtId="9" fontId="27" fillId="0" borderId="0" applyAlignment="1" pivotButton="0" quotePrefix="0" xfId="0">
      <alignment horizontal="center"/>
    </xf>
    <xf numFmtId="1" fontId="11" fillId="2" borderId="33" applyAlignment="1" pivotButton="0" quotePrefix="0" xfId="0">
      <alignment horizontal="right"/>
    </xf>
    <xf numFmtId="1" fontId="20" fillId="2" borderId="8" applyAlignment="1" pivotButton="0" quotePrefix="0" xfId="0">
      <alignment horizontal="right"/>
    </xf>
    <xf numFmtId="1" fontId="11" fillId="2" borderId="8" applyAlignment="1" pivotButton="0" quotePrefix="0" xfId="0">
      <alignment horizontal="right"/>
    </xf>
    <xf numFmtId="1" fontId="11" fillId="2" borderId="34" applyAlignment="1" pivotButton="0" quotePrefix="0" xfId="0">
      <alignment horizontal="right"/>
    </xf>
    <xf numFmtId="1" fontId="11" fillId="2" borderId="29" applyAlignment="1" pivotButton="0" quotePrefix="0" xfId="0">
      <alignment horizontal="right"/>
    </xf>
    <xf numFmtId="1" fontId="11" fillId="2" borderId="20" applyAlignment="1" pivotButton="0" quotePrefix="0" xfId="0">
      <alignment horizontal="right"/>
    </xf>
    <xf numFmtId="1" fontId="11" fillId="2" borderId="22" applyAlignment="1" pivotButton="0" quotePrefix="0" xfId="0">
      <alignment horizontal="right"/>
    </xf>
    <xf numFmtId="1" fontId="20" fillId="2" borderId="28" applyAlignment="1" pivotButton="0" quotePrefix="0" xfId="0">
      <alignment horizontal="right"/>
    </xf>
    <xf numFmtId="1" fontId="20" fillId="2" borderId="18" applyAlignment="1" pivotButton="0" quotePrefix="0" xfId="0">
      <alignment horizontal="right"/>
    </xf>
    <xf numFmtId="1" fontId="20" fillId="2" borderId="29" applyAlignment="1" pivotButton="0" quotePrefix="0" xfId="0">
      <alignment horizontal="right"/>
    </xf>
    <xf numFmtId="1" fontId="20" fillId="2" borderId="30" applyAlignment="1" pivotButton="0" quotePrefix="0" xfId="0">
      <alignment horizontal="right"/>
    </xf>
    <xf numFmtId="1" fontId="11" fillId="6" borderId="16" applyAlignment="1" pivotButton="0" quotePrefix="0" xfId="0">
      <alignment horizontal="right"/>
    </xf>
    <xf numFmtId="1" fontId="11" fillId="6" borderId="26" applyAlignment="1" pivotButton="0" quotePrefix="0" xfId="0">
      <alignment horizontal="right"/>
    </xf>
    <xf numFmtId="1" fontId="11" fillId="2" borderId="51" applyAlignment="1" pivotButton="0" quotePrefix="0" xfId="0">
      <alignment horizontal="right"/>
    </xf>
    <xf numFmtId="1" fontId="6" fillId="2" borderId="70" applyAlignment="1" pivotButton="0" quotePrefix="0" xfId="0">
      <alignment horizontal="right" vertical="center"/>
    </xf>
    <xf numFmtId="0" fontId="6" fillId="2" borderId="3" applyAlignment="1" pivotButton="0" quotePrefix="0" xfId="0">
      <alignment horizontal="right"/>
    </xf>
    <xf numFmtId="0" fontId="6" fillId="2" borderId="71" applyAlignment="1" pivotButton="0" quotePrefix="0" xfId="0">
      <alignment horizontal="right"/>
    </xf>
    <xf numFmtId="0" fontId="1" fillId="11" borderId="28" applyAlignment="1" pivotButton="0" quotePrefix="0" xfId="0">
      <alignment horizontal="center"/>
    </xf>
    <xf numFmtId="0" fontId="1" fillId="2" borderId="28" applyAlignment="1" pivotButton="0" quotePrefix="0" xfId="0">
      <alignment horizontal="center"/>
    </xf>
    <xf numFmtId="0" fontId="11" fillId="0" borderId="24" applyAlignment="1" pivotButton="0" quotePrefix="0" xfId="0">
      <alignment horizontal="right"/>
    </xf>
    <xf numFmtId="0" fontId="11" fillId="0" borderId="30" applyAlignment="1" pivotButton="0" quotePrefix="0" xfId="0">
      <alignment horizontal="right"/>
    </xf>
    <xf numFmtId="0" fontId="11" fillId="0" borderId="1" applyAlignment="1" pivotButton="0" quotePrefix="0" xfId="0">
      <alignment horizontal="right"/>
    </xf>
    <xf numFmtId="0" fontId="11" fillId="0" borderId="48" applyAlignment="1" pivotButton="0" quotePrefix="0" xfId="0">
      <alignment horizontal="right"/>
    </xf>
    <xf numFmtId="0" fontId="11" fillId="0" borderId="67" applyAlignment="1" pivotButton="0" quotePrefix="0" xfId="0">
      <alignment horizontal="right"/>
    </xf>
    <xf numFmtId="1" fontId="20" fillId="14" borderId="8" applyAlignment="1" pivotButton="0" quotePrefix="0" xfId="0">
      <alignment horizontal="right"/>
    </xf>
    <xf numFmtId="1" fontId="11" fillId="14" borderId="8" applyAlignment="1" pivotButton="0" quotePrefix="0" xfId="0">
      <alignment horizontal="right"/>
    </xf>
    <xf numFmtId="0" fontId="11" fillId="14" borderId="2" applyAlignment="1" pivotButton="0" quotePrefix="0" xfId="0">
      <alignment horizontal="right"/>
    </xf>
    <xf numFmtId="0" fontId="11" fillId="14" borderId="9" applyAlignment="1" pivotButton="0" quotePrefix="0" xfId="0">
      <alignment horizontal="right"/>
    </xf>
    <xf numFmtId="0" fontId="0" fillId="14" borderId="0" pivotButton="0" quotePrefix="0" xfId="0"/>
    <xf numFmtId="0" fontId="11" fillId="2" borderId="35" applyAlignment="1" pivotButton="0" quotePrefix="0" xfId="0">
      <alignment horizontal="right"/>
    </xf>
    <xf numFmtId="0" fontId="11" fillId="2" borderId="72" applyAlignment="1" pivotButton="0" quotePrefix="0" xfId="0">
      <alignment horizontal="right"/>
    </xf>
    <xf numFmtId="0" fontId="11" fillId="14" borderId="72" applyAlignment="1" pivotButton="0" quotePrefix="0" xfId="0">
      <alignment horizontal="right"/>
    </xf>
    <xf numFmtId="0" fontId="11" fillId="2" borderId="73" applyAlignment="1" pivotButton="0" quotePrefix="0" xfId="0">
      <alignment horizontal="right"/>
    </xf>
    <xf numFmtId="1" fontId="11" fillId="6" borderId="35" applyAlignment="1" pivotButton="0" quotePrefix="0" xfId="0">
      <alignment horizontal="right"/>
    </xf>
    <xf numFmtId="1" fontId="11" fillId="6" borderId="72" applyAlignment="1" pivotButton="0" quotePrefix="0" xfId="0">
      <alignment horizontal="right"/>
    </xf>
    <xf numFmtId="1" fontId="11" fillId="6" borderId="49" applyAlignment="1" pivotButton="0" quotePrefix="0" xfId="0">
      <alignment horizontal="right"/>
    </xf>
    <xf numFmtId="0" fontId="11" fillId="2" borderId="39" applyAlignment="1" pivotButton="0" quotePrefix="0" xfId="0">
      <alignment horizontal="right"/>
    </xf>
    <xf numFmtId="0" fontId="6" fillId="2" borderId="23" applyAlignment="1" pivotButton="0" quotePrefix="0" xfId="0">
      <alignment horizontal="right"/>
    </xf>
    <xf numFmtId="1" fontId="11" fillId="14" borderId="2" applyAlignment="1" pivotButton="0" quotePrefix="0" xfId="0">
      <alignment horizontal="right"/>
    </xf>
    <xf numFmtId="0" fontId="11" fillId="14" borderId="24" applyAlignment="1" pivotButton="0" quotePrefix="0" xfId="0">
      <alignment horizontal="right"/>
    </xf>
    <xf numFmtId="0" fontId="23" fillId="11" borderId="24" pivotButton="0" quotePrefix="0" xfId="0"/>
    <xf numFmtId="0" fontId="1" fillId="2" borderId="74" pivotButton="0" quotePrefix="0" xfId="0"/>
    <xf numFmtId="0" fontId="1" fillId="0" borderId="74" applyAlignment="1" pivotButton="0" quotePrefix="0" xfId="0">
      <alignment horizontal="center"/>
    </xf>
    <xf numFmtId="0" fontId="1" fillId="2" borderId="30" applyAlignment="1" pivotButton="0" quotePrefix="0" xfId="0">
      <alignment horizontal="center"/>
    </xf>
    <xf numFmtId="0" fontId="1" fillId="0" borderId="48" applyAlignment="1" pivotButton="0" quotePrefix="0" xfId="0">
      <alignment horizontal="center"/>
    </xf>
    <xf numFmtId="0" fontId="11" fillId="0" borderId="17" applyAlignment="1" pivotButton="0" quotePrefix="0" xfId="0">
      <alignment horizontal="right"/>
    </xf>
    <xf numFmtId="0" fontId="11" fillId="0" borderId="58" applyAlignment="1" pivotButton="0" quotePrefix="0" xfId="0">
      <alignment horizontal="right"/>
    </xf>
    <xf numFmtId="0" fontId="11" fillId="0" borderId="18" applyAlignment="1" pivotButton="0" quotePrefix="0" xfId="0">
      <alignment horizontal="right"/>
    </xf>
    <xf numFmtId="0" fontId="1" fillId="11" borderId="30" applyAlignment="1" pivotButton="0" quotePrefix="0" xfId="0">
      <alignment horizontal="center"/>
    </xf>
    <xf numFmtId="0" fontId="11" fillId="14" borderId="14" applyAlignment="1" pivotButton="0" quotePrefix="0" xfId="0">
      <alignment horizontal="right"/>
    </xf>
    <xf numFmtId="0" fontId="11" fillId="14" borderId="20" applyAlignment="1" pivotButton="0" quotePrefix="0" xfId="0">
      <alignment horizontal="right"/>
    </xf>
    <xf numFmtId="0" fontId="11" fillId="14" borderId="19" applyAlignment="1" pivotButton="0" quotePrefix="0" xfId="0">
      <alignment horizontal="right"/>
    </xf>
    <xf numFmtId="0" fontId="6" fillId="2" borderId="67" applyAlignment="1" pivotButton="0" quotePrefix="0" xfId="0">
      <alignment horizontal="right"/>
    </xf>
    <xf numFmtId="0" fontId="1" fillId="3" borderId="24" applyAlignment="1" pivotButton="0" quotePrefix="0" xfId="3">
      <alignment horizontal="center"/>
    </xf>
    <xf numFmtId="10" fontId="15" fillId="2" borderId="42" applyAlignment="1" pivotButton="0" quotePrefix="0" xfId="0">
      <alignment horizontal="center"/>
    </xf>
    <xf numFmtId="164" fontId="1" fillId="7" borderId="2" applyAlignment="1" pivotButton="0" quotePrefix="0" xfId="0">
      <alignment horizontal="center"/>
    </xf>
    <xf numFmtId="165" fontId="16" fillId="2" borderId="2" applyAlignment="1" pivotButton="0" quotePrefix="0" xfId="4">
      <alignment horizontal="center"/>
    </xf>
    <xf numFmtId="0" fontId="1" fillId="3" borderId="2" applyAlignment="1" pivotButton="0" quotePrefix="0" xfId="3">
      <alignment horizontal="center"/>
    </xf>
    <xf numFmtId="0" fontId="1" fillId="0" borderId="9" applyAlignment="1" pivotButton="0" quotePrefix="0" xfId="3">
      <alignment horizontal="center"/>
    </xf>
    <xf numFmtId="0" fontId="1" fillId="9" borderId="2" applyAlignment="1" pivotButton="0" quotePrefix="0" xfId="3">
      <alignment horizontal="center"/>
    </xf>
    <xf numFmtId="164" fontId="1" fillId="3" borderId="2" applyAlignment="1" pivotButton="0" quotePrefix="0" xfId="0">
      <alignment horizontal="center"/>
    </xf>
    <xf numFmtId="16" fontId="1" fillId="3" borderId="24" applyAlignment="1" pivotButton="0" quotePrefix="0" xfId="0">
      <alignment horizontal="center"/>
    </xf>
    <xf numFmtId="0" fontId="1" fillId="0" borderId="2" pivotButton="0" quotePrefix="0" xfId="0"/>
    <xf numFmtId="10" fontId="6" fillId="12" borderId="21" applyAlignment="1" pivotButton="0" quotePrefix="0" xfId="0">
      <alignment horizontal="center"/>
    </xf>
    <xf numFmtId="0" fontId="1" fillId="0" borderId="2" applyAlignment="1" pivotButton="0" quotePrefix="0" xfId="3">
      <alignment horizontal="center"/>
    </xf>
    <xf numFmtId="10" fontId="15" fillId="2" borderId="21" applyAlignment="1" pivotButton="0" quotePrefix="0" xfId="0">
      <alignment horizontal="center"/>
    </xf>
    <xf numFmtId="0" fontId="1" fillId="14" borderId="9" applyAlignment="1" pivotButton="0" quotePrefix="0" xfId="3">
      <alignment horizontal="center"/>
    </xf>
    <xf numFmtId="165" fontId="1" fillId="2" borderId="24" applyAlignment="1" pivotButton="0" quotePrefix="0" xfId="4">
      <alignment horizontal="center"/>
    </xf>
    <xf numFmtId="10" fontId="1" fillId="12" borderId="21" applyAlignment="1" pivotButton="0" quotePrefix="0" xfId="0">
      <alignment horizontal="center"/>
    </xf>
    <xf numFmtId="166" fontId="1" fillId="15" borderId="2" applyAlignment="1" pivotButton="0" quotePrefix="0" xfId="0">
      <alignment horizontal="center"/>
    </xf>
    <xf numFmtId="0" fontId="1" fillId="11" borderId="2" pivotButton="0" quotePrefix="0" xfId="0"/>
    <xf numFmtId="0" fontId="1" fillId="11" borderId="2" applyAlignment="1" pivotButton="0" quotePrefix="0" xfId="3">
      <alignment horizontal="center"/>
    </xf>
    <xf numFmtId="10" fontId="1" fillId="2" borderId="21" applyAlignment="1" pivotButton="0" quotePrefix="0" xfId="0">
      <alignment horizontal="center"/>
    </xf>
    <xf numFmtId="0" fontId="1" fillId="2" borderId="17" applyAlignment="1" pivotButton="0" quotePrefix="0" xfId="0">
      <alignment horizontal="left"/>
    </xf>
    <xf numFmtId="0" fontId="1" fillId="3" borderId="2" applyAlignment="1" pivotButton="0" quotePrefix="0" xfId="3">
      <alignment horizontal="center"/>
    </xf>
    <xf numFmtId="0" fontId="1" fillId="0" borderId="2" applyAlignment="1" pivotButton="0" quotePrefix="0" xfId="3">
      <alignment horizontal="center"/>
    </xf>
    <xf numFmtId="0" fontId="1" fillId="14" borderId="2" applyAlignment="1" pivotButton="0" quotePrefix="0" xfId="3">
      <alignment horizontal="center"/>
    </xf>
    <xf numFmtId="0" fontId="1" fillId="12" borderId="2" applyAlignment="1" pivotButton="0" quotePrefix="0" xfId="0">
      <alignment horizontal="center"/>
    </xf>
    <xf numFmtId="0" fontId="6" fillId="0" borderId="24" applyAlignment="1" pivotButton="0" quotePrefix="0" xfId="0">
      <alignment horizontal="center"/>
    </xf>
    <xf numFmtId="0" fontId="8" fillId="0" borderId="29" pivotButton="0" quotePrefix="0" xfId="0"/>
    <xf numFmtId="0" fontId="8" fillId="0" borderId="36" pivotButton="0" quotePrefix="0" xfId="0"/>
    <xf numFmtId="164" fontId="8" fillId="0" borderId="36" pivotButton="0" quotePrefix="0" xfId="0"/>
    <xf numFmtId="164" fontId="8" fillId="2" borderId="36" pivotButton="0" quotePrefix="0" xfId="0"/>
    <xf numFmtId="0" fontId="8" fillId="0" borderId="0" pivotButton="0" quotePrefix="0" xfId="0"/>
    <xf numFmtId="0" fontId="8" fillId="2" borderId="36" pivotButton="0" quotePrefix="0" xfId="3"/>
    <xf numFmtId="16" fontId="11" fillId="3" borderId="9" applyAlignment="1" pivotButton="0" quotePrefix="0" xfId="0">
      <alignment horizontal="center"/>
    </xf>
    <xf numFmtId="166" fontId="1" fillId="7" borderId="8" applyAlignment="1" pivotButton="0" quotePrefix="0" xfId="0">
      <alignment horizontal="center"/>
    </xf>
    <xf numFmtId="164" fontId="1" fillId="7" borderId="8" applyAlignment="1" pivotButton="0" quotePrefix="0" xfId="4">
      <alignment horizontal="center"/>
    </xf>
    <xf numFmtId="10" fontId="1" fillId="12" borderId="53" applyAlignment="1" pivotButton="0" quotePrefix="0" xfId="0">
      <alignment horizontal="center"/>
    </xf>
    <xf numFmtId="0" fontId="1" fillId="15" borderId="9" applyAlignment="1" pivotButton="0" quotePrefix="0" xfId="3">
      <alignment horizontal="center"/>
    </xf>
    <xf numFmtId="166" fontId="1" fillId="16" borderId="9" applyAlignment="1" pivotButton="0" quotePrefix="0" xfId="0">
      <alignment horizontal="center"/>
    </xf>
    <xf numFmtId="164" fontId="1" fillId="16" borderId="9" applyAlignment="1" pivotButton="0" quotePrefix="0" xfId="0">
      <alignment horizontal="center"/>
    </xf>
    <xf numFmtId="164" fontId="1" fillId="15" borderId="2" applyAlignment="1" pivotButton="0" quotePrefix="0" xfId="0">
      <alignment horizontal="center"/>
    </xf>
    <xf numFmtId="165" fontId="1" fillId="11" borderId="9" applyAlignment="1" pivotButton="0" quotePrefix="0" xfId="4">
      <alignment horizontal="center"/>
    </xf>
    <xf numFmtId="164" fontId="1" fillId="7" borderId="24" applyAlignment="1" pivotButton="0" quotePrefix="0" xfId="4">
      <alignment horizontal="center"/>
    </xf>
    <xf numFmtId="0" fontId="1" fillId="3" borderId="9" applyAlignment="1" pivotButton="0" quotePrefix="0" xfId="3">
      <alignment horizontal="center"/>
    </xf>
    <xf numFmtId="0" fontId="1" fillId="2" borderId="9" applyAlignment="1" pivotButton="0" quotePrefix="0" xfId="3">
      <alignment horizontal="center"/>
    </xf>
    <xf numFmtId="0" fontId="1" fillId="9" borderId="9" applyAlignment="1" pivotButton="0" quotePrefix="0" xfId="3">
      <alignment horizontal="center"/>
    </xf>
    <xf numFmtId="164" fontId="1" fillId="7" borderId="9" applyAlignment="1" pivotButton="0" quotePrefix="0" xfId="4">
      <alignment horizontal="center"/>
    </xf>
    <xf numFmtId="0" fontId="6" fillId="0" borderId="2" applyAlignment="1" pivotButton="0" quotePrefix="0" xfId="0">
      <alignment horizontal="center"/>
    </xf>
    <xf numFmtId="10" fontId="6" fillId="2" borderId="2" applyAlignment="1" pivotButton="0" quotePrefix="0" xfId="0">
      <alignment horizontal="center"/>
    </xf>
    <xf numFmtId="0" fontId="1" fillId="15" borderId="24" applyAlignment="1" pivotButton="0" quotePrefix="0" xfId="3">
      <alignment horizontal="center"/>
    </xf>
    <xf numFmtId="164" fontId="1" fillId="3" borderId="24" applyAlignment="1" pivotButton="0" quotePrefix="0" xfId="0">
      <alignment horizontal="center"/>
    </xf>
    <xf numFmtId="16" fontId="13" fillId="3" borderId="24" applyAlignment="1" pivotButton="0" quotePrefix="0" xfId="0">
      <alignment horizontal="center"/>
    </xf>
    <xf numFmtId="10" fontId="1" fillId="2" borderId="42" applyAlignment="1" pivotButton="0" quotePrefix="0" xfId="0">
      <alignment horizontal="center"/>
    </xf>
    <xf numFmtId="0" fontId="1" fillId="11" borderId="9" pivotButton="0" quotePrefix="0" xfId="0"/>
    <xf numFmtId="164" fontId="11" fillId="11" borderId="9" applyAlignment="1" pivotButton="0" quotePrefix="0" xfId="4">
      <alignment horizontal="center"/>
    </xf>
    <xf numFmtId="0" fontId="13" fillId="11" borderId="9" applyAlignment="1" pivotButton="0" quotePrefix="0" xfId="0">
      <alignment horizontal="center"/>
    </xf>
    <xf numFmtId="165" fontId="1" fillId="11" borderId="9" applyAlignment="1" pivotButton="0" quotePrefix="0" xfId="4">
      <alignment horizontal="center"/>
    </xf>
    <xf numFmtId="10" fontId="6" fillId="2" borderId="24" applyAlignment="1" pivotButton="0" quotePrefix="0" xfId="0">
      <alignment horizontal="center"/>
    </xf>
    <xf numFmtId="0" fontId="1" fillId="2" borderId="24" applyAlignment="1" pivotButton="0" quotePrefix="0" xfId="0">
      <alignment horizontal="left"/>
    </xf>
    <xf numFmtId="0" fontId="1" fillId="15" borderId="2" applyAlignment="1" pivotButton="0" quotePrefix="0" xfId="3">
      <alignment horizontal="center"/>
    </xf>
    <xf numFmtId="16" fontId="13" fillId="11" borderId="9" applyAlignment="1" pivotButton="0" quotePrefix="0" xfId="0">
      <alignment horizontal="center"/>
    </xf>
    <xf numFmtId="166" fontId="1" fillId="15" borderId="9" applyAlignment="1" pivotButton="0" quotePrefix="0" xfId="0">
      <alignment horizontal="center"/>
    </xf>
    <xf numFmtId="164" fontId="1" fillId="15" borderId="9" applyAlignment="1" pivotButton="0" quotePrefix="0" xfId="0">
      <alignment horizontal="center"/>
    </xf>
    <xf numFmtId="16" fontId="16" fillId="3" borderId="2" applyAlignment="1" pivotButton="0" quotePrefix="0" xfId="0">
      <alignment horizontal="center"/>
    </xf>
    <xf numFmtId="0" fontId="1" fillId="11" borderId="24" applyAlignment="1" pivotButton="0" quotePrefix="0" xfId="0">
      <alignment horizontal="center"/>
    </xf>
    <xf numFmtId="166" fontId="1" fillId="11" borderId="24" applyAlignment="1" pivotButton="0" quotePrefix="0" xfId="0">
      <alignment horizontal="center"/>
    </xf>
    <xf numFmtId="164" fontId="1" fillId="11" borderId="24" applyAlignment="1" pivotButton="0" quotePrefix="0" xfId="0">
      <alignment horizontal="center"/>
    </xf>
    <xf numFmtId="165" fontId="11" fillId="11" borderId="24" applyAlignment="1" pivotButton="0" quotePrefix="0" xfId="0">
      <alignment horizontal="center"/>
    </xf>
    <xf numFmtId="16" fontId="16" fillId="11" borderId="24" applyAlignment="1" pivotButton="0" quotePrefix="0" xfId="0">
      <alignment horizontal="center"/>
    </xf>
    <xf numFmtId="16" fontId="1" fillId="11" borderId="24" applyAlignment="1" pivotButton="0" quotePrefix="0" xfId="0">
      <alignment horizontal="center"/>
    </xf>
    <xf numFmtId="0" fontId="1" fillId="11" borderId="24" applyAlignment="1" pivotButton="0" quotePrefix="0" xfId="3">
      <alignment horizontal="center"/>
    </xf>
    <xf numFmtId="0" fontId="1" fillId="11" borderId="24" applyAlignment="1" pivotButton="0" quotePrefix="0" xfId="3">
      <alignment horizontal="center"/>
    </xf>
    <xf numFmtId="0" fontId="6" fillId="11" borderId="24" applyAlignment="1" pivotButton="0" quotePrefix="0" xfId="0">
      <alignment horizontal="center"/>
    </xf>
    <xf numFmtId="10" fontId="6" fillId="12" borderId="4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8" fillId="0" borderId="31" pivotButton="0" quotePrefix="0" xfId="0"/>
    <xf numFmtId="164" fontId="8" fillId="0" borderId="31" pivotButton="0" quotePrefix="0" xfId="0"/>
    <xf numFmtId="0" fontId="8" fillId="0" borderId="31" applyAlignment="1" pivotButton="0" quotePrefix="0" xfId="0">
      <alignment horizontal="center"/>
    </xf>
    <xf numFmtId="0" fontId="8" fillId="2" borderId="31" pivotButton="0" quotePrefix="0" xfId="3"/>
    <xf numFmtId="9" fontId="27" fillId="0" borderId="43" applyAlignment="1" pivotButton="0" quotePrefix="0" xfId="0">
      <alignment horizontal="center"/>
    </xf>
    <xf numFmtId="166" fontId="1" fillId="16" borderId="2" applyAlignment="1" pivotButton="0" quotePrefix="0" xfId="0">
      <alignment horizontal="center"/>
    </xf>
    <xf numFmtId="164" fontId="1" fillId="16" borderId="2" applyAlignment="1" pivotButton="0" quotePrefix="0" xfId="0">
      <alignment horizontal="center"/>
    </xf>
    <xf numFmtId="10" fontId="6" fillId="2" borderId="74" applyAlignment="1" pivotButton="0" quotePrefix="0" xfId="0">
      <alignment horizontal="center"/>
    </xf>
    <xf numFmtId="0" fontId="1" fillId="0" borderId="74" pivotButton="0" quotePrefix="0" xfId="0"/>
    <xf numFmtId="166" fontId="1" fillId="2" borderId="74" applyAlignment="1" pivotButton="0" quotePrefix="0" xfId="0">
      <alignment horizontal="center"/>
    </xf>
    <xf numFmtId="164" fontId="1" fillId="2" borderId="74" applyAlignment="1" pivotButton="0" quotePrefix="0" xfId="0">
      <alignment horizontal="center"/>
    </xf>
    <xf numFmtId="165" fontId="11" fillId="0" borderId="74" applyAlignment="1" pivotButton="0" quotePrefix="0" xfId="0">
      <alignment horizontal="center"/>
    </xf>
    <xf numFmtId="16" fontId="16" fillId="0" borderId="74" applyAlignment="1" pivotButton="0" quotePrefix="0" xfId="0">
      <alignment horizontal="center"/>
    </xf>
    <xf numFmtId="0" fontId="1" fillId="2" borderId="74" applyAlignment="1" pivotButton="0" quotePrefix="0" xfId="3">
      <alignment horizontal="center"/>
    </xf>
    <xf numFmtId="0" fontId="6" fillId="0" borderId="74" applyAlignment="1" pivotButton="0" quotePrefix="0" xfId="0">
      <alignment horizontal="center"/>
    </xf>
    <xf numFmtId="0" fontId="1" fillId="2" borderId="2" applyAlignment="1" pivotButton="0" quotePrefix="0" xfId="3">
      <alignment horizontal="center"/>
    </xf>
    <xf numFmtId="10" fontId="6" fillId="11" borderId="24" applyAlignment="1" pivotButton="0" quotePrefix="0" xfId="0">
      <alignment horizontal="center"/>
    </xf>
    <xf numFmtId="0" fontId="1" fillId="11" borderId="24" pivotButton="0" quotePrefix="0" xfId="0"/>
    <xf numFmtId="164" fontId="11" fillId="16" borderId="9" applyAlignment="1" pivotButton="0" quotePrefix="0" xfId="4">
      <alignment horizontal="center"/>
    </xf>
    <xf numFmtId="10" fontId="1" fillId="2" borderId="53" applyAlignment="1" pivotButton="0" quotePrefix="0" xfId="0">
      <alignment horizontal="center"/>
    </xf>
    <xf numFmtId="166" fontId="1" fillId="2" borderId="24" applyAlignment="1" pivotButton="0" quotePrefix="0" xfId="0">
      <alignment horizontal="center"/>
    </xf>
    <xf numFmtId="164" fontId="11" fillId="2" borderId="24" applyAlignment="1" pivotButton="0" quotePrefix="0" xfId="4">
      <alignment horizontal="center"/>
    </xf>
    <xf numFmtId="0" fontId="13" fillId="2" borderId="24" applyAlignment="1" pivotButton="0" quotePrefix="0" xfId="0">
      <alignment horizontal="center"/>
    </xf>
    <xf numFmtId="16" fontId="16" fillId="2" borderId="24" applyAlignment="1" pivotButton="0" quotePrefix="0" xfId="0">
      <alignment horizontal="center"/>
    </xf>
    <xf numFmtId="0" fontId="17" fillId="2" borderId="24" applyAlignment="1" pivotButton="0" quotePrefix="0" xfId="0">
      <alignment horizontal="center"/>
    </xf>
    <xf numFmtId="0" fontId="6" fillId="2" borderId="30" applyAlignment="1" pivotButton="0" quotePrefix="0" xfId="0">
      <alignment horizontal="center"/>
    </xf>
    <xf numFmtId="16" fontId="11" fillId="3" borderId="2" applyAlignment="1" pivotButton="0" quotePrefix="0" xfId="0">
      <alignment horizontal="center"/>
    </xf>
    <xf numFmtId="0" fontId="1" fillId="8" borderId="24" applyAlignment="1" pivotButton="0" quotePrefix="0" xfId="3">
      <alignment horizontal="center"/>
    </xf>
    <xf numFmtId="16" fontId="11" fillId="3" borderId="24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10" fontId="6" fillId="2" borderId="9" applyAlignment="1" pivotButton="0" quotePrefix="0" xfId="0">
      <alignment horizontal="center"/>
    </xf>
    <xf numFmtId="0" fontId="1" fillId="3" borderId="24" applyAlignment="1" pivotButton="0" quotePrefix="0" xfId="3">
      <alignment horizontal="center"/>
    </xf>
    <xf numFmtId="0" fontId="1" fillId="0" borderId="24" applyAlignment="1" pivotButton="0" quotePrefix="0" xfId="3">
      <alignment horizontal="center"/>
    </xf>
    <xf numFmtId="0" fontId="1" fillId="9" borderId="24" applyAlignment="1" pivotButton="0" quotePrefix="0" xfId="3">
      <alignment horizontal="center"/>
    </xf>
    <xf numFmtId="10" fontId="15" fillId="2" borderId="69" applyAlignment="1" pivotButton="0" quotePrefix="0" xfId="0">
      <alignment horizontal="center"/>
    </xf>
    <xf numFmtId="164" fontId="11" fillId="15" borderId="9" applyAlignment="1" pivotButton="0" quotePrefix="0" xfId="4">
      <alignment horizontal="center"/>
    </xf>
    <xf numFmtId="0" fontId="6" fillId="11" borderId="18" applyAlignment="1" pivotButton="0" quotePrefix="0" xfId="0">
      <alignment horizontal="center"/>
    </xf>
    <xf numFmtId="10" fontId="6" fillId="11" borderId="53" applyAlignment="1" pivotButton="0" quotePrefix="0" xfId="0">
      <alignment horizontal="center"/>
    </xf>
    <xf numFmtId="0" fontId="23" fillId="2" borderId="9" pivotButton="0" quotePrefix="0" xfId="0"/>
    <xf numFmtId="166" fontId="1" fillId="2" borderId="9" applyAlignment="1" pivotButton="0" quotePrefix="0" xfId="0">
      <alignment horizontal="center"/>
    </xf>
    <xf numFmtId="164" fontId="11" fillId="2" borderId="9" applyAlignment="1" pivotButton="0" quotePrefix="0" xfId="4">
      <alignment horizontal="center"/>
    </xf>
    <xf numFmtId="0" fontId="13" fillId="2" borderId="9" applyAlignment="1" pivotButton="0" quotePrefix="0" xfId="0">
      <alignment horizontal="center"/>
    </xf>
    <xf numFmtId="16" fontId="16" fillId="2" borderId="9" applyAlignment="1" pivotButton="0" quotePrefix="0" xfId="0">
      <alignment horizontal="center"/>
    </xf>
    <xf numFmtId="0" fontId="17" fillId="2" borderId="9" applyAlignment="1" pivotButton="0" quotePrefix="0" xfId="0">
      <alignment horizontal="center"/>
    </xf>
    <xf numFmtId="0" fontId="6" fillId="2" borderId="18" applyAlignment="1" pivotButton="0" quotePrefix="0" xfId="0">
      <alignment horizontal="center"/>
    </xf>
    <xf numFmtId="166" fontId="1" fillId="11" borderId="2" applyAlignment="1" pivotButton="0" quotePrefix="0" xfId="0">
      <alignment horizontal="center"/>
    </xf>
    <xf numFmtId="164" fontId="11" fillId="11" borderId="2" applyAlignment="1" pivotButton="0" quotePrefix="0" xfId="4">
      <alignment horizontal="center"/>
    </xf>
    <xf numFmtId="0" fontId="13" fillId="11" borderId="2" applyAlignment="1" pivotButton="0" quotePrefix="0" xfId="0">
      <alignment horizontal="center"/>
    </xf>
    <xf numFmtId="16" fontId="16" fillId="11" borderId="2" applyAlignment="1" pivotButton="0" quotePrefix="0" xfId="0">
      <alignment horizontal="center"/>
    </xf>
    <xf numFmtId="165" fontId="1" fillId="11" borderId="2" applyAlignment="1" pivotButton="0" quotePrefix="0" xfId="4">
      <alignment horizontal="center"/>
    </xf>
    <xf numFmtId="16" fontId="13" fillId="11" borderId="2" applyAlignment="1" pivotButton="0" quotePrefix="0" xfId="0">
      <alignment horizontal="center"/>
    </xf>
    <xf numFmtId="164" fontId="1" fillId="11" borderId="2" applyAlignment="1" pivotButton="0" quotePrefix="0" xfId="0">
      <alignment horizontal="center"/>
    </xf>
    <xf numFmtId="165" fontId="11" fillId="11" borderId="2" applyAlignment="1" pivotButton="0" quotePrefix="0" xfId="0">
      <alignment horizontal="center"/>
    </xf>
    <xf numFmtId="0" fontId="1" fillId="11" borderId="2" applyAlignment="1" pivotButton="0" quotePrefix="0" xfId="3">
      <alignment horizont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4" fillId="2" borderId="51" applyAlignment="1" pivotButton="0" quotePrefix="0" xfId="0">
      <alignment horizontal="center" vertical="center" wrapText="1"/>
    </xf>
    <xf numFmtId="0" fontId="4" fillId="2" borderId="31" applyAlignment="1" pivotButton="0" quotePrefix="0" xfId="0">
      <alignment horizontal="center" vertical="center" wrapText="1"/>
    </xf>
    <xf numFmtId="2" fontId="3" fillId="2" borderId="50" applyAlignment="1" pivotButton="0" quotePrefix="0" xfId="0">
      <alignment horizontal="center"/>
    </xf>
    <xf numFmtId="2" fontId="3" fillId="2" borderId="51" applyAlignment="1" pivotButton="0" quotePrefix="0" xfId="0">
      <alignment horizontal="center"/>
    </xf>
    <xf numFmtId="0" fontId="3" fillId="2" borderId="10" applyAlignment="1" pivotButton="0" quotePrefix="0" xfId="0">
      <alignment horizontal="center"/>
    </xf>
    <xf numFmtId="0" fontId="3" fillId="2" borderId="11" applyAlignment="1" pivotButton="0" quotePrefix="0" xfId="0">
      <alignment horizontal="center"/>
    </xf>
    <xf numFmtId="0" fontId="3" fillId="2" borderId="50" applyAlignment="1" pivotButton="0" quotePrefix="0" xfId="0">
      <alignment horizontal="center"/>
    </xf>
    <xf numFmtId="0" fontId="3" fillId="2" borderId="51" applyAlignment="1" pivotButton="0" quotePrefix="0" xfId="0">
      <alignment horizontal="center"/>
    </xf>
    <xf numFmtId="1" fontId="24" fillId="2" borderId="0" pivotButton="0" quotePrefix="0" xfId="0"/>
    <xf numFmtId="0" fontId="3" fillId="0" borderId="50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/>
    </xf>
    <xf numFmtId="0" fontId="3" fillId="0" borderId="23" applyAlignment="1" pivotButton="0" quotePrefix="0" xfId="0">
      <alignment horizontal="center"/>
    </xf>
    <xf numFmtId="0" fontId="3" fillId="2" borderId="4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 wrapText="1"/>
    </xf>
    <xf numFmtId="0" fontId="0" fillId="0" borderId="2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0" fillId="5" borderId="23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0" borderId="69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0" fontId="21" fillId="2" borderId="16" applyAlignment="1" pivotButton="0" quotePrefix="0" xfId="0">
      <alignment horizontal="center" vertical="center" wrapText="1"/>
    </xf>
    <xf numFmtId="0" fontId="21" fillId="2" borderId="25" applyAlignment="1" pivotButton="0" quotePrefix="0" xfId="0">
      <alignment horizontal="center" vertical="center" wrapText="1"/>
    </xf>
    <xf numFmtId="0" fontId="15" fillId="0" borderId="25" applyAlignment="1" pivotButton="0" quotePrefix="0" xfId="0">
      <alignment horizontal="center" vertical="center" wrapText="1"/>
    </xf>
    <xf numFmtId="0" fontId="15" fillId="0" borderId="26" applyAlignment="1" pivotButton="0" quotePrefix="0" xfId="0">
      <alignment horizontal="center" vertical="center" wrapText="1"/>
    </xf>
    <xf numFmtId="0" fontId="21" fillId="2" borderId="64" applyAlignment="1" pivotButton="0" quotePrefix="0" xfId="0">
      <alignment horizontal="center" vertical="center" wrapText="1"/>
    </xf>
    <xf numFmtId="0" fontId="15" fillId="0" borderId="22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51" pivotButton="0" quotePrefix="0" xfId="0"/>
    <xf numFmtId="0" fontId="4" fillId="2" borderId="11" applyAlignment="1" pivotButton="0" quotePrefix="0" xfId="0">
      <alignment horizontal="center" vertical="center" wrapText="1"/>
    </xf>
    <xf numFmtId="0" fontId="4" fillId="2" borderId="13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5" pivotButton="0" quotePrefix="0" xfId="0"/>
    <xf numFmtId="164" fontId="8" fillId="0" borderId="6" applyAlignment="1" pivotButton="0" quotePrefix="0" xfId="0">
      <alignment horizontal="left"/>
    </xf>
    <xf numFmtId="166" fontId="1" fillId="7" borderId="9" applyAlignment="1" pivotButton="0" quotePrefix="0" xfId="0">
      <alignment horizontal="center"/>
    </xf>
    <xf numFmtId="164" fontId="1" fillId="7" borderId="9" applyAlignment="1" pivotButton="0" quotePrefix="0" xfId="0">
      <alignment horizontal="center"/>
    </xf>
    <xf numFmtId="165" fontId="1" fillId="2" borderId="9" applyAlignment="1" pivotButton="0" quotePrefix="0" xfId="4">
      <alignment horizontal="center"/>
    </xf>
    <xf numFmtId="166" fontId="1" fillId="11" borderId="9" applyAlignment="1" pivotButton="0" quotePrefix="0" xfId="0">
      <alignment horizontal="center"/>
    </xf>
    <xf numFmtId="164" fontId="1" fillId="11" borderId="9" applyAlignment="1" pivotButton="0" quotePrefix="0" xfId="0">
      <alignment horizontal="center"/>
    </xf>
    <xf numFmtId="165" fontId="11" fillId="11" borderId="9" applyAlignment="1" pivotButton="0" quotePrefix="0" xfId="0">
      <alignment horizontal="center"/>
    </xf>
    <xf numFmtId="166" fontId="1" fillId="7" borderId="2" applyAlignment="1" pivotButton="0" quotePrefix="0" xfId="0">
      <alignment horizontal="center"/>
    </xf>
    <xf numFmtId="164" fontId="1" fillId="7" borderId="2" applyAlignment="1" pivotButton="0" quotePrefix="0" xfId="0">
      <alignment horizontal="center"/>
    </xf>
    <xf numFmtId="165" fontId="1" fillId="11" borderId="2" applyAlignment="1" pivotButton="0" quotePrefix="0" xfId="4">
      <alignment horizontal="center"/>
    </xf>
    <xf numFmtId="165" fontId="1" fillId="2" borderId="2" applyAlignment="1" pivotButton="0" quotePrefix="0" xfId="4">
      <alignment horizontal="center"/>
    </xf>
    <xf numFmtId="166" fontId="1" fillId="16" borderId="9" applyAlignment="1" pivotButton="0" quotePrefix="0" xfId="0">
      <alignment horizontal="center"/>
    </xf>
    <xf numFmtId="164" fontId="1" fillId="16" borderId="9" applyAlignment="1" pivotButton="0" quotePrefix="0" xfId="0">
      <alignment horizontal="center"/>
    </xf>
    <xf numFmtId="166" fontId="1" fillId="15" borderId="9" applyAlignment="1" pivotButton="0" quotePrefix="0" xfId="0">
      <alignment horizontal="center"/>
    </xf>
    <xf numFmtId="164" fontId="1" fillId="15" borderId="9" applyAlignment="1" pivotButton="0" quotePrefix="0" xfId="0">
      <alignment horizontal="center"/>
    </xf>
    <xf numFmtId="166" fontId="1" fillId="15" borderId="2" applyAlignment="1" pivotButton="0" quotePrefix="0" xfId="0">
      <alignment horizontal="center"/>
    </xf>
    <xf numFmtId="164" fontId="1" fillId="15" borderId="2" applyAlignment="1" pivotButton="0" quotePrefix="0" xfId="0">
      <alignment horizontal="center"/>
    </xf>
    <xf numFmtId="166" fontId="1" fillId="16" borderId="2" applyAlignment="1" pivotButton="0" quotePrefix="0" xfId="0">
      <alignment horizontal="center"/>
    </xf>
    <xf numFmtId="164" fontId="1" fillId="16" borderId="2" applyAlignment="1" pivotButton="0" quotePrefix="0" xfId="0">
      <alignment horizontal="center"/>
    </xf>
    <xf numFmtId="165" fontId="1" fillId="11" borderId="9" applyAlignment="1" pivotButton="0" quotePrefix="0" xfId="4">
      <alignment horizontal="center"/>
    </xf>
    <xf numFmtId="166" fontId="1" fillId="7" borderId="24" applyAlignment="1" pivotButton="0" quotePrefix="0" xfId="0">
      <alignment horizontal="center"/>
    </xf>
    <xf numFmtId="164" fontId="1" fillId="7" borderId="24" applyAlignment="1" pivotButton="0" quotePrefix="0" xfId="0">
      <alignment horizontal="center"/>
    </xf>
    <xf numFmtId="165" fontId="1" fillId="2" borderId="24" applyAlignment="1" pivotButton="0" quotePrefix="0" xfId="4">
      <alignment horizontal="center"/>
    </xf>
    <xf numFmtId="166" fontId="1" fillId="2" borderId="74" applyAlignment="1" pivotButton="0" quotePrefix="0" xfId="0">
      <alignment horizontal="center"/>
    </xf>
    <xf numFmtId="164" fontId="1" fillId="2" borderId="74" applyAlignment="1" pivotButton="0" quotePrefix="0" xfId="0">
      <alignment horizontal="center"/>
    </xf>
    <xf numFmtId="165" fontId="11" fillId="0" borderId="74" applyAlignment="1" pivotButton="0" quotePrefix="0" xfId="0">
      <alignment horizontal="center"/>
    </xf>
    <xf numFmtId="164" fontId="8" fillId="0" borderId="31" pivotButton="0" quotePrefix="0" xfId="0"/>
    <xf numFmtId="166" fontId="1" fillId="7" borderId="8" applyAlignment="1" pivotButton="0" quotePrefix="0" xfId="0">
      <alignment horizontal="center"/>
    </xf>
    <xf numFmtId="164" fontId="1" fillId="7" borderId="8" applyAlignment="1" pivotButton="0" quotePrefix="0" xfId="4">
      <alignment horizontal="center"/>
    </xf>
    <xf numFmtId="164" fontId="1" fillId="7" borderId="9" applyAlignment="1" pivotButton="0" quotePrefix="0" xfId="4">
      <alignment horizontal="center"/>
    </xf>
    <xf numFmtId="164" fontId="1" fillId="7" borderId="24" applyAlignment="1" pivotButton="0" quotePrefix="0" xfId="4">
      <alignment horizontal="center"/>
    </xf>
    <xf numFmtId="166" fontId="1" fillId="2" borderId="0" applyAlignment="1" pivotButton="0" quotePrefix="0" xfId="0">
      <alignment horizontal="center"/>
    </xf>
    <xf numFmtId="164" fontId="1" fillId="2" borderId="0" applyAlignment="1" pivotButton="0" quotePrefix="0" xfId="0">
      <alignment horizontal="center"/>
    </xf>
    <xf numFmtId="165" fontId="11" fillId="0" borderId="0" applyAlignment="1" pivotButton="0" quotePrefix="0" xfId="0">
      <alignment horizontal="center"/>
    </xf>
    <xf numFmtId="164" fontId="0" fillId="0" borderId="59" applyAlignment="1" pivotButton="0" quotePrefix="0" xfId="0">
      <alignment horizontal="left"/>
    </xf>
    <xf numFmtId="164" fontId="11" fillId="7" borderId="9" applyAlignment="1" pivotButton="0" quotePrefix="0" xfId="4">
      <alignment horizontal="center"/>
    </xf>
    <xf numFmtId="164" fontId="11" fillId="3" borderId="9" applyAlignment="1" pivotButton="0" quotePrefix="0" xfId="4">
      <alignment horizontal="center"/>
    </xf>
    <xf numFmtId="164" fontId="11" fillId="11" borderId="9" applyAlignment="1" pivotButton="0" quotePrefix="0" xfId="4">
      <alignment horizontal="center"/>
    </xf>
    <xf numFmtId="164" fontId="11" fillId="16" borderId="9" applyAlignment="1" pivotButton="0" quotePrefix="0" xfId="4">
      <alignment horizontal="center"/>
    </xf>
    <xf numFmtId="164" fontId="11" fillId="15" borderId="9" applyAlignment="1" pivotButton="0" quotePrefix="0" xfId="4">
      <alignment horizontal="center"/>
    </xf>
    <xf numFmtId="166" fontId="1" fillId="2" borderId="9" applyAlignment="1" pivotButton="0" quotePrefix="0" xfId="0">
      <alignment horizontal="center"/>
    </xf>
    <xf numFmtId="164" fontId="11" fillId="2" borderId="9" applyAlignment="1" pivotButton="0" quotePrefix="0" xfId="4">
      <alignment horizontal="center"/>
    </xf>
    <xf numFmtId="166" fontId="1" fillId="11" borderId="2" applyAlignment="1" pivotButton="0" quotePrefix="0" xfId="0">
      <alignment horizontal="center"/>
    </xf>
    <xf numFmtId="164" fontId="11" fillId="11" borderId="2" applyAlignment="1" pivotButton="0" quotePrefix="0" xfId="4">
      <alignment horizontal="center"/>
    </xf>
    <xf numFmtId="164" fontId="1" fillId="11" borderId="2" applyAlignment="1" pivotButton="0" quotePrefix="0" xfId="0">
      <alignment horizontal="center"/>
    </xf>
    <xf numFmtId="165" fontId="11" fillId="11" borderId="2" applyAlignment="1" pivotButton="0" quotePrefix="0" xfId="0">
      <alignment horizontal="center"/>
    </xf>
    <xf numFmtId="166" fontId="1" fillId="2" borderId="24" applyAlignment="1" pivotButton="0" quotePrefix="0" xfId="0">
      <alignment horizontal="center"/>
    </xf>
    <xf numFmtId="164" fontId="11" fillId="2" borderId="24" applyAlignment="1" pivotButton="0" quotePrefix="0" xfId="4">
      <alignment horizontal="center"/>
    </xf>
    <xf numFmtId="164" fontId="1" fillId="0" borderId="31" applyAlignment="1" pivotButton="0" quotePrefix="0" xfId="0">
      <alignment horizontal="center"/>
    </xf>
    <xf numFmtId="164" fontId="8" fillId="0" borderId="36" pivotButton="0" quotePrefix="0" xfId="0"/>
    <xf numFmtId="164" fontId="8" fillId="2" borderId="36" pivotButton="0" quotePrefix="0" xfId="0"/>
    <xf numFmtId="164" fontId="1" fillId="3" borderId="2" applyAlignment="1" pivotButton="0" quotePrefix="0" xfId="0">
      <alignment horizontal="center"/>
    </xf>
    <xf numFmtId="164" fontId="1" fillId="3" borderId="9" applyAlignment="1" pivotButton="0" quotePrefix="0" xfId="0">
      <alignment horizontal="center"/>
    </xf>
    <xf numFmtId="165" fontId="16" fillId="2" borderId="9" applyAlignment="1" pivotButton="0" quotePrefix="0" xfId="4">
      <alignment horizontal="center"/>
    </xf>
    <xf numFmtId="165" fontId="16" fillId="2" borderId="2" applyAlignment="1" pivotButton="0" quotePrefix="0" xfId="4">
      <alignment horizontal="center"/>
    </xf>
    <xf numFmtId="164" fontId="1" fillId="3" borderId="24" applyAlignment="1" pivotButton="0" quotePrefix="0" xfId="0">
      <alignment horizontal="center"/>
    </xf>
    <xf numFmtId="166" fontId="1" fillId="11" borderId="24" applyAlignment="1" pivotButton="0" quotePrefix="0" xfId="0">
      <alignment horizontal="center"/>
    </xf>
    <xf numFmtId="164" fontId="1" fillId="11" borderId="24" applyAlignment="1" pivotButton="0" quotePrefix="0" xfId="0">
      <alignment horizontal="center"/>
    </xf>
    <xf numFmtId="165" fontId="11" fillId="11" borderId="24" applyAlignment="1" pivotButton="0" quotePrefix="0" xfId="0">
      <alignment horizontal="center"/>
    </xf>
    <xf numFmtId="164" fontId="0" fillId="0" borderId="36" applyAlignment="1" pivotButton="0" quotePrefix="0" xfId="0">
      <alignment horizontal="left"/>
    </xf>
    <xf numFmtId="164" fontId="11" fillId="7" borderId="2" applyAlignment="1" pivotButton="0" quotePrefix="0" xfId="4">
      <alignment horizontal="center"/>
    </xf>
    <xf numFmtId="164" fontId="11" fillId="7" borderId="24" applyAlignment="1" pivotButton="0" quotePrefix="0" xfId="4">
      <alignment horizontal="center"/>
    </xf>
    <xf numFmtId="166" fontId="1" fillId="2" borderId="31" applyAlignment="1" pivotButton="0" quotePrefix="0" xfId="0">
      <alignment horizontal="center"/>
    </xf>
    <xf numFmtId="164" fontId="11" fillId="2" borderId="31" applyAlignment="1" pivotButton="0" quotePrefix="0" xfId="4">
      <alignment horizontal="center"/>
    </xf>
    <xf numFmtId="164" fontId="0" fillId="0" borderId="6" applyAlignment="1" pivotButton="0" quotePrefix="0" xfId="0">
      <alignment horizontal="left"/>
    </xf>
    <xf numFmtId="164" fontId="6" fillId="0" borderId="5" applyAlignment="1" pivotButton="0" quotePrefix="0" xfId="0">
      <alignment horizontal="center"/>
    </xf>
    <xf numFmtId="164" fontId="6" fillId="0" borderId="61" applyAlignment="1" pivotButton="0" quotePrefix="0" xfId="0">
      <alignment horizontal="center"/>
    </xf>
    <xf numFmtId="0" fontId="0" fillId="0" borderId="64" pivotButton="0" quotePrefix="0" xfId="0"/>
    <xf numFmtId="0" fontId="0" fillId="0" borderId="75" pivotButton="0" quotePrefix="0" xfId="0"/>
  </cellXfs>
  <cellStyles count="7">
    <cellStyle name="Normal" xfId="0" builtinId="0"/>
    <cellStyle name="Normal 2" xfId="1"/>
    <cellStyle name="Normal 3" xfId="2"/>
    <cellStyle name="Normal 2 2" xfId="3"/>
    <cellStyle name="Normal 3 2" xfId="4"/>
    <cellStyle name="Comma" xfId="5" builtinId="3"/>
    <cellStyle name="Comma 2" xf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E173"/>
  <sheetViews>
    <sheetView showGridLines="0" tabSelected="1" zoomScaleSheetLayoutView="90" zoomScalePageLayoutView="91" workbookViewId="0">
      <pane ySplit="4" topLeftCell="A20" activePane="bottomLeft" state="frozen"/>
      <selection pane="bottomLeft" activeCell="K64" sqref="K64"/>
    </sheetView>
  </sheetViews>
  <sheetFormatPr baseColWidth="8" defaultRowHeight="13"/>
  <cols>
    <col width="31.54296875" customWidth="1" style="104" min="1" max="1"/>
    <col width="9.453125" customWidth="1" style="104" min="2" max="2"/>
    <col width="11" customWidth="1" style="104" min="3" max="3"/>
    <col width="10.453125" customWidth="1" style="104" min="4" max="4"/>
    <col width="8.1796875" customWidth="1" style="104" min="5" max="5"/>
    <col width="7.54296875" customWidth="1" style="104" min="6" max="6"/>
    <col width="7.1796875" customWidth="1" style="104" min="7" max="7"/>
    <col width="7.26953125" customWidth="1" style="104" min="8" max="8"/>
    <col width="7.26953125" customWidth="1" style="104" min="9" max="9"/>
    <col width="7.26953125" customWidth="1" style="104" min="10" max="10"/>
    <col width="51.453125" customWidth="1" style="104" min="11" max="11"/>
    <col width="6.26953125" customWidth="1" style="104" min="12" max="12"/>
    <col width="6.1796875" customWidth="1" style="104" min="13" max="13"/>
    <col width="6.1796875" customWidth="1" style="104" min="14" max="14"/>
    <col width="6.1796875" customWidth="1" style="104" min="15" max="15"/>
    <col width="4.7265625" customWidth="1" style="104" min="16" max="16"/>
    <col width="6" customWidth="1" style="104" min="17" max="17"/>
    <col width="5.1796875" customWidth="1" style="104" min="18" max="18"/>
    <col width="4.54296875" customWidth="1" style="104" min="19" max="19"/>
    <col width="5.7265625" customWidth="1" style="104" min="20" max="21"/>
    <col width="4.81640625" customWidth="1" style="104" min="22" max="22"/>
    <col width="6.7265625" customWidth="1" style="1" min="23" max="23"/>
    <col width="6" customWidth="1" style="104" min="24" max="24"/>
    <col width="5.1796875" customWidth="1" style="104" min="25" max="25"/>
    <col width="7" customWidth="1" style="2" min="26" max="26"/>
    <col width="10.453125" customWidth="1" style="2" min="27" max="27"/>
  </cols>
  <sheetData>
    <row r="1" ht="18.65" customHeight="1" s="104">
      <c r="A1" s="12" t="inlineStr">
        <is>
          <t xml:space="preserve">CURRENT BOOKING RECAP </t>
        </is>
      </c>
      <c r="B1" s="32" t="n"/>
      <c r="C1" s="31" t="n"/>
      <c r="D1" s="15" t="n"/>
      <c r="E1" s="15" t="n"/>
      <c r="F1" s="15" t="n"/>
      <c r="G1" s="15" t="n"/>
      <c r="H1" s="32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T1" s="15" t="n"/>
      <c r="U1" s="10" t="n"/>
      <c r="V1" s="10" t="n"/>
      <c r="W1" s="21" t="inlineStr">
        <is>
          <t>BOOKINGS AS OF JAN 4 2022</t>
        </is>
      </c>
      <c r="X1" s="11" t="n"/>
      <c r="Y1" s="11" t="n"/>
    </row>
    <row r="2" ht="18.65" customHeight="1" s="104" thickBot="1">
      <c r="A2" s="12" t="n"/>
      <c r="B2" s="32" t="n"/>
      <c r="C2" s="31" t="n"/>
      <c r="D2" s="15" t="n"/>
      <c r="E2" s="15" t="n"/>
      <c r="F2" s="15" t="n"/>
      <c r="G2" s="15" t="n"/>
      <c r="H2" s="32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T2" s="15" t="n"/>
      <c r="U2" s="10" t="n"/>
      <c r="V2" s="10" t="n"/>
      <c r="W2" s="21" t="n"/>
      <c r="X2" s="11" t="n"/>
      <c r="Y2" s="11" t="n"/>
    </row>
    <row r="3" ht="13.15" customHeight="1" s="104" thickBot="1">
      <c r="A3" s="606" t="n"/>
      <c r="B3" s="610" t="inlineStr">
        <is>
          <t>Vessel Code</t>
        </is>
      </c>
      <c r="C3" s="608" t="inlineStr">
        <is>
          <t>Alloc</t>
        </is>
      </c>
      <c r="D3" s="610" t="inlineStr">
        <is>
          <t>Weight</t>
        </is>
      </c>
      <c r="E3" s="121" t="inlineStr">
        <is>
          <t>RF Alloc</t>
        </is>
      </c>
      <c r="F3" s="624" t="inlineStr">
        <is>
          <t>LTS</t>
        </is>
      </c>
      <c r="G3" s="612" t="inlineStr">
        <is>
          <t>ETA PRR</t>
        </is>
      </c>
      <c r="H3" s="624" t="inlineStr">
        <is>
          <t>LTS</t>
        </is>
      </c>
      <c r="I3" s="612" t="inlineStr">
        <is>
          <t>ETA VCR</t>
        </is>
      </c>
      <c r="J3" s="143" t="inlineStr">
        <is>
          <t>ETD</t>
        </is>
      </c>
      <c r="K3" s="625" t="inlineStr">
        <is>
          <t>REMARK</t>
        </is>
      </c>
      <c r="L3" s="599" t="inlineStr">
        <is>
          <t>VAN</t>
        </is>
      </c>
      <c r="M3" s="626" t="n"/>
      <c r="N3" s="626" t="n"/>
      <c r="O3" s="600" t="n"/>
      <c r="P3" s="600" t="n"/>
      <c r="Q3" s="601" t="inlineStr">
        <is>
          <t>MTR</t>
        </is>
      </c>
      <c r="R3" s="627" t="n"/>
      <c r="S3" s="602" t="n"/>
      <c r="T3" s="599" t="inlineStr">
        <is>
          <t>TOR</t>
        </is>
      </c>
      <c r="U3" s="626" t="n"/>
      <c r="V3" s="315" t="n"/>
      <c r="W3" s="597" t="inlineStr">
        <is>
          <t>TTL BKD</t>
        </is>
      </c>
      <c r="X3" s="627" t="n"/>
      <c r="Y3" s="103" t="n"/>
      <c r="Z3" s="628" t="inlineStr">
        <is>
          <t>Total TEU</t>
        </is>
      </c>
      <c r="AA3" s="629" t="inlineStr">
        <is>
          <t>Utilization</t>
        </is>
      </c>
    </row>
    <row r="4" ht="15" customHeight="1" s="104" thickBot="1">
      <c r="A4" s="630" t="n"/>
      <c r="B4" s="630" t="n"/>
      <c r="C4" s="630" t="n"/>
      <c r="D4" s="630" t="n"/>
      <c r="E4" s="122" t="inlineStr">
        <is>
          <t xml:space="preserve"> Plug/NA</t>
        </is>
      </c>
      <c r="F4" s="631" t="n"/>
      <c r="G4" s="630" t="n"/>
      <c r="H4" s="631" t="n"/>
      <c r="I4" s="630" t="n"/>
      <c r="J4" s="144" t="inlineStr">
        <is>
          <t>ATD</t>
        </is>
      </c>
      <c r="K4" s="631" t="n"/>
      <c r="L4" s="97" t="inlineStr">
        <is>
          <t>PRR</t>
        </is>
      </c>
      <c r="M4" s="320" t="inlineStr">
        <is>
          <t>EBI</t>
        </is>
      </c>
      <c r="N4" s="98" t="inlineStr">
        <is>
          <t>VAN</t>
        </is>
      </c>
      <c r="O4" s="320" t="inlineStr">
        <is>
          <t>EBI</t>
        </is>
      </c>
      <c r="P4" s="120" t="inlineStr">
        <is>
          <t>RF</t>
        </is>
      </c>
      <c r="Q4" s="100" t="inlineStr">
        <is>
          <t>PRR</t>
        </is>
      </c>
      <c r="R4" s="101" t="inlineStr">
        <is>
          <t>VAN</t>
        </is>
      </c>
      <c r="S4" s="119" t="inlineStr">
        <is>
          <t>RF</t>
        </is>
      </c>
      <c r="T4" s="316" t="inlineStr">
        <is>
          <t>PRR</t>
        </is>
      </c>
      <c r="U4" s="317" t="inlineStr">
        <is>
          <t>VAN</t>
        </is>
      </c>
      <c r="V4" s="318" t="inlineStr">
        <is>
          <t>RF</t>
        </is>
      </c>
      <c r="W4" s="107" t="inlineStr">
        <is>
          <t>PRR</t>
        </is>
      </c>
      <c r="X4" s="101" t="inlineStr">
        <is>
          <t>VAN</t>
        </is>
      </c>
      <c r="Y4" s="119" t="inlineStr">
        <is>
          <t>RF</t>
        </is>
      </c>
      <c r="Z4" s="92" t="n"/>
      <c r="AA4" s="631" t="n"/>
    </row>
    <row r="5" ht="15.65" customHeight="1" s="104">
      <c r="A5" s="22" t="inlineStr">
        <is>
          <t>CPNW</t>
        </is>
      </c>
      <c r="B5" s="26" t="inlineStr">
        <is>
          <t xml:space="preserve">PRR / VAN(VAN02) / SHA(08) / HKG/ YTN / NGB </t>
        </is>
      </c>
      <c r="C5" s="24" t="n"/>
      <c r="D5" s="632" t="n"/>
      <c r="E5" s="632" t="n"/>
      <c r="F5" s="632" t="n"/>
      <c r="G5" s="24" t="n"/>
      <c r="H5" s="217" t="n"/>
      <c r="I5" s="24" t="n"/>
      <c r="J5" s="214" t="n"/>
      <c r="K5" s="24" t="n"/>
      <c r="L5" s="14" t="n"/>
      <c r="M5" s="14" t="n"/>
      <c r="N5" s="14" t="n"/>
      <c r="O5" s="14" t="n"/>
      <c r="P5" s="14" t="n"/>
      <c r="Q5" s="44" t="n"/>
      <c r="R5" s="44" t="n"/>
      <c r="S5" s="44" t="n"/>
      <c r="T5" s="14" t="n"/>
      <c r="U5" s="14" t="n"/>
      <c r="V5" s="14" t="n"/>
      <c r="W5" s="105" t="n"/>
      <c r="X5" s="44" t="n"/>
      <c r="Y5" s="106" t="n"/>
      <c r="Z5" s="14" t="n"/>
      <c r="AA5" s="408" t="n">
        <v>1.3</v>
      </c>
    </row>
    <row r="6" customFormat="1" s="41">
      <c r="A6" s="267" t="inlineStr">
        <is>
          <t>CSCL WINTER 040</t>
        </is>
      </c>
      <c r="B6" s="265" t="inlineStr">
        <is>
          <t>HCW</t>
        </is>
      </c>
      <c r="C6" s="633" t="n">
        <v>2272</v>
      </c>
      <c r="D6" s="634" t="n">
        <v>32718</v>
      </c>
      <c r="E6" s="383" t="n">
        <v>311</v>
      </c>
      <c r="F6" s="635" t="n">
        <v>44520</v>
      </c>
      <c r="G6" s="30" t="n">
        <v>44545</v>
      </c>
      <c r="H6" s="635" t="n">
        <v>44517</v>
      </c>
      <c r="I6" s="30" t="n">
        <v>44558</v>
      </c>
      <c r="J6" s="635" t="n">
        <v>44563</v>
      </c>
      <c r="K6" s="118" t="inlineStr">
        <is>
          <t>FINAL</t>
        </is>
      </c>
      <c r="L6" s="508" t="n">
        <v>893</v>
      </c>
      <c r="M6" s="508" t="n"/>
      <c r="N6" s="508" t="n">
        <v>640</v>
      </c>
      <c r="O6" s="508" t="n">
        <v>74</v>
      </c>
      <c r="P6" s="509" t="n">
        <v>4</v>
      </c>
      <c r="Q6" s="265" t="n">
        <v>4</v>
      </c>
      <c r="R6" s="508" t="n">
        <v>22</v>
      </c>
      <c r="S6" s="509" t="n">
        <v>11</v>
      </c>
      <c r="T6" s="265" t="n">
        <v>8</v>
      </c>
      <c r="U6" s="508" t="n">
        <v>8</v>
      </c>
      <c r="V6" s="509" t="n">
        <v>2</v>
      </c>
      <c r="W6" s="265">
        <f>L6+M6+Q6+T6</f>
        <v/>
      </c>
      <c r="X6" s="265">
        <f>N6+R6+U6+O6</f>
        <v/>
      </c>
      <c r="Y6" s="138">
        <f>P6+S6+V6</f>
        <v/>
      </c>
      <c r="Z6" s="140">
        <f>W6+X6</f>
        <v/>
      </c>
      <c r="AA6" s="116">
        <f>Z6/C6</f>
        <v/>
      </c>
    </row>
    <row r="7" customFormat="1" s="41">
      <c r="A7" s="279" t="inlineStr">
        <is>
          <t>BLANK VOYAGE</t>
        </is>
      </c>
      <c r="B7" s="280" t="n"/>
      <c r="C7" s="636" t="n"/>
      <c r="D7" s="637" t="n"/>
      <c r="E7" s="637" t="n"/>
      <c r="F7" s="638" t="n"/>
      <c r="G7" s="284" t="n"/>
      <c r="H7" s="290" t="n"/>
      <c r="I7" s="284" t="n"/>
      <c r="J7" s="284" t="n"/>
      <c r="K7" s="375" t="n"/>
      <c r="L7" s="375" t="n"/>
      <c r="M7" s="375" t="n"/>
      <c r="N7" s="375" t="n"/>
      <c r="O7" s="375" t="n"/>
      <c r="P7" s="375" t="n"/>
      <c r="Q7" s="375" t="n"/>
      <c r="R7" s="375" t="n"/>
      <c r="S7" s="375" t="n"/>
      <c r="T7" s="375" t="n"/>
      <c r="U7" s="375" t="n"/>
      <c r="V7" s="280" t="n"/>
      <c r="W7" s="280" t="n"/>
      <c r="X7" s="280" t="n"/>
      <c r="Y7" s="286" t="n"/>
      <c r="Z7" s="287" t="n"/>
      <c r="AA7" s="288" t="n"/>
    </row>
    <row r="8" customFormat="1" s="41">
      <c r="A8" s="331" t="inlineStr">
        <is>
          <t>JOGELA 175</t>
        </is>
      </c>
      <c r="B8" s="321" t="inlineStr">
        <is>
          <t>Q5X</t>
        </is>
      </c>
      <c r="C8" s="639" t="n">
        <v>618</v>
      </c>
      <c r="D8" s="640" t="n">
        <v>8896</v>
      </c>
      <c r="E8" s="367" t="n">
        <v>103</v>
      </c>
      <c r="F8" s="641" t="n"/>
      <c r="G8" s="30" t="n"/>
      <c r="H8" s="642" t="n">
        <v>44531</v>
      </c>
      <c r="I8" s="176" t="n">
        <v>44570</v>
      </c>
      <c r="J8" s="635" t="n">
        <v>44572</v>
      </c>
      <c r="K8" s="218" t="inlineStr">
        <is>
          <t>omit PRR</t>
        </is>
      </c>
      <c r="L8" s="641" t="n">
        <v>0</v>
      </c>
      <c r="M8" s="554" t="n"/>
      <c r="N8" s="554" t="n">
        <v>753</v>
      </c>
      <c r="O8" s="554" t="n"/>
      <c r="P8" s="471" t="n">
        <v>2</v>
      </c>
      <c r="Q8" s="641" t="n">
        <v>0</v>
      </c>
      <c r="R8" s="554" t="n">
        <v>62</v>
      </c>
      <c r="S8" s="471" t="n">
        <v>18</v>
      </c>
      <c r="T8" s="641" t="n">
        <v>0</v>
      </c>
      <c r="U8" s="554" t="n">
        <v>44</v>
      </c>
      <c r="V8" s="471" t="n">
        <v>3</v>
      </c>
      <c r="W8" s="641" t="n"/>
      <c r="X8" s="321">
        <f>N8+R8+U8+O8</f>
        <v/>
      </c>
      <c r="Y8" s="323">
        <f>P8+S8+V8</f>
        <v/>
      </c>
      <c r="Z8" s="294">
        <f>W8+X8</f>
        <v/>
      </c>
      <c r="AA8" s="314">
        <f>Z8/C8</f>
        <v/>
      </c>
    </row>
    <row r="9" customFormat="1" s="41">
      <c r="A9" s="279" t="inlineStr">
        <is>
          <t>BLANK VOYAGE</t>
        </is>
      </c>
      <c r="B9" s="280" t="n"/>
      <c r="C9" s="636" t="n"/>
      <c r="D9" s="637" t="n"/>
      <c r="E9" s="637" t="n"/>
      <c r="F9" s="638" t="n"/>
      <c r="G9" s="284" t="n"/>
      <c r="H9" s="290" t="n"/>
      <c r="I9" s="284" t="n"/>
      <c r="J9" s="284" t="n"/>
      <c r="K9" s="375" t="n"/>
      <c r="L9" s="375" t="n"/>
      <c r="M9" s="375" t="n"/>
      <c r="N9" s="375" t="n"/>
      <c r="O9" s="375" t="n"/>
      <c r="P9" s="375" t="n"/>
      <c r="Q9" s="375" t="n"/>
      <c r="R9" s="375" t="n"/>
      <c r="S9" s="375" t="n"/>
      <c r="T9" s="375" t="n"/>
      <c r="U9" s="375" t="n"/>
      <c r="V9" s="280" t="n"/>
      <c r="W9" s="280" t="n"/>
      <c r="X9" s="280" t="n"/>
      <c r="Y9" s="286" t="n"/>
      <c r="Z9" s="287" t="n"/>
      <c r="AA9" s="288" t="n"/>
    </row>
    <row r="10" ht="12.5" customFormat="1" customHeight="1" s="41">
      <c r="A10" s="331" t="inlineStr">
        <is>
          <t>XIN CHONG QING 138</t>
        </is>
      </c>
      <c r="B10" s="321" t="inlineStr">
        <is>
          <t>RT8</t>
        </is>
      </c>
      <c r="C10" s="643" t="n">
        <v>16</v>
      </c>
      <c r="D10" s="644" t="n">
        <v>234</v>
      </c>
      <c r="E10" s="367" t="n">
        <v>3</v>
      </c>
      <c r="F10" s="635" t="n">
        <v>44558</v>
      </c>
      <c r="G10" s="176" t="n">
        <v>44575</v>
      </c>
      <c r="H10" s="641" t="n"/>
      <c r="I10" s="30" t="n"/>
      <c r="J10" s="635" t="n">
        <v>44577</v>
      </c>
      <c r="K10" s="218" t="inlineStr">
        <is>
          <t>Closed/ omit VAN/ SHA</t>
        </is>
      </c>
      <c r="L10" s="554" t="n">
        <v>584</v>
      </c>
      <c r="M10" s="554" t="n"/>
      <c r="N10" s="375" t="n">
        <v>0</v>
      </c>
      <c r="O10" s="554" t="n"/>
      <c r="P10" s="471" t="n">
        <v>0</v>
      </c>
      <c r="Q10" s="508" t="n">
        <v>4</v>
      </c>
      <c r="R10" s="375" t="n">
        <v>0</v>
      </c>
      <c r="S10" s="471" t="n">
        <v>0</v>
      </c>
      <c r="T10" s="508" t="n">
        <v>0</v>
      </c>
      <c r="U10" s="375" t="n">
        <v>0</v>
      </c>
      <c r="V10" s="471" t="n">
        <v>0</v>
      </c>
      <c r="W10" s="265">
        <f>L10+M10+Q10+T10</f>
        <v/>
      </c>
      <c r="X10" s="375" t="n"/>
      <c r="Y10" s="323">
        <f>P10+S10+V10</f>
        <v/>
      </c>
      <c r="Z10" s="294">
        <f>W10+X10</f>
        <v/>
      </c>
      <c r="AA10" s="475">
        <f>Z10/C10</f>
        <v/>
      </c>
    </row>
    <row r="11" customFormat="1" s="41">
      <c r="A11" s="279" t="inlineStr">
        <is>
          <t>BLANK VOYAGE</t>
        </is>
      </c>
      <c r="B11" s="280" t="n"/>
      <c r="C11" s="636" t="n"/>
      <c r="D11" s="637" t="n"/>
      <c r="E11" s="637" t="n"/>
      <c r="F11" s="638" t="n"/>
      <c r="G11" s="284" t="n"/>
      <c r="H11" s="290" t="n"/>
      <c r="I11" s="284" t="n"/>
      <c r="J11" s="284" t="n"/>
      <c r="K11" s="375" t="n"/>
      <c r="L11" s="375" t="n"/>
      <c r="M11" s="375" t="n"/>
      <c r="N11" s="375" t="n"/>
      <c r="O11" s="375" t="n"/>
      <c r="P11" s="375" t="n"/>
      <c r="Q11" s="375" t="n"/>
      <c r="R11" s="375" t="n"/>
      <c r="S11" s="375" t="n"/>
      <c r="T11" s="375" t="n"/>
      <c r="U11" s="375" t="n"/>
      <c r="V11" s="280" t="n"/>
      <c r="W11" s="280" t="n"/>
      <c r="X11" s="280" t="n"/>
      <c r="Y11" s="286" t="n"/>
      <c r="Z11" s="287" t="n"/>
      <c r="AA11" s="288" t="n"/>
    </row>
    <row r="12" customFormat="1" s="41">
      <c r="A12" s="267" t="inlineStr">
        <is>
          <t>XIN YING KOU 211</t>
        </is>
      </c>
      <c r="B12" s="265" t="inlineStr">
        <is>
          <t>QSW</t>
        </is>
      </c>
      <c r="C12" s="645" t="n">
        <v>673</v>
      </c>
      <c r="D12" s="646" t="n">
        <v>9687</v>
      </c>
      <c r="E12" s="383" t="n">
        <v>125</v>
      </c>
      <c r="F12" s="635" t="n">
        <v>44555</v>
      </c>
      <c r="G12" s="176" t="n">
        <v>44574</v>
      </c>
      <c r="H12" s="290" t="n"/>
      <c r="I12" s="176" t="n"/>
      <c r="J12" s="635" t="n"/>
      <c r="K12" s="179" t="inlineStr">
        <is>
          <t xml:space="preserve"> omit VAN /  SHA</t>
        </is>
      </c>
      <c r="L12" s="508" t="n">
        <v>874</v>
      </c>
      <c r="M12" s="508" t="n"/>
      <c r="N12" s="290" t="n">
        <v>0</v>
      </c>
      <c r="O12" s="508" t="n"/>
      <c r="P12" s="509" t="n">
        <v>0</v>
      </c>
      <c r="Q12" s="508" t="n">
        <v>2</v>
      </c>
      <c r="R12" s="290" t="n">
        <v>0</v>
      </c>
      <c r="S12" s="509" t="n">
        <v>0</v>
      </c>
      <c r="T12" s="508" t="n">
        <v>14</v>
      </c>
      <c r="U12" s="290" t="n">
        <v>0</v>
      </c>
      <c r="V12" s="509" t="n">
        <v>0</v>
      </c>
      <c r="W12" s="265">
        <f>L12+M12+Q12+T12</f>
        <v/>
      </c>
      <c r="X12" s="290" t="n"/>
      <c r="Y12" s="138">
        <f>P12+S12+V12</f>
        <v/>
      </c>
      <c r="Z12" s="140">
        <f>W12+X12</f>
        <v/>
      </c>
      <c r="AA12" s="314">
        <f>Z12/C12</f>
        <v/>
      </c>
    </row>
    <row r="13" customFormat="1" s="41">
      <c r="A13" s="267" t="inlineStr">
        <is>
          <t>XIN SU ZHOU 233</t>
        </is>
      </c>
      <c r="B13" s="265" t="inlineStr">
        <is>
          <t>RU0</t>
        </is>
      </c>
      <c r="C13" s="645" t="n">
        <v>563</v>
      </c>
      <c r="D13" s="646" t="n">
        <v>8106</v>
      </c>
      <c r="E13" s="383" t="n">
        <v>105</v>
      </c>
      <c r="F13" s="290" t="n"/>
      <c r="G13" s="176" t="n"/>
      <c r="H13" s="635" t="n">
        <v>44559</v>
      </c>
      <c r="I13" s="176" t="n">
        <v>44579</v>
      </c>
      <c r="J13" s="635" t="n">
        <v>44581</v>
      </c>
      <c r="K13" s="497" t="inlineStr">
        <is>
          <t xml:space="preserve">  omit PRR / reject YTN cargo</t>
        </is>
      </c>
      <c r="L13" s="290" t="n">
        <v>0</v>
      </c>
      <c r="M13" s="508" t="n"/>
      <c r="N13" s="508" t="n">
        <v>493</v>
      </c>
      <c r="O13" s="508" t="n">
        <v>50</v>
      </c>
      <c r="P13" s="509" t="n">
        <v>2</v>
      </c>
      <c r="Q13" s="290" t="n">
        <v>0</v>
      </c>
      <c r="R13" s="508" t="n">
        <v>82</v>
      </c>
      <c r="S13" s="509" t="n">
        <v>19</v>
      </c>
      <c r="T13" s="290" t="n">
        <v>0</v>
      </c>
      <c r="U13" s="508" t="n">
        <v>44</v>
      </c>
      <c r="V13" s="509" t="n">
        <v>0</v>
      </c>
      <c r="W13" s="290" t="n"/>
      <c r="X13" s="265">
        <f>N13+R13+U13+O13</f>
        <v/>
      </c>
      <c r="Y13" s="138">
        <f>P13+S13+V13</f>
        <v/>
      </c>
      <c r="Z13" s="140">
        <f>W13+X13</f>
        <v/>
      </c>
      <c r="AA13" s="314">
        <f>Z13/C13</f>
        <v/>
      </c>
    </row>
    <row r="14" customFormat="1" s="41">
      <c r="A14" s="279" t="inlineStr">
        <is>
          <t>BLANK VOYAGE</t>
        </is>
      </c>
      <c r="B14" s="280" t="n"/>
      <c r="C14" s="636" t="n"/>
      <c r="D14" s="637" t="n"/>
      <c r="E14" s="637" t="n"/>
      <c r="F14" s="638" t="n"/>
      <c r="G14" s="284" t="n"/>
      <c r="H14" s="290" t="n"/>
      <c r="I14" s="284" t="n"/>
      <c r="J14" s="284" t="n"/>
      <c r="K14" s="375" t="n"/>
      <c r="L14" s="375" t="n"/>
      <c r="M14" s="375" t="n"/>
      <c r="N14" s="375" t="n"/>
      <c r="O14" s="375" t="n"/>
      <c r="P14" s="375" t="n"/>
      <c r="Q14" s="375" t="n"/>
      <c r="R14" s="375" t="n"/>
      <c r="S14" s="375" t="n"/>
      <c r="T14" s="375" t="n"/>
      <c r="U14" s="375" t="n"/>
      <c r="V14" s="280" t="n"/>
      <c r="W14" s="280" t="n"/>
      <c r="X14" s="280" t="n"/>
      <c r="Y14" s="286" t="n"/>
      <c r="Z14" s="287" t="n"/>
      <c r="AA14" s="288" t="n"/>
    </row>
    <row r="15" customFormat="1" s="41">
      <c r="A15" s="331" t="inlineStr">
        <is>
          <t>XIN TAI CANG 260</t>
        </is>
      </c>
      <c r="B15" s="321" t="inlineStr">
        <is>
          <t>RZD</t>
        </is>
      </c>
      <c r="C15" s="645" t="n">
        <v>634</v>
      </c>
      <c r="D15" s="646" t="n">
        <v>9131</v>
      </c>
      <c r="E15" s="367" t="n">
        <v>6</v>
      </c>
      <c r="F15" s="290" t="n"/>
      <c r="G15" s="176" t="n"/>
      <c r="H15" s="635" t="n">
        <v>44573</v>
      </c>
      <c r="I15" s="176" t="n">
        <v>44583</v>
      </c>
      <c r="J15" s="635" t="n"/>
      <c r="K15" s="348" t="inlineStr">
        <is>
          <t>omit PRR/ SHA</t>
        </is>
      </c>
      <c r="L15" s="641" t="n">
        <v>0</v>
      </c>
      <c r="M15" s="554" t="n"/>
      <c r="N15" s="508" t="n">
        <v>260</v>
      </c>
      <c r="O15" s="642" t="n"/>
      <c r="P15" s="471" t="n">
        <v>0</v>
      </c>
      <c r="Q15" s="641" t="n">
        <v>0</v>
      </c>
      <c r="R15" s="508" t="n">
        <v>0</v>
      </c>
      <c r="S15" s="471" t="n">
        <v>0</v>
      </c>
      <c r="T15" s="641" t="n">
        <v>0</v>
      </c>
      <c r="U15" s="508" t="n">
        <v>5</v>
      </c>
      <c r="V15" s="471" t="n">
        <v>0</v>
      </c>
      <c r="W15" s="641" t="n"/>
      <c r="X15" s="321">
        <f>N15+R15+U15+O15</f>
        <v/>
      </c>
      <c r="Y15" s="323">
        <f>P15+S15+V15</f>
        <v/>
      </c>
      <c r="Z15" s="294">
        <f>W15+X15</f>
        <v/>
      </c>
      <c r="AA15" s="116">
        <f>Z15/C15</f>
        <v/>
      </c>
    </row>
    <row r="16" customFormat="1" s="41">
      <c r="A16" s="331" t="inlineStr">
        <is>
          <t>JOGELA 176</t>
        </is>
      </c>
      <c r="B16" s="321" t="inlineStr">
        <is>
          <t>Q5X</t>
        </is>
      </c>
      <c r="C16" s="647" t="n">
        <v>825</v>
      </c>
      <c r="D16" s="648" t="n">
        <v>11881</v>
      </c>
      <c r="E16" s="367" t="n">
        <v>103</v>
      </c>
      <c r="F16" s="641" t="n"/>
      <c r="G16" s="30" t="n"/>
      <c r="H16" s="642" t="n">
        <v>44573</v>
      </c>
      <c r="I16" s="176" t="n">
        <v>44596</v>
      </c>
      <c r="J16" s="642" t="n"/>
      <c r="K16" s="218" t="inlineStr">
        <is>
          <t xml:space="preserve">omit PRR/ SHA/ start to accept bookings to Pearl River Delta </t>
        </is>
      </c>
      <c r="L16" s="641" t="n">
        <v>0</v>
      </c>
      <c r="M16" s="554" t="n"/>
      <c r="N16" s="554" t="n">
        <v>809</v>
      </c>
      <c r="O16" s="554" t="n">
        <v>94</v>
      </c>
      <c r="P16" s="471" t="n">
        <v>1</v>
      </c>
      <c r="Q16" s="641" t="n">
        <v>0</v>
      </c>
      <c r="R16" s="554" t="n">
        <v>2</v>
      </c>
      <c r="S16" s="471" t="n">
        <v>0</v>
      </c>
      <c r="T16" s="641" t="n">
        <v>0</v>
      </c>
      <c r="U16" s="554" t="n">
        <v>39</v>
      </c>
      <c r="V16" s="471" t="n">
        <v>0</v>
      </c>
      <c r="W16" s="641" t="n"/>
      <c r="X16" s="321">
        <f>N16+R16+U16+O16</f>
        <v/>
      </c>
      <c r="Y16" s="323">
        <f>P16+S16+V16</f>
        <v/>
      </c>
      <c r="Z16" s="294">
        <f>W16+X16</f>
        <v/>
      </c>
      <c r="AA16" s="116">
        <f>Z16/C16</f>
        <v/>
      </c>
    </row>
    <row r="17" customFormat="1" s="41">
      <c r="A17" s="577" t="inlineStr">
        <is>
          <t>BLANK VOYAGE</t>
        </is>
      </c>
      <c r="B17" s="280" t="n"/>
      <c r="C17" s="636" t="n"/>
      <c r="D17" s="637" t="n"/>
      <c r="E17" s="637" t="n"/>
      <c r="F17" s="638" t="n"/>
      <c r="G17" s="284" t="n"/>
      <c r="H17" s="290" t="n"/>
      <c r="I17" s="284" t="n"/>
      <c r="J17" s="284" t="n"/>
      <c r="K17" s="375" t="n"/>
      <c r="L17" s="375" t="n"/>
      <c r="M17" s="375" t="n"/>
      <c r="N17" s="375" t="n"/>
      <c r="O17" s="375" t="n"/>
      <c r="P17" s="375" t="n"/>
      <c r="Q17" s="375" t="n"/>
      <c r="R17" s="375" t="n"/>
      <c r="S17" s="375" t="n"/>
      <c r="T17" s="375" t="n"/>
      <c r="U17" s="375" t="n"/>
      <c r="V17" s="280" t="n"/>
      <c r="W17" s="280" t="n"/>
      <c r="X17" s="280" t="n"/>
      <c r="Y17" s="286" t="n"/>
      <c r="Z17" s="287" t="n"/>
      <c r="AA17" s="288" t="n"/>
    </row>
    <row r="18" customFormat="1" s="41">
      <c r="A18" s="267" t="inlineStr">
        <is>
          <t>COSCO TAICANG 080</t>
        </is>
      </c>
      <c r="B18" s="265" t="inlineStr">
        <is>
          <t>CCK</t>
        </is>
      </c>
      <c r="C18" s="633" t="n">
        <v>824</v>
      </c>
      <c r="D18" s="634" t="n">
        <v>11870</v>
      </c>
      <c r="E18" s="383" t="n">
        <v>311</v>
      </c>
      <c r="F18" s="635" t="n">
        <v>44583</v>
      </c>
      <c r="G18" s="176" t="n">
        <v>44586</v>
      </c>
      <c r="H18" s="635" t="n">
        <v>44587</v>
      </c>
      <c r="I18" s="176" t="n">
        <v>44590</v>
      </c>
      <c r="J18" s="635" t="n"/>
      <c r="K18" s="179" t="inlineStr">
        <is>
          <t>COSCO AFRICA 070 deleted</t>
        </is>
      </c>
      <c r="L18" s="508" t="n">
        <v>812</v>
      </c>
      <c r="M18" s="508" t="n"/>
      <c r="N18" s="508" t="n">
        <v>470</v>
      </c>
      <c r="O18" s="508" t="n">
        <v>44</v>
      </c>
      <c r="P18" s="509" t="n">
        <v>0</v>
      </c>
      <c r="Q18" s="508" t="n">
        <v>0</v>
      </c>
      <c r="R18" s="508" t="n">
        <v>0</v>
      </c>
      <c r="S18" s="509" t="n">
        <v>0</v>
      </c>
      <c r="T18" s="508" t="n">
        <v>0</v>
      </c>
      <c r="U18" s="508" t="n">
        <v>0</v>
      </c>
      <c r="V18" s="509" t="n">
        <v>0</v>
      </c>
      <c r="W18" s="265">
        <f>L18+M18+Q18+T18</f>
        <v/>
      </c>
      <c r="X18" s="265">
        <f>N18+R18+U18+O18</f>
        <v/>
      </c>
      <c r="Y18" s="138">
        <f>P18+S18+V18</f>
        <v/>
      </c>
      <c r="Z18" s="140">
        <f>W18+X18</f>
        <v/>
      </c>
      <c r="AA18" s="314">
        <f>Z18/C18</f>
        <v/>
      </c>
    </row>
    <row r="19" customFormat="1" s="41">
      <c r="A19" s="267" t="inlineStr">
        <is>
          <t xml:space="preserve"> XIN BEIJING 130</t>
        </is>
      </c>
      <c r="B19" s="265" t="inlineStr">
        <is>
          <t>QL7</t>
        </is>
      </c>
      <c r="C19" s="633" t="n">
        <v>2069</v>
      </c>
      <c r="D19" s="634" t="n">
        <v>29791</v>
      </c>
      <c r="E19" s="383" t="n">
        <v>311</v>
      </c>
      <c r="F19" s="635" t="n">
        <v>44590</v>
      </c>
      <c r="G19" s="176" t="n"/>
      <c r="H19" s="635" t="n">
        <v>44594</v>
      </c>
      <c r="I19" s="176" t="n"/>
      <c r="J19" s="635" t="n"/>
      <c r="K19" s="179" t="n"/>
      <c r="L19" s="508" t="n">
        <v>1026</v>
      </c>
      <c r="M19" s="508" t="n"/>
      <c r="N19" s="508" t="n">
        <v>1537</v>
      </c>
      <c r="O19" s="508" t="n"/>
      <c r="P19" s="509" t="n">
        <v>0</v>
      </c>
      <c r="Q19" s="508" t="n">
        <v>27</v>
      </c>
      <c r="R19" s="508" t="n">
        <v>0</v>
      </c>
      <c r="S19" s="509" t="n">
        <v>0</v>
      </c>
      <c r="T19" s="508" t="n">
        <v>27</v>
      </c>
      <c r="U19" s="508" t="n">
        <v>38</v>
      </c>
      <c r="V19" s="509" t="n">
        <v>0</v>
      </c>
      <c r="W19" s="265">
        <f>L19+M19+Q19+T19</f>
        <v/>
      </c>
      <c r="X19" s="265">
        <f>N19+R19+U19+O19</f>
        <v/>
      </c>
      <c r="Y19" s="138">
        <f>P19+S19+V19</f>
        <v/>
      </c>
      <c r="Z19" s="140">
        <f>W19+X19</f>
        <v/>
      </c>
      <c r="AA19" s="314">
        <f>Z19/C19</f>
        <v/>
      </c>
    </row>
    <row r="20" customFormat="1" s="41">
      <c r="A20" s="267" t="inlineStr">
        <is>
          <t>XIN SU ZHOU 234</t>
        </is>
      </c>
      <c r="B20" s="265" t="inlineStr">
        <is>
          <t>RU0</t>
        </is>
      </c>
      <c r="C20" s="633" t="n">
        <v>563</v>
      </c>
      <c r="D20" s="634" t="n">
        <v>8106</v>
      </c>
      <c r="E20" s="383" t="n">
        <v>311</v>
      </c>
      <c r="F20" s="635" t="n">
        <v>44597</v>
      </c>
      <c r="G20" s="176" t="n"/>
      <c r="H20" s="641" t="n"/>
      <c r="I20" s="176" t="n"/>
      <c r="J20" s="635" t="n"/>
      <c r="K20" s="179" t="inlineStr">
        <is>
          <t>omit VAN/SHA --pending HOU to advise allocation</t>
        </is>
      </c>
      <c r="L20" s="508" t="n">
        <v>528</v>
      </c>
      <c r="M20" s="508" t="n"/>
      <c r="N20" s="375" t="n">
        <v>0</v>
      </c>
      <c r="O20" s="508" t="n"/>
      <c r="P20" s="509" t="n">
        <v>0</v>
      </c>
      <c r="Q20" s="508" t="n">
        <v>0</v>
      </c>
      <c r="R20" s="375" t="n">
        <v>0</v>
      </c>
      <c r="S20" s="509" t="n">
        <v>0</v>
      </c>
      <c r="T20" s="508" t="n">
        <v>1</v>
      </c>
      <c r="U20" s="375" t="n">
        <v>0</v>
      </c>
      <c r="V20" s="509" t="n">
        <v>0</v>
      </c>
      <c r="W20" s="265">
        <f>L20+M20+Q20+T20</f>
        <v/>
      </c>
      <c r="X20" s="280" t="n"/>
      <c r="Y20" s="138">
        <f>P20+S20+V20</f>
        <v/>
      </c>
      <c r="Z20" s="140">
        <f>W20+X20</f>
        <v/>
      </c>
      <c r="AA20" s="116">
        <f>Z20/C20</f>
        <v/>
      </c>
    </row>
    <row r="21" customFormat="1" s="41">
      <c r="A21" s="331" t="inlineStr">
        <is>
          <t>XIN CHONG QING 139</t>
        </is>
      </c>
      <c r="B21" s="321" t="inlineStr">
        <is>
          <t>RT8</t>
        </is>
      </c>
      <c r="C21" s="649" t="n">
        <v>16</v>
      </c>
      <c r="D21" s="650" t="n">
        <v>234</v>
      </c>
      <c r="E21" s="367" t="n">
        <v>3</v>
      </c>
      <c r="F21" s="641" t="n"/>
      <c r="G21" s="30" t="n"/>
      <c r="H21" s="642" t="n">
        <v>44601</v>
      </c>
      <c r="I21" s="30" t="n"/>
      <c r="J21" s="642" t="n"/>
      <c r="K21" s="179" t="inlineStr">
        <is>
          <t>omit PRR/ SHA/ pending long term schedule &amp; HOU to advise allocation</t>
        </is>
      </c>
      <c r="L21" s="592" t="n">
        <v>0</v>
      </c>
      <c r="M21" s="554" t="n"/>
      <c r="N21" s="554" t="n">
        <v>602</v>
      </c>
      <c r="O21" s="554" t="n"/>
      <c r="P21" s="471" t="n">
        <v>0</v>
      </c>
      <c r="Q21" s="592" t="n">
        <v>0</v>
      </c>
      <c r="R21" s="554" t="n">
        <v>0</v>
      </c>
      <c r="S21" s="471" t="n">
        <v>0</v>
      </c>
      <c r="T21" s="592" t="n">
        <v>0</v>
      </c>
      <c r="U21" s="554" t="n">
        <v>5</v>
      </c>
      <c r="V21" s="471" t="n">
        <v>0</v>
      </c>
      <c r="W21" s="280" t="n"/>
      <c r="X21" s="265">
        <f>N21+R21+U21+O21</f>
        <v/>
      </c>
      <c r="Y21" s="323">
        <f>P21+S21+V21</f>
        <v/>
      </c>
      <c r="Z21" s="294">
        <f>W21+X21</f>
        <v/>
      </c>
      <c r="AA21" s="475">
        <f>Z21/C21</f>
        <v/>
      </c>
    </row>
    <row r="22" customFormat="1" s="41">
      <c r="A22" s="267" t="inlineStr">
        <is>
          <t>XIN YING KOU 212</t>
        </is>
      </c>
      <c r="B22" s="265" t="inlineStr">
        <is>
          <t>QSW</t>
        </is>
      </c>
      <c r="C22" s="633" t="n">
        <v>673</v>
      </c>
      <c r="D22" s="634" t="n">
        <v>9687</v>
      </c>
      <c r="E22" s="383" t="n">
        <v>100</v>
      </c>
      <c r="F22" s="651" t="n"/>
      <c r="G22" s="176" t="n"/>
      <c r="H22" s="635" t="n">
        <v>44608</v>
      </c>
      <c r="I22" s="176" t="n"/>
      <c r="J22" s="635" t="n"/>
      <c r="K22" s="179" t="inlineStr">
        <is>
          <t>omit PRR/ SHA/ pending long term schedule &amp; HOU to advise allocation</t>
        </is>
      </c>
      <c r="L22" s="641" t="n">
        <v>0</v>
      </c>
      <c r="M22" s="508" t="n"/>
      <c r="N22" s="508" t="n">
        <v>326</v>
      </c>
      <c r="O22" s="508" t="n"/>
      <c r="P22" s="509" t="n">
        <v>0</v>
      </c>
      <c r="Q22" s="375" t="n">
        <v>0</v>
      </c>
      <c r="R22" s="508" t="n">
        <v>0</v>
      </c>
      <c r="S22" s="509" t="n">
        <v>0</v>
      </c>
      <c r="T22" s="375" t="n">
        <v>0</v>
      </c>
      <c r="U22" s="508" t="n">
        <v>20</v>
      </c>
      <c r="V22" s="509" t="n">
        <v>0</v>
      </c>
      <c r="W22" s="375" t="n"/>
      <c r="X22" s="265">
        <f>N22+R22+U22+O22</f>
        <v/>
      </c>
      <c r="Y22" s="138">
        <f>P22+S22+V22</f>
        <v/>
      </c>
      <c r="Z22" s="140">
        <f>W22+X22</f>
        <v/>
      </c>
      <c r="AA22" s="116">
        <f>Z22/C22</f>
        <v/>
      </c>
    </row>
    <row r="23" customFormat="1" s="41">
      <c r="A23" s="331" t="inlineStr">
        <is>
          <t>XIN TAI CANG 261</t>
        </is>
      </c>
      <c r="B23" s="321" t="inlineStr">
        <is>
          <t>RZD</t>
        </is>
      </c>
      <c r="C23" s="633" t="n">
        <v>634</v>
      </c>
      <c r="D23" s="634" t="n">
        <v>9131</v>
      </c>
      <c r="E23" s="367" t="n">
        <v>6</v>
      </c>
      <c r="F23" s="642" t="n">
        <v>44604</v>
      </c>
      <c r="G23" s="30" t="n"/>
      <c r="H23" s="642" t="n">
        <v>44608</v>
      </c>
      <c r="I23" s="642" t="n"/>
      <c r="J23" s="642" t="n"/>
      <c r="K23" s="565" t="inlineStr">
        <is>
          <t xml:space="preserve"> pending HOU to advise allocation</t>
        </is>
      </c>
      <c r="L23" s="554" t="n">
        <v>490</v>
      </c>
      <c r="M23" s="554" t="n"/>
      <c r="N23" s="554" t="n">
        <v>273</v>
      </c>
      <c r="O23" s="642" t="n"/>
      <c r="P23" s="471" t="n">
        <v>0</v>
      </c>
      <c r="Q23" s="554" t="n">
        <v>6</v>
      </c>
      <c r="R23" s="554" t="n">
        <v>0</v>
      </c>
      <c r="S23" s="471" t="n">
        <v>0</v>
      </c>
      <c r="T23" s="554" t="n">
        <v>0</v>
      </c>
      <c r="U23" s="554" t="n">
        <v>0</v>
      </c>
      <c r="V23" s="471" t="n">
        <v>0</v>
      </c>
      <c r="W23" s="554">
        <f>L23+M23+Q23+T23</f>
        <v/>
      </c>
      <c r="X23" s="321">
        <f>N23+R23+U23+O23</f>
        <v/>
      </c>
      <c r="Y23" s="323">
        <f>P23+S23+V23</f>
        <v/>
      </c>
      <c r="Z23" s="294">
        <f>W23+X23</f>
        <v/>
      </c>
      <c r="AA23" s="305">
        <f>Z23/C23</f>
        <v/>
      </c>
    </row>
    <row r="24" ht="13.5" customFormat="1" customHeight="1" s="41" thickBot="1">
      <c r="A24" s="222" t="inlineStr">
        <is>
          <t>JOGELA 177</t>
        </is>
      </c>
      <c r="B24" s="266" t="inlineStr">
        <is>
          <t>Q5X</t>
        </is>
      </c>
      <c r="C24" s="652" t="n">
        <v>618</v>
      </c>
      <c r="D24" s="653" t="n">
        <v>8896</v>
      </c>
      <c r="E24" s="566" t="n">
        <v>103</v>
      </c>
      <c r="F24" s="654" t="n">
        <v>44611</v>
      </c>
      <c r="G24" s="181" t="n"/>
      <c r="H24" s="654" t="n">
        <v>44615</v>
      </c>
      <c r="I24" s="181" t="n"/>
      <c r="J24" s="654" t="n"/>
      <c r="K24" s="567" t="inlineStr">
        <is>
          <t>pending HOU to advise allocation</t>
        </is>
      </c>
      <c r="L24" s="382" t="n">
        <v>480</v>
      </c>
      <c r="M24" s="382" t="n"/>
      <c r="N24" s="382" t="n">
        <v>242</v>
      </c>
      <c r="O24" s="382" t="n"/>
      <c r="P24" s="572" t="n">
        <v>0</v>
      </c>
      <c r="Q24" s="382" t="n">
        <v>0</v>
      </c>
      <c r="R24" s="382" t="n">
        <v>0</v>
      </c>
      <c r="S24" s="572" t="n">
        <v>0</v>
      </c>
      <c r="T24" s="382" t="n">
        <v>0</v>
      </c>
      <c r="U24" s="382" t="n">
        <v>0</v>
      </c>
      <c r="V24" s="572" t="n">
        <v>0</v>
      </c>
      <c r="W24" s="382">
        <f>L24+M24+Q24+T24</f>
        <v/>
      </c>
      <c r="X24" s="266">
        <f>N24+R24+U24+O24</f>
        <v/>
      </c>
      <c r="Y24" s="136">
        <f>P24+S24+V24</f>
        <v/>
      </c>
      <c r="Z24" s="137">
        <f>W24+X24</f>
        <v/>
      </c>
      <c r="AA24" s="132">
        <f>Z24/C24</f>
        <v/>
      </c>
    </row>
    <row r="25" ht="13.5" customFormat="1" customHeight="1" s="41" thickBot="1">
      <c r="A25" s="547" t="n"/>
      <c r="B25" s="454" t="n"/>
      <c r="C25" s="655" t="n"/>
      <c r="D25" s="656" t="n"/>
      <c r="E25" s="656" t="n"/>
      <c r="F25" s="657" t="n"/>
      <c r="G25" s="551" t="n"/>
      <c r="H25" s="657" t="n"/>
      <c r="I25" s="551" t="n"/>
      <c r="J25" s="551" t="n"/>
      <c r="K25" s="547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454" t="n"/>
      <c r="X25" s="454" t="n"/>
      <c r="Y25" s="454" t="n"/>
      <c r="Z25" s="553" t="n"/>
      <c r="AA25" s="546" t="n"/>
    </row>
    <row r="26" ht="16" customHeight="1" s="104" thickBot="1">
      <c r="A26" s="538" t="inlineStr">
        <is>
          <t>CENX</t>
        </is>
      </c>
      <c r="B26" s="539" t="inlineStr">
        <is>
          <t xml:space="preserve">PRR / TAO / SHA (08) </t>
        </is>
      </c>
      <c r="C26" s="539" t="n"/>
      <c r="D26" s="658" t="n"/>
      <c r="E26" s="658" t="n"/>
      <c r="F26" s="658" t="n"/>
      <c r="G26" s="539" t="n"/>
      <c r="H26" s="541" t="n"/>
      <c r="I26" s="539" t="n"/>
      <c r="J26" s="539" t="n"/>
      <c r="K26" s="539" t="n"/>
      <c r="L26" s="542" t="n"/>
      <c r="M26" s="542" t="n"/>
      <c r="N26" s="542" t="n"/>
      <c r="O26" s="542" t="n"/>
      <c r="P26" s="542" t="n"/>
      <c r="Q26" s="542" t="n"/>
      <c r="R26" s="542" t="n"/>
      <c r="S26" s="542" t="n"/>
      <c r="T26" s="542" t="n"/>
      <c r="U26" s="542" t="n"/>
      <c r="V26" s="542" t="n"/>
      <c r="W26" s="539" t="n"/>
      <c r="X26" s="539" t="n"/>
      <c r="Y26" s="539" t="n"/>
      <c r="Z26" s="539" t="n"/>
      <c r="AA26" s="543" t="n">
        <v>1.3</v>
      </c>
    </row>
    <row r="27" customFormat="1" s="41">
      <c r="A27" s="361" t="inlineStr">
        <is>
          <t>COSCO SANTOS 068</t>
        </is>
      </c>
      <c r="B27" s="293" t="inlineStr">
        <is>
          <t>CFB</t>
        </is>
      </c>
      <c r="C27" s="659" t="n">
        <v>1158</v>
      </c>
      <c r="D27" s="660" t="n">
        <v>15516</v>
      </c>
      <c r="E27" s="367" t="n"/>
      <c r="F27" s="642" t="n">
        <v>44546</v>
      </c>
      <c r="G27" s="30" t="n">
        <v>44560</v>
      </c>
      <c r="H27" s="292" t="n"/>
      <c r="I27" s="292" t="n"/>
      <c r="J27" s="635" t="n">
        <v>44566</v>
      </c>
      <c r="K27" s="292" t="n"/>
      <c r="L27" s="554" t="n">
        <v>678</v>
      </c>
      <c r="M27" s="554" t="n"/>
      <c r="N27" s="486" t="n">
        <v>0</v>
      </c>
      <c r="O27" s="554" t="n"/>
      <c r="P27" s="471" t="n">
        <v>0</v>
      </c>
      <c r="Q27" s="554" t="n">
        <v>140</v>
      </c>
      <c r="R27" s="486" t="n">
        <v>0</v>
      </c>
      <c r="S27" s="471" t="n">
        <v>0</v>
      </c>
      <c r="T27" s="554" t="n">
        <v>14</v>
      </c>
      <c r="U27" s="486" t="n">
        <v>0</v>
      </c>
      <c r="V27" s="471" t="n">
        <v>0</v>
      </c>
      <c r="W27" s="321">
        <f>L27+M27+Q27+T27</f>
        <v/>
      </c>
      <c r="X27" s="324" t="n"/>
      <c r="Y27" s="323">
        <f>P27+S27+V27</f>
        <v/>
      </c>
      <c r="Z27" s="294">
        <f>W27</f>
        <v/>
      </c>
      <c r="AA27" s="305">
        <f>Z27/C27</f>
        <v/>
      </c>
      <c r="AB27" s="399" t="n"/>
      <c r="AC27" s="399" t="n"/>
      <c r="AD27" s="399" t="n"/>
      <c r="AE27" s="399" t="n"/>
      <c r="AF27" s="399" t="n"/>
      <c r="AG27" s="399" t="n"/>
      <c r="AH27" s="399" t="n"/>
      <c r="AI27" s="399" t="n"/>
      <c r="AJ27" s="399" t="n"/>
      <c r="AK27" s="399" t="n"/>
      <c r="AL27" s="399" t="n"/>
      <c r="AM27" s="399" t="n"/>
      <c r="AN27" s="399" t="n"/>
      <c r="AO27" s="399" t="n"/>
      <c r="AP27" s="399" t="n"/>
      <c r="AQ27" s="399" t="n"/>
      <c r="AR27" s="399" t="n"/>
      <c r="AS27" s="399" t="n"/>
      <c r="AT27" s="399" t="n"/>
      <c r="AU27" s="399" t="n"/>
      <c r="AV27" s="399" t="n"/>
      <c r="AW27" s="399" t="n"/>
      <c r="AX27" s="399" t="n"/>
      <c r="AY27" s="399" t="n"/>
      <c r="AZ27" s="399" t="n"/>
      <c r="BA27" s="399" t="n"/>
      <c r="BB27" s="399" t="n"/>
      <c r="BC27" s="399" t="n"/>
      <c r="BD27" s="399" t="n"/>
      <c r="BE27" s="399" t="n"/>
    </row>
    <row r="28" customFormat="1" s="41">
      <c r="A28" s="361" t="inlineStr">
        <is>
          <t>COSCO JEDDAH 064</t>
        </is>
      </c>
      <c r="B28" s="293" t="inlineStr">
        <is>
          <t>CAV</t>
        </is>
      </c>
      <c r="C28" s="659" t="n">
        <v>1158</v>
      </c>
      <c r="D28" s="660" t="n">
        <v>15516</v>
      </c>
      <c r="E28" s="367" t="n"/>
      <c r="F28" s="642" t="n">
        <v>44918</v>
      </c>
      <c r="G28" s="176" t="n">
        <v>44566</v>
      </c>
      <c r="H28" s="292" t="n"/>
      <c r="I28" s="292" t="n"/>
      <c r="J28" s="635" t="n">
        <v>44570</v>
      </c>
      <c r="K28" s="292" t="n"/>
      <c r="L28" s="554" t="n">
        <v>822</v>
      </c>
      <c r="M28" s="554" t="n"/>
      <c r="N28" s="486" t="n">
        <v>0</v>
      </c>
      <c r="O28" s="554" t="n"/>
      <c r="P28" s="471" t="n">
        <v>0</v>
      </c>
      <c r="Q28" s="554" t="n">
        <v>44</v>
      </c>
      <c r="R28" s="486" t="n">
        <v>0</v>
      </c>
      <c r="S28" s="471" t="n">
        <v>0</v>
      </c>
      <c r="T28" s="554" t="n">
        <v>0</v>
      </c>
      <c r="U28" s="486" t="n">
        <v>0</v>
      </c>
      <c r="V28" s="471" t="n">
        <v>0</v>
      </c>
      <c r="W28" s="321">
        <f>L28+M28+Q28+T28</f>
        <v/>
      </c>
      <c r="X28" s="324" t="n"/>
      <c r="Y28" s="323">
        <f>P28+S28+V28</f>
        <v/>
      </c>
      <c r="Z28" s="294">
        <f>W28</f>
        <v/>
      </c>
      <c r="AA28" s="305">
        <f>Z28/C28</f>
        <v/>
      </c>
      <c r="AB28" s="399" t="n"/>
      <c r="AC28" s="399" t="n"/>
      <c r="AD28" s="399" t="n"/>
      <c r="AE28" s="399" t="n"/>
      <c r="AF28" s="399" t="n"/>
      <c r="AG28" s="399" t="n"/>
      <c r="AH28" s="399" t="n"/>
      <c r="AI28" s="399" t="n"/>
      <c r="AJ28" s="399" t="n"/>
      <c r="AK28" s="399" t="n"/>
      <c r="AL28" s="399" t="n"/>
      <c r="AM28" s="399" t="n"/>
      <c r="AN28" s="399" t="n"/>
      <c r="AO28" s="399" t="n"/>
      <c r="AP28" s="399" t="n"/>
      <c r="AQ28" s="399" t="n"/>
      <c r="AR28" s="399" t="n"/>
      <c r="AS28" s="399" t="n"/>
      <c r="AT28" s="399" t="n"/>
      <c r="AU28" s="399" t="n"/>
      <c r="AV28" s="399" t="n"/>
      <c r="AW28" s="399" t="n"/>
      <c r="AX28" s="399" t="n"/>
      <c r="AY28" s="399" t="n"/>
      <c r="AZ28" s="399" t="n"/>
      <c r="BA28" s="399" t="n"/>
      <c r="BB28" s="399" t="n"/>
      <c r="BC28" s="399" t="n"/>
      <c r="BD28" s="399" t="n"/>
      <c r="BE28" s="399" t="n"/>
    </row>
    <row r="29" customFormat="1" s="41">
      <c r="A29" s="485" t="inlineStr">
        <is>
          <t>COSCO BOSTON 170</t>
        </is>
      </c>
      <c r="B29" s="238" t="inlineStr">
        <is>
          <t>CBV</t>
        </is>
      </c>
      <c r="C29" s="659" t="n">
        <v>1158</v>
      </c>
      <c r="D29" s="660" t="n">
        <v>15516</v>
      </c>
      <c r="E29" s="383" t="n"/>
      <c r="F29" s="635" t="n">
        <v>44560</v>
      </c>
      <c r="G29" s="176" t="n">
        <v>44571</v>
      </c>
      <c r="H29" s="179" t="n"/>
      <c r="I29" s="179" t="n"/>
      <c r="J29" s="635" t="n">
        <v>44575</v>
      </c>
      <c r="K29" s="179" t="n"/>
      <c r="L29" s="508" t="n">
        <v>688</v>
      </c>
      <c r="M29" s="508" t="n"/>
      <c r="N29" s="507" t="n">
        <v>0</v>
      </c>
      <c r="O29" s="508" t="n"/>
      <c r="P29" s="509" t="n">
        <v>0</v>
      </c>
      <c r="Q29" s="508" t="n">
        <v>128</v>
      </c>
      <c r="R29" s="507" t="n">
        <v>0</v>
      </c>
      <c r="S29" s="509" t="n">
        <v>0</v>
      </c>
      <c r="T29" s="508" t="n">
        <v>30</v>
      </c>
      <c r="U29" s="507" t="n">
        <v>0</v>
      </c>
      <c r="V29" s="509" t="n">
        <v>0</v>
      </c>
      <c r="W29" s="265">
        <f>L29+M29+Q29+T29</f>
        <v/>
      </c>
      <c r="X29" s="117" t="n"/>
      <c r="Y29" s="138">
        <f>P29+S29+V29</f>
        <v/>
      </c>
      <c r="Z29" s="140">
        <f>W29</f>
        <v/>
      </c>
      <c r="AA29" s="116">
        <f>Z29/C29</f>
        <v/>
      </c>
      <c r="AB29" s="399" t="n"/>
      <c r="AC29" s="399" t="n"/>
      <c r="AD29" s="399" t="n"/>
      <c r="AE29" s="399" t="n"/>
      <c r="AF29" s="399" t="n"/>
      <c r="AG29" s="399" t="n"/>
      <c r="AH29" s="399" t="n"/>
      <c r="AI29" s="399" t="n"/>
      <c r="AJ29" s="399" t="n"/>
      <c r="AK29" s="399" t="n"/>
      <c r="AL29" s="399" t="n"/>
      <c r="AM29" s="399" t="n"/>
      <c r="AN29" s="399" t="n"/>
      <c r="AO29" s="399" t="n"/>
      <c r="AP29" s="399" t="n"/>
      <c r="AQ29" s="399" t="n"/>
      <c r="AR29" s="399" t="n"/>
      <c r="AS29" s="399" t="n"/>
      <c r="AT29" s="399" t="n"/>
      <c r="AU29" s="399" t="n"/>
      <c r="AV29" s="399" t="n"/>
      <c r="AW29" s="399" t="n"/>
      <c r="AX29" s="399" t="n"/>
      <c r="AY29" s="399" t="n"/>
      <c r="AZ29" s="399" t="n"/>
      <c r="BA29" s="399" t="n"/>
      <c r="BB29" s="399" t="n"/>
      <c r="BC29" s="399" t="n"/>
      <c r="BD29" s="399" t="n"/>
      <c r="BE29" s="399" t="n"/>
    </row>
    <row r="30" customFormat="1" s="41">
      <c r="A30" s="264" t="inlineStr">
        <is>
          <t>XIN RI ZHAO 333</t>
        </is>
      </c>
      <c r="B30" s="238" t="inlineStr">
        <is>
          <t>RLN</t>
        </is>
      </c>
      <c r="C30" s="633" t="n">
        <v>1158</v>
      </c>
      <c r="D30" s="661" t="n">
        <v>15516</v>
      </c>
      <c r="E30" s="383" t="n"/>
      <c r="F30" s="635" t="n">
        <v>44567</v>
      </c>
      <c r="G30" s="176" t="n">
        <v>44575</v>
      </c>
      <c r="H30" s="179" t="n"/>
      <c r="I30" s="179" t="n"/>
      <c r="J30" s="635" t="n"/>
      <c r="K30" s="179" t="n"/>
      <c r="L30" s="508" t="n">
        <v>982</v>
      </c>
      <c r="M30" s="508" t="n"/>
      <c r="N30" s="507" t="n">
        <v>0</v>
      </c>
      <c r="O30" s="508" t="n"/>
      <c r="P30" s="509" t="n">
        <v>0</v>
      </c>
      <c r="Q30" s="508" t="n">
        <v>250</v>
      </c>
      <c r="R30" s="507" t="n">
        <v>0</v>
      </c>
      <c r="S30" s="509" t="n">
        <v>0</v>
      </c>
      <c r="T30" s="508" t="n">
        <v>35</v>
      </c>
      <c r="U30" s="507" t="n">
        <v>0</v>
      </c>
      <c r="V30" s="509" t="n">
        <v>0</v>
      </c>
      <c r="W30" s="265">
        <f>L30+M30+Q30+T30</f>
        <v/>
      </c>
      <c r="X30" s="117" t="n"/>
      <c r="Y30" s="138">
        <f>P30+S30+V30</f>
        <v/>
      </c>
      <c r="Z30" s="140">
        <f>W30</f>
        <v/>
      </c>
      <c r="AA30" s="116">
        <f>Z30/C30</f>
        <v/>
      </c>
      <c r="AB30" s="399" t="n"/>
      <c r="AC30" s="399" t="n"/>
      <c r="AD30" s="399" t="n"/>
      <c r="AE30" s="399" t="n"/>
      <c r="AF30" s="399" t="n"/>
      <c r="AG30" s="399" t="n"/>
      <c r="AH30" s="399" t="n"/>
      <c r="AI30" s="399" t="n"/>
      <c r="AJ30" s="399" t="n"/>
      <c r="AK30" s="399" t="n"/>
      <c r="AL30" s="399" t="n"/>
      <c r="AM30" s="399" t="n"/>
      <c r="AN30" s="399" t="n"/>
      <c r="AO30" s="399" t="n"/>
      <c r="AP30" s="399" t="n"/>
      <c r="AQ30" s="399" t="n"/>
      <c r="AR30" s="399" t="n"/>
      <c r="AS30" s="399" t="n"/>
      <c r="AT30" s="399" t="n"/>
      <c r="AU30" s="399" t="n"/>
      <c r="AV30" s="399" t="n"/>
      <c r="AW30" s="399" t="n"/>
      <c r="AX30" s="399" t="n"/>
      <c r="AY30" s="399" t="n"/>
      <c r="AZ30" s="399" t="n"/>
      <c r="BA30" s="399" t="n"/>
      <c r="BB30" s="399" t="n"/>
      <c r="BC30" s="399" t="n"/>
      <c r="BD30" s="399" t="n"/>
      <c r="BE30" s="399" t="n"/>
    </row>
    <row r="31" customFormat="1" s="41">
      <c r="A31" s="279" t="inlineStr">
        <is>
          <t>BLANK VOYAGE</t>
        </is>
      </c>
      <c r="B31" s="280" t="n"/>
      <c r="C31" s="636" t="n"/>
      <c r="D31" s="637" t="n"/>
      <c r="E31" s="637" t="n"/>
      <c r="F31" s="638" t="n"/>
      <c r="G31" s="284" t="n"/>
      <c r="H31" s="290" t="n"/>
      <c r="I31" s="284" t="n"/>
      <c r="J31" s="284" t="n"/>
      <c r="K31" s="375" t="n"/>
      <c r="L31" s="375" t="n"/>
      <c r="M31" s="375" t="n"/>
      <c r="N31" s="375" t="n"/>
      <c r="O31" s="375" t="n"/>
      <c r="P31" s="375" t="n"/>
      <c r="Q31" s="375" t="n"/>
      <c r="R31" s="375" t="n"/>
      <c r="S31" s="375" t="n"/>
      <c r="T31" s="375" t="n"/>
      <c r="U31" s="375" t="n"/>
      <c r="V31" s="280" t="n"/>
      <c r="W31" s="280" t="n"/>
      <c r="X31" s="280" t="n"/>
      <c r="Y31" s="286" t="n"/>
      <c r="Z31" s="287" t="n"/>
      <c r="AA31" s="288" t="n"/>
    </row>
    <row r="32" customFormat="1" s="41">
      <c r="A32" s="361" t="inlineStr">
        <is>
          <t>COSCO SANTOS 069</t>
        </is>
      </c>
      <c r="B32" s="293" t="inlineStr">
        <is>
          <t>CFB</t>
        </is>
      </c>
      <c r="C32" s="659" t="n">
        <v>1158</v>
      </c>
      <c r="D32" s="660" t="n">
        <v>15516</v>
      </c>
      <c r="E32" s="367" t="n"/>
      <c r="F32" s="642" t="n">
        <v>44574</v>
      </c>
      <c r="G32" s="30" t="n"/>
      <c r="H32" s="292" t="n"/>
      <c r="I32" s="292" t="n"/>
      <c r="J32" s="642" t="n"/>
      <c r="K32" s="292" t="n"/>
      <c r="L32" s="554" t="n">
        <v>1194</v>
      </c>
      <c r="M32" s="554" t="n"/>
      <c r="N32" s="486" t="n">
        <v>0</v>
      </c>
      <c r="O32" s="554" t="n"/>
      <c r="P32" s="471" t="n">
        <v>0</v>
      </c>
      <c r="Q32" s="554" t="n">
        <v>282</v>
      </c>
      <c r="R32" s="486" t="n">
        <v>0</v>
      </c>
      <c r="S32" s="471" t="n">
        <v>0</v>
      </c>
      <c r="T32" s="554" t="n">
        <v>18</v>
      </c>
      <c r="U32" s="486" t="n">
        <v>0</v>
      </c>
      <c r="V32" s="471" t="n">
        <v>0</v>
      </c>
      <c r="W32" s="321">
        <f>L32+M32+Q32+T32</f>
        <v/>
      </c>
      <c r="X32" s="324" t="n"/>
      <c r="Y32" s="323">
        <f>P32+S32+V32</f>
        <v/>
      </c>
      <c r="Z32" s="294">
        <f>W32</f>
        <v/>
      </c>
      <c r="AA32" s="475">
        <f>Z32/C32</f>
        <v/>
      </c>
      <c r="AB32" s="399" t="n"/>
      <c r="AC32" s="399" t="n"/>
      <c r="AD32" s="399" t="n"/>
      <c r="AE32" s="399" t="n"/>
      <c r="AF32" s="399" t="n"/>
      <c r="AG32" s="399" t="n"/>
      <c r="AH32" s="399" t="n"/>
      <c r="AI32" s="399" t="n"/>
      <c r="AJ32" s="399" t="n"/>
      <c r="AK32" s="399" t="n"/>
      <c r="AL32" s="399" t="n"/>
      <c r="AM32" s="399" t="n"/>
      <c r="AN32" s="399" t="n"/>
      <c r="AO32" s="399" t="n"/>
      <c r="AP32" s="399" t="n"/>
      <c r="AQ32" s="399" t="n"/>
      <c r="AR32" s="399" t="n"/>
      <c r="AS32" s="399" t="n"/>
      <c r="AT32" s="399" t="n"/>
      <c r="AU32" s="399" t="n"/>
      <c r="AV32" s="399" t="n"/>
      <c r="AW32" s="399" t="n"/>
      <c r="AX32" s="399" t="n"/>
      <c r="AY32" s="399" t="n"/>
      <c r="AZ32" s="399" t="n"/>
      <c r="BA32" s="399" t="n"/>
      <c r="BB32" s="399" t="n"/>
      <c r="BC32" s="399" t="n"/>
      <c r="BD32" s="399" t="n"/>
      <c r="BE32" s="399" t="n"/>
    </row>
    <row r="33" customFormat="1" s="41">
      <c r="A33" s="267" t="inlineStr">
        <is>
          <t>COSCO GENOA 059</t>
        </is>
      </c>
      <c r="B33" s="265" t="inlineStr">
        <is>
          <t>CAR</t>
        </is>
      </c>
      <c r="C33" s="633" t="n">
        <v>1158</v>
      </c>
      <c r="D33" s="661" t="n">
        <v>15516</v>
      </c>
      <c r="E33" s="383" t="n"/>
      <c r="F33" s="635" t="n">
        <v>44581</v>
      </c>
      <c r="G33" s="176" t="n"/>
      <c r="H33" s="179" t="n"/>
      <c r="I33" s="179" t="n"/>
      <c r="J33" s="635" t="n"/>
      <c r="K33" s="118" t="n"/>
      <c r="L33" s="508" t="n">
        <v>1178</v>
      </c>
      <c r="M33" s="508" t="n"/>
      <c r="N33" s="507" t="n">
        <v>0</v>
      </c>
      <c r="O33" s="508" t="n"/>
      <c r="P33" s="509" t="n">
        <v>0</v>
      </c>
      <c r="Q33" s="508" t="n">
        <v>298</v>
      </c>
      <c r="R33" s="507" t="n">
        <v>0</v>
      </c>
      <c r="S33" s="509" t="n">
        <v>0</v>
      </c>
      <c r="T33" s="508" t="n">
        <v>30</v>
      </c>
      <c r="U33" s="507" t="n">
        <v>0</v>
      </c>
      <c r="V33" s="509" t="n">
        <v>0</v>
      </c>
      <c r="W33" s="265">
        <f>L33+M33+Q33+T33</f>
        <v/>
      </c>
      <c r="X33" s="117" t="n"/>
      <c r="Y33" s="138">
        <f>P33+S33+V33</f>
        <v/>
      </c>
      <c r="Z33" s="140">
        <f>W33</f>
        <v/>
      </c>
      <c r="AA33" s="314">
        <f>Z33/C33</f>
        <v/>
      </c>
    </row>
    <row r="34" customFormat="1" s="41">
      <c r="A34" s="264" t="inlineStr">
        <is>
          <t>COSCO JEDDAH 065</t>
        </is>
      </c>
      <c r="B34" s="238" t="inlineStr">
        <is>
          <t>CAV</t>
        </is>
      </c>
      <c r="C34" s="633" t="n">
        <v>1158</v>
      </c>
      <c r="D34" s="661" t="n">
        <v>15516</v>
      </c>
      <c r="E34" s="383" t="n"/>
      <c r="F34" s="635" t="n">
        <v>44588</v>
      </c>
      <c r="G34" s="176" t="n"/>
      <c r="H34" s="179" t="n"/>
      <c r="I34" s="179" t="n"/>
      <c r="J34" s="635" t="n"/>
      <c r="K34" s="179" t="n"/>
      <c r="L34" s="508" t="n">
        <v>1228</v>
      </c>
      <c r="M34" s="508" t="n"/>
      <c r="N34" s="507" t="n">
        <v>0</v>
      </c>
      <c r="O34" s="508" t="n"/>
      <c r="P34" s="509" t="n">
        <v>0</v>
      </c>
      <c r="Q34" s="508" t="n">
        <v>55</v>
      </c>
      <c r="R34" s="507" t="n">
        <v>0</v>
      </c>
      <c r="S34" s="509" t="n">
        <v>0</v>
      </c>
      <c r="T34" s="508" t="n">
        <v>7</v>
      </c>
      <c r="U34" s="507" t="n">
        <v>0</v>
      </c>
      <c r="V34" s="509" t="n">
        <v>0</v>
      </c>
      <c r="W34" s="265">
        <f>L34+M34+Q34+T34</f>
        <v/>
      </c>
      <c r="X34" s="117" t="n"/>
      <c r="Y34" s="138">
        <f>P34+S34+V34</f>
        <v/>
      </c>
      <c r="Z34" s="140">
        <f>W34</f>
        <v/>
      </c>
      <c r="AA34" s="116">
        <f>Z34/C34</f>
        <v/>
      </c>
      <c r="AB34" s="399" t="n"/>
      <c r="AC34" s="399" t="n"/>
      <c r="AD34" s="399" t="n"/>
      <c r="AE34" s="399" t="n"/>
      <c r="AF34" s="399" t="n"/>
      <c r="AG34" s="399" t="n"/>
      <c r="AH34" s="399" t="n"/>
      <c r="AI34" s="399" t="n"/>
      <c r="AJ34" s="399" t="n"/>
      <c r="AK34" s="399" t="n"/>
      <c r="AL34" s="399" t="n"/>
      <c r="AM34" s="399" t="n"/>
      <c r="AN34" s="399" t="n"/>
      <c r="AO34" s="399" t="n"/>
      <c r="AP34" s="399" t="n"/>
      <c r="AQ34" s="399" t="n"/>
      <c r="AR34" s="399" t="n"/>
      <c r="AS34" s="399" t="n"/>
      <c r="AT34" s="399" t="n"/>
      <c r="AU34" s="399" t="n"/>
      <c r="AV34" s="399" t="n"/>
      <c r="AW34" s="399" t="n"/>
      <c r="AX34" s="399" t="n"/>
      <c r="AY34" s="399" t="n"/>
      <c r="AZ34" s="399" t="n"/>
      <c r="BA34" s="399" t="n"/>
      <c r="BB34" s="399" t="n"/>
      <c r="BC34" s="399" t="n"/>
      <c r="BD34" s="399" t="n"/>
      <c r="BE34" s="399" t="n"/>
    </row>
    <row r="35" ht="13.5" customFormat="1" customHeight="1" s="41" thickBot="1">
      <c r="A35" s="522" t="inlineStr">
        <is>
          <t>COSCO BOSTON 171</t>
        </is>
      </c>
      <c r="B35" s="229" t="inlineStr">
        <is>
          <t>CBV</t>
        </is>
      </c>
      <c r="C35" s="652" t="n">
        <v>1158</v>
      </c>
      <c r="D35" s="662" t="n">
        <v>15516</v>
      </c>
      <c r="E35" s="566" t="n"/>
      <c r="F35" s="654" t="n">
        <v>44595</v>
      </c>
      <c r="G35" s="181" t="n"/>
      <c r="H35" s="473" t="n"/>
      <c r="I35" s="473" t="n"/>
      <c r="J35" s="654" t="n"/>
      <c r="K35" s="473" t="n"/>
      <c r="L35" s="382" t="n">
        <v>780</v>
      </c>
      <c r="M35" s="382" t="n"/>
      <c r="N35" s="570" t="n">
        <v>0</v>
      </c>
      <c r="O35" s="382" t="n"/>
      <c r="P35" s="572" t="n">
        <v>0</v>
      </c>
      <c r="Q35" s="382" t="n">
        <v>18</v>
      </c>
      <c r="R35" s="570" t="n">
        <v>0</v>
      </c>
      <c r="S35" s="572" t="n">
        <v>0</v>
      </c>
      <c r="T35" s="382" t="n">
        <v>4</v>
      </c>
      <c r="U35" s="570" t="n">
        <v>0</v>
      </c>
      <c r="V35" s="572" t="n">
        <v>0</v>
      </c>
      <c r="W35" s="266">
        <f>L35+M35+Q35+T35</f>
        <v/>
      </c>
      <c r="X35" s="135" t="n"/>
      <c r="Y35" s="136">
        <f>P35+S35+V35</f>
        <v/>
      </c>
      <c r="Z35" s="137">
        <f>W35</f>
        <v/>
      </c>
      <c r="AA35" s="132">
        <f>Z35/C35</f>
        <v/>
      </c>
      <c r="AB35" s="399" t="n"/>
      <c r="AC35" s="399" t="n"/>
      <c r="AD35" s="399" t="n"/>
      <c r="AE35" s="399" t="n"/>
      <c r="AF35" s="399" t="n"/>
      <c r="AG35" s="399" t="n"/>
      <c r="AH35" s="399" t="n"/>
      <c r="AI35" s="399" t="n"/>
      <c r="AJ35" s="399" t="n"/>
      <c r="AK35" s="399" t="n"/>
      <c r="AL35" s="399" t="n"/>
      <c r="AM35" s="399" t="n"/>
      <c r="AN35" s="399" t="n"/>
      <c r="AO35" s="399" t="n"/>
      <c r="AP35" s="399" t="n"/>
      <c r="AQ35" s="399" t="n"/>
      <c r="AR35" s="399" t="n"/>
      <c r="AS35" s="399" t="n"/>
      <c r="AT35" s="399" t="n"/>
      <c r="AU35" s="399" t="n"/>
      <c r="AV35" s="399" t="n"/>
      <c r="AW35" s="399" t="n"/>
      <c r="AX35" s="399" t="n"/>
      <c r="AY35" s="399" t="n"/>
      <c r="AZ35" s="399" t="n"/>
      <c r="BA35" s="399" t="n"/>
      <c r="BB35" s="399" t="n"/>
      <c r="BC35" s="399" t="n"/>
      <c r="BD35" s="399" t="n"/>
      <c r="BE35" s="399" t="n"/>
    </row>
    <row r="36" ht="12.65" customFormat="1" customHeight="1" s="41">
      <c r="A36" s="169" t="n"/>
      <c r="B36" s="42" t="n"/>
      <c r="C36" s="663" t="n"/>
      <c r="D36" s="664" t="n"/>
      <c r="E36" s="664" t="n"/>
      <c r="F36" s="665" t="n"/>
      <c r="G36" s="173" t="n"/>
      <c r="H36" s="665" t="n"/>
      <c r="I36" s="173" t="n"/>
      <c r="J36" s="173" t="n"/>
      <c r="K36" s="41" t="n"/>
      <c r="L36" s="158" t="n"/>
      <c r="M36" s="158" t="n"/>
      <c r="N36" s="158" t="n"/>
      <c r="O36" s="158" t="n"/>
      <c r="P36" s="158" t="n"/>
      <c r="Q36" s="158" t="n"/>
      <c r="R36" s="158" t="n"/>
      <c r="S36" s="158" t="n"/>
      <c r="T36" s="158" t="n"/>
      <c r="U36" s="158" t="n"/>
      <c r="V36" s="158" t="n"/>
      <c r="W36" s="42" t="n"/>
      <c r="X36" s="42" t="n"/>
      <c r="Y36" s="42" t="n"/>
      <c r="Z36" s="159" t="n"/>
      <c r="AA36" s="160" t="n"/>
    </row>
    <row r="37" ht="14" customHeight="1" s="104">
      <c r="A37" s="161" t="inlineStr">
        <is>
          <t>MPNW</t>
        </is>
      </c>
      <c r="B37" s="162" t="inlineStr">
        <is>
          <t>SEA /VAN/YTN/ XMN/NGB/SHA/PUS</t>
        </is>
      </c>
      <c r="C37" s="163" t="n"/>
      <c r="D37" s="666" t="n"/>
      <c r="E37" s="666" t="n"/>
      <c r="F37" s="666" t="n"/>
      <c r="G37" s="163" t="n"/>
      <c r="H37" s="165" t="n"/>
      <c r="I37" s="163" t="n"/>
      <c r="J37" s="213" t="n"/>
      <c r="K37" s="163" t="n"/>
      <c r="L37" s="166" t="n"/>
      <c r="M37" s="166" t="n"/>
      <c r="N37" s="166" t="n"/>
      <c r="O37" s="166" t="n"/>
      <c r="P37" s="166" t="n"/>
      <c r="Q37" s="166" t="n"/>
      <c r="R37" s="166" t="n"/>
      <c r="S37" s="166" t="n"/>
      <c r="T37" s="166" t="n"/>
      <c r="U37" s="166" t="n"/>
      <c r="V37" s="166" t="n"/>
      <c r="W37" s="167" t="n"/>
      <c r="X37" s="167" t="n"/>
      <c r="Y37" s="167" t="n"/>
      <c r="Z37" s="167" t="n"/>
      <c r="AA37" s="409" t="n">
        <v>1.2</v>
      </c>
    </row>
    <row r="38" customFormat="1" s="41">
      <c r="A38" s="267" t="inlineStr">
        <is>
          <t>CMA CGM PELLEAS 437 W</t>
        </is>
      </c>
      <c r="B38" s="265" t="inlineStr">
        <is>
          <t>Q8A</t>
        </is>
      </c>
      <c r="C38" s="633" t="n">
        <v>958</v>
      </c>
      <c r="D38" s="667" t="n">
        <v>13796</v>
      </c>
      <c r="E38" s="383" t="n">
        <v>147</v>
      </c>
      <c r="F38" s="668" t="n"/>
      <c r="G38" s="189" t="n"/>
      <c r="H38" s="376" t="n">
        <v>44531</v>
      </c>
      <c r="I38" s="30" t="n">
        <v>44560</v>
      </c>
      <c r="J38" s="635" t="n">
        <v>44572</v>
      </c>
      <c r="K38" s="118" t="inlineStr">
        <is>
          <t>2nd call Jan 7/FROB/ omit YTN</t>
        </is>
      </c>
      <c r="L38" s="507" t="n">
        <v>0</v>
      </c>
      <c r="M38" s="508" t="n"/>
      <c r="N38" s="508" t="n">
        <v>678</v>
      </c>
      <c r="O38" s="508" t="n">
        <v>51</v>
      </c>
      <c r="P38" s="509" t="n">
        <v>0</v>
      </c>
      <c r="Q38" s="507" t="n">
        <v>0</v>
      </c>
      <c r="R38" s="508" t="n">
        <v>10</v>
      </c>
      <c r="S38" s="509" t="n">
        <v>2</v>
      </c>
      <c r="T38" s="507" t="n">
        <v>0</v>
      </c>
      <c r="U38" s="508" t="n">
        <v>8</v>
      </c>
      <c r="V38" s="509" t="n">
        <v>2</v>
      </c>
      <c r="W38" s="190" t="n"/>
      <c r="X38" s="265">
        <f>N38+R38+U38+O38</f>
        <v/>
      </c>
      <c r="Y38" s="138">
        <f>P38+S38+V38</f>
        <v/>
      </c>
      <c r="Z38" s="140">
        <f>X38</f>
        <v/>
      </c>
      <c r="AA38" s="116">
        <f>Z38/C38</f>
        <v/>
      </c>
    </row>
    <row r="39" customFormat="1" s="41">
      <c r="A39" s="279" t="inlineStr">
        <is>
          <t>BLANK VOYAGE</t>
        </is>
      </c>
      <c r="B39" s="280" t="n"/>
      <c r="C39" s="636" t="n"/>
      <c r="D39" s="637" t="n"/>
      <c r="E39" s="637" t="n"/>
      <c r="F39" s="638" t="n"/>
      <c r="G39" s="284" t="n"/>
      <c r="H39" s="385" t="n">
        <v>44538</v>
      </c>
      <c r="I39" s="284" t="n"/>
      <c r="J39" s="284" t="n"/>
      <c r="K39" s="375" t="n"/>
      <c r="L39" s="375" t="n"/>
      <c r="M39" s="375" t="n"/>
      <c r="N39" s="375" t="n"/>
      <c r="O39" s="375" t="n"/>
      <c r="P39" s="375" t="n"/>
      <c r="Q39" s="375" t="n"/>
      <c r="R39" s="375" t="n"/>
      <c r="S39" s="375" t="n"/>
      <c r="T39" s="375" t="n"/>
      <c r="U39" s="375" t="n"/>
      <c r="V39" s="280" t="n"/>
      <c r="W39" s="280" t="n"/>
      <c r="X39" s="280" t="n"/>
      <c r="Y39" s="286" t="n"/>
      <c r="Z39" s="287" t="n"/>
      <c r="AA39" s="288" t="n"/>
    </row>
    <row r="40" customFormat="1" s="41">
      <c r="A40" s="279" t="inlineStr">
        <is>
          <t>BLANK VOYAGE</t>
        </is>
      </c>
      <c r="B40" s="280" t="n"/>
      <c r="C40" s="636" t="n"/>
      <c r="D40" s="637" t="n"/>
      <c r="E40" s="637" t="n"/>
      <c r="F40" s="638" t="n"/>
      <c r="G40" s="284" t="n"/>
      <c r="H40" s="385" t="n">
        <v>44545</v>
      </c>
      <c r="I40" s="284" t="n"/>
      <c r="J40" s="284" t="n"/>
      <c r="K40" s="375" t="n"/>
      <c r="L40" s="375" t="n"/>
      <c r="M40" s="375" t="n"/>
      <c r="N40" s="375" t="n"/>
      <c r="O40" s="375" t="n"/>
      <c r="P40" s="375" t="n"/>
      <c r="Q40" s="375" t="n"/>
      <c r="R40" s="375" t="n"/>
      <c r="S40" s="375" t="n"/>
      <c r="T40" s="375" t="n"/>
      <c r="U40" s="375" t="n"/>
      <c r="V40" s="280" t="n"/>
      <c r="W40" s="280" t="n"/>
      <c r="X40" s="280" t="n"/>
      <c r="Y40" s="286" t="n"/>
      <c r="Z40" s="287" t="n"/>
      <c r="AA40" s="288" t="n"/>
    </row>
    <row r="41" customFormat="1" s="41">
      <c r="A41" s="279" t="inlineStr">
        <is>
          <t>BLANK VOYAGE</t>
        </is>
      </c>
      <c r="B41" s="280" t="n"/>
      <c r="C41" s="636" t="n"/>
      <c r="D41" s="637" t="n"/>
      <c r="E41" s="637" t="n"/>
      <c r="F41" s="638" t="n"/>
      <c r="G41" s="284" t="n"/>
      <c r="H41" s="385" t="n">
        <v>44552</v>
      </c>
      <c r="I41" s="284" t="n"/>
      <c r="J41" s="284" t="n"/>
      <c r="K41" s="375" t="n"/>
      <c r="L41" s="375" t="n"/>
      <c r="M41" s="375" t="n"/>
      <c r="N41" s="375" t="n"/>
      <c r="O41" s="375" t="n"/>
      <c r="P41" s="375" t="n"/>
      <c r="Q41" s="375" t="n"/>
      <c r="R41" s="375" t="n"/>
      <c r="S41" s="375" t="n"/>
      <c r="T41" s="375" t="n"/>
      <c r="U41" s="375" t="n"/>
      <c r="V41" s="280" t="n"/>
      <c r="W41" s="280" t="n"/>
      <c r="X41" s="280" t="n"/>
      <c r="Y41" s="286" t="n"/>
      <c r="Z41" s="287" t="n"/>
      <c r="AA41" s="288" t="n"/>
    </row>
    <row r="42" customFormat="1" s="41">
      <c r="A42" s="517" t="inlineStr">
        <is>
          <t>APL QINGDAO 037</t>
        </is>
      </c>
      <c r="B42" s="280" t="inlineStr">
        <is>
          <t>AO4</t>
        </is>
      </c>
      <c r="C42" s="636" t="n"/>
      <c r="D42" s="669" t="n"/>
      <c r="E42" s="375" t="n"/>
      <c r="F42" s="669" t="n"/>
      <c r="G42" s="519" t="n"/>
      <c r="H42" s="651" t="n">
        <v>44559</v>
      </c>
      <c r="I42" s="284" t="n"/>
      <c r="J42" s="651" t="n"/>
      <c r="K42" s="524" t="inlineStr">
        <is>
          <t>omit VAN</t>
        </is>
      </c>
      <c r="L42" s="375" t="n"/>
      <c r="M42" s="375" t="n"/>
      <c r="N42" s="375" t="n"/>
      <c r="O42" s="375" t="n"/>
      <c r="P42" s="375" t="n"/>
      <c r="Q42" s="375" t="n"/>
      <c r="R42" s="375" t="n"/>
      <c r="S42" s="375" t="n"/>
      <c r="T42" s="375" t="n"/>
      <c r="U42" s="375" t="n"/>
      <c r="V42" s="280" t="n"/>
      <c r="W42" s="280" t="n"/>
      <c r="X42" s="280" t="n"/>
      <c r="Y42" s="286" t="n"/>
      <c r="Z42" s="287" t="n"/>
      <c r="AA42" s="288" t="n"/>
    </row>
    <row r="43" ht="13.5" customFormat="1" customHeight="1" s="41" thickBot="1">
      <c r="A43" s="517" t="inlineStr">
        <is>
          <t>CMA CGM CORAL 047</t>
        </is>
      </c>
      <c r="B43" s="280" t="inlineStr">
        <is>
          <t>CCO</t>
        </is>
      </c>
      <c r="C43" s="636" t="n"/>
      <c r="D43" s="669" t="n"/>
      <c r="E43" s="375" t="n"/>
      <c r="F43" s="669" t="n"/>
      <c r="G43" s="519" t="n"/>
      <c r="H43" s="651" t="n">
        <v>44566</v>
      </c>
      <c r="I43" s="284" t="n"/>
      <c r="J43" s="651" t="n"/>
      <c r="K43" s="524" t="inlineStr">
        <is>
          <t>omit VAN</t>
        </is>
      </c>
      <c r="L43" s="375" t="n"/>
      <c r="M43" s="375" t="n"/>
      <c r="N43" s="375" t="n"/>
      <c r="O43" s="375" t="n"/>
      <c r="P43" s="375" t="n"/>
      <c r="Q43" s="375" t="n"/>
      <c r="R43" s="375" t="n"/>
      <c r="S43" s="375" t="n"/>
      <c r="T43" s="375" t="n"/>
      <c r="U43" s="375" t="n"/>
      <c r="V43" s="280" t="n"/>
      <c r="W43" s="280" t="n"/>
      <c r="X43" s="280" t="n"/>
      <c r="Y43" s="286" t="n"/>
      <c r="Z43" s="287" t="n"/>
      <c r="AA43" s="288" t="n"/>
    </row>
    <row r="44" customFormat="1" s="41">
      <c r="A44" s="267" t="inlineStr">
        <is>
          <t>CMA CGM MARLIN 086</t>
        </is>
      </c>
      <c r="B44" s="265" t="inlineStr">
        <is>
          <t>RUP</t>
        </is>
      </c>
      <c r="C44" s="643" t="n">
        <v>390</v>
      </c>
      <c r="D44" s="670" t="n">
        <v>5621</v>
      </c>
      <c r="E44" s="383" t="n">
        <v>107</v>
      </c>
      <c r="F44" s="668" t="n"/>
      <c r="G44" s="189" t="n"/>
      <c r="H44" s="376" t="n">
        <v>44566</v>
      </c>
      <c r="I44" s="176" t="n">
        <v>44573</v>
      </c>
      <c r="J44" s="635" t="n">
        <v>44575</v>
      </c>
      <c r="K44" s="118" t="inlineStr">
        <is>
          <t>omit YTN</t>
        </is>
      </c>
      <c r="L44" s="507" t="n">
        <v>0</v>
      </c>
      <c r="M44" s="508" t="n"/>
      <c r="N44" s="508" t="n">
        <v>460</v>
      </c>
      <c r="O44" s="508" t="n"/>
      <c r="P44" s="509" t="n">
        <v>11</v>
      </c>
      <c r="Q44" s="507" t="n">
        <v>0</v>
      </c>
      <c r="R44" s="508" t="n">
        <v>4</v>
      </c>
      <c r="S44" s="509" t="n">
        <v>2</v>
      </c>
      <c r="T44" s="507" t="n">
        <v>0</v>
      </c>
      <c r="U44" s="508" t="n">
        <v>27</v>
      </c>
      <c r="V44" s="509" t="n">
        <v>0</v>
      </c>
      <c r="W44" s="190" t="n"/>
      <c r="X44" s="265">
        <f>N44+R44+U44+O44</f>
        <v/>
      </c>
      <c r="Y44" s="138">
        <f>P44+S44+V44</f>
        <v/>
      </c>
      <c r="Z44" s="140">
        <f>X44</f>
        <v/>
      </c>
      <c r="AA44" s="537">
        <f>Z44/C44</f>
        <v/>
      </c>
    </row>
    <row r="45" customFormat="1" s="41">
      <c r="A45" s="267" t="inlineStr">
        <is>
          <t>CMA CGM TIGRIS 031</t>
        </is>
      </c>
      <c r="B45" s="238" t="inlineStr">
        <is>
          <t>Q8B</t>
        </is>
      </c>
      <c r="C45" s="645" t="n">
        <v>1047</v>
      </c>
      <c r="D45" s="671" t="n">
        <v>15074</v>
      </c>
      <c r="E45" s="383" t="n">
        <v>133</v>
      </c>
      <c r="F45" s="668" t="n"/>
      <c r="G45" s="189" t="n"/>
      <c r="H45" s="339" t="n">
        <v>44573</v>
      </c>
      <c r="I45" s="176" t="n">
        <v>44575</v>
      </c>
      <c r="J45" s="635" t="n"/>
      <c r="K45" s="118" t="inlineStr">
        <is>
          <t>omit YTN</t>
        </is>
      </c>
      <c r="L45" s="507" t="n">
        <v>0</v>
      </c>
      <c r="M45" s="508" t="n"/>
      <c r="N45" s="508" t="n">
        <v>748</v>
      </c>
      <c r="O45" s="508" t="n">
        <v>127</v>
      </c>
      <c r="P45" s="509" t="n">
        <v>0</v>
      </c>
      <c r="Q45" s="507" t="n">
        <v>0</v>
      </c>
      <c r="R45" s="508" t="n">
        <v>2</v>
      </c>
      <c r="S45" s="509" t="n">
        <v>0</v>
      </c>
      <c r="T45" s="507" t="n">
        <v>0</v>
      </c>
      <c r="U45" s="508" t="n">
        <v>7</v>
      </c>
      <c r="V45" s="509" t="n">
        <v>1</v>
      </c>
      <c r="W45" s="190" t="n"/>
      <c r="X45" s="265">
        <f>N45+R45+U45+O45</f>
        <v/>
      </c>
      <c r="Y45" s="138">
        <f>P45+S45+V45</f>
        <v/>
      </c>
      <c r="Z45" s="140">
        <f>X45</f>
        <v/>
      </c>
      <c r="AA45" s="116">
        <f>Z45/C45</f>
        <v/>
      </c>
    </row>
    <row r="46" customFormat="1" s="41">
      <c r="A46" s="279" t="inlineStr">
        <is>
          <t>BLANK VOYAGE</t>
        </is>
      </c>
      <c r="B46" s="280" t="n"/>
      <c r="C46" s="636" t="n"/>
      <c r="D46" s="637" t="n"/>
      <c r="E46" s="637" t="n"/>
      <c r="F46" s="638" t="n"/>
      <c r="G46" s="284" t="n"/>
      <c r="H46" s="290" t="n">
        <v>44580</v>
      </c>
      <c r="I46" s="284" t="n"/>
      <c r="J46" s="284" t="n"/>
      <c r="K46" s="375" t="n"/>
      <c r="L46" s="375" t="n"/>
      <c r="M46" s="375" t="n"/>
      <c r="N46" s="375" t="n"/>
      <c r="O46" s="375" t="n"/>
      <c r="P46" s="375" t="n"/>
      <c r="Q46" s="375" t="n"/>
      <c r="R46" s="375" t="n"/>
      <c r="S46" s="375" t="n"/>
      <c r="T46" s="375" t="n"/>
      <c r="U46" s="375" t="n"/>
      <c r="V46" s="280" t="n"/>
      <c r="W46" s="280" t="n"/>
      <c r="X46" s="280" t="n"/>
      <c r="Y46" s="286" t="n"/>
      <c r="Z46" s="287" t="n"/>
      <c r="AA46" s="288" t="n"/>
    </row>
    <row r="47" customFormat="1" s="41">
      <c r="A47" s="517" t="inlineStr">
        <is>
          <t>CMA CGM RIGOLETTO 036</t>
        </is>
      </c>
      <c r="B47" s="280" t="inlineStr">
        <is>
          <t>Q3B</t>
        </is>
      </c>
      <c r="C47" s="636" t="n">
        <v>869</v>
      </c>
      <c r="D47" s="669" t="n">
        <v>12519</v>
      </c>
      <c r="E47" s="375" t="n">
        <v>133</v>
      </c>
      <c r="F47" s="669" t="n"/>
      <c r="G47" s="519" t="n"/>
      <c r="H47" s="290" t="n">
        <v>44587</v>
      </c>
      <c r="I47" s="284" t="n"/>
      <c r="J47" s="651" t="n"/>
      <c r="K47" s="524" t="inlineStr">
        <is>
          <t>omit VAN</t>
        </is>
      </c>
      <c r="L47" s="375" t="n"/>
      <c r="M47" s="375" t="n"/>
      <c r="N47" s="375" t="n"/>
      <c r="O47" s="375" t="n"/>
      <c r="P47" s="375" t="n"/>
      <c r="Q47" s="375" t="n"/>
      <c r="R47" s="375" t="n"/>
      <c r="S47" s="375" t="n"/>
      <c r="T47" s="375" t="n"/>
      <c r="U47" s="375" t="n"/>
      <c r="V47" s="280" t="n"/>
      <c r="W47" s="280" t="n"/>
      <c r="X47" s="280" t="n"/>
      <c r="Y47" s="286" t="n"/>
      <c r="Z47" s="287" t="n"/>
      <c r="AA47" s="288" t="n"/>
    </row>
    <row r="48" customFormat="1" s="41">
      <c r="A48" s="267" t="inlineStr">
        <is>
          <t>CMA CGM TITAN 034</t>
        </is>
      </c>
      <c r="B48" s="238" t="inlineStr">
        <is>
          <t>QXN</t>
        </is>
      </c>
      <c r="C48" s="633" t="n">
        <v>869</v>
      </c>
      <c r="D48" s="667" t="n">
        <v>12519</v>
      </c>
      <c r="E48" s="383" t="n">
        <v>133</v>
      </c>
      <c r="F48" s="668" t="n"/>
      <c r="G48" s="189" t="n"/>
      <c r="H48" s="339" t="n">
        <v>44594</v>
      </c>
      <c r="I48" s="176" t="n"/>
      <c r="J48" s="635" t="n"/>
      <c r="K48" s="118" t="inlineStr">
        <is>
          <t>omit YTN</t>
        </is>
      </c>
      <c r="L48" s="507" t="n">
        <v>0</v>
      </c>
      <c r="M48" s="508" t="n"/>
      <c r="N48" s="508" t="n">
        <v>930</v>
      </c>
      <c r="O48" s="508" t="n">
        <v>50</v>
      </c>
      <c r="P48" s="509" t="n">
        <v>0</v>
      </c>
      <c r="Q48" s="507" t="n">
        <v>0</v>
      </c>
      <c r="R48" s="508" t="n">
        <v>0</v>
      </c>
      <c r="S48" s="509" t="n">
        <v>0</v>
      </c>
      <c r="T48" s="507" t="n">
        <v>0</v>
      </c>
      <c r="U48" s="508" t="n">
        <v>0</v>
      </c>
      <c r="V48" s="509" t="n">
        <v>0</v>
      </c>
      <c r="W48" s="117" t="n"/>
      <c r="X48" s="265">
        <f>N48+R48+U48+O48</f>
        <v/>
      </c>
      <c r="Y48" s="138">
        <f>P48+S48+V48</f>
        <v/>
      </c>
      <c r="Z48" s="140">
        <f>X48</f>
        <v/>
      </c>
      <c r="AA48" s="314">
        <f>Z48/C48</f>
        <v/>
      </c>
    </row>
    <row r="49" customFormat="1" s="41">
      <c r="A49" s="517" t="inlineStr">
        <is>
          <t>CMA CGM PELLEAS 438 W</t>
        </is>
      </c>
      <c r="B49" s="280" t="inlineStr">
        <is>
          <t>Q8A</t>
        </is>
      </c>
      <c r="C49" s="636" t="n"/>
      <c r="D49" s="669" t="n"/>
      <c r="E49" s="375" t="n"/>
      <c r="F49" s="669" t="n"/>
      <c r="G49" s="519" t="n"/>
      <c r="H49" s="290" t="n">
        <v>44593</v>
      </c>
      <c r="I49" s="284" t="n"/>
      <c r="J49" s="651" t="n"/>
      <c r="K49" s="524" t="inlineStr">
        <is>
          <t>omit VAN</t>
        </is>
      </c>
      <c r="L49" s="375" t="n"/>
      <c r="M49" s="375" t="n"/>
      <c r="N49" s="375" t="n"/>
      <c r="O49" s="375" t="n"/>
      <c r="P49" s="375" t="n"/>
      <c r="Q49" s="375" t="n"/>
      <c r="R49" s="375" t="n"/>
      <c r="S49" s="375" t="n"/>
      <c r="T49" s="375" t="n"/>
      <c r="U49" s="501" t="n">
        <v>51</v>
      </c>
      <c r="V49" s="280" t="n"/>
      <c r="W49" s="280" t="n"/>
      <c r="X49" s="280" t="n"/>
      <c r="Y49" s="286" t="n"/>
      <c r="Z49" s="287" t="n"/>
      <c r="AA49" s="288" t="n"/>
    </row>
    <row r="50" customFormat="1" s="41">
      <c r="A50" s="279" t="inlineStr">
        <is>
          <t>BLANK VOYAGE</t>
        </is>
      </c>
      <c r="B50" s="280" t="n"/>
      <c r="C50" s="636" t="n"/>
      <c r="D50" s="637" t="n"/>
      <c r="E50" s="637" t="n"/>
      <c r="F50" s="638" t="n"/>
      <c r="G50" s="284" t="n"/>
      <c r="H50" s="290" t="n">
        <v>44600</v>
      </c>
      <c r="I50" s="284" t="n"/>
      <c r="J50" s="284" t="n"/>
      <c r="K50" s="375" t="n"/>
      <c r="L50" s="375" t="n"/>
      <c r="M50" s="375" t="n"/>
      <c r="N50" s="375" t="n"/>
      <c r="O50" s="375" t="n"/>
      <c r="P50" s="375" t="n"/>
      <c r="Q50" s="375" t="n"/>
      <c r="R50" s="375" t="n"/>
      <c r="S50" s="375" t="n"/>
      <c r="T50" s="375" t="n"/>
      <c r="U50" s="375" t="n"/>
      <c r="V50" s="280" t="n"/>
      <c r="W50" s="280" t="n"/>
      <c r="X50" s="280" t="n"/>
      <c r="Y50" s="286" t="n"/>
      <c r="Z50" s="287" t="n"/>
      <c r="AA50" s="288" t="n"/>
    </row>
    <row r="51" customFormat="1" s="41">
      <c r="A51" s="267" t="inlineStr">
        <is>
          <t>APL LE HAVRE 034</t>
        </is>
      </c>
      <c r="B51" s="238" t="inlineStr">
        <is>
          <t>NZ4</t>
        </is>
      </c>
      <c r="C51" s="672" t="n">
        <v>869</v>
      </c>
      <c r="D51" s="673" t="n">
        <v>12519</v>
      </c>
      <c r="E51" s="508" t="n">
        <v>133</v>
      </c>
      <c r="F51" s="673" t="n"/>
      <c r="G51" s="580" t="n"/>
      <c r="H51" s="339" t="n">
        <v>44607</v>
      </c>
      <c r="I51" s="581" t="n"/>
      <c r="J51" s="635" t="n"/>
      <c r="K51" s="118" t="inlineStr">
        <is>
          <t>omit YTN</t>
        </is>
      </c>
      <c r="L51" s="507" t="n">
        <v>0</v>
      </c>
      <c r="M51" s="508" t="n"/>
      <c r="N51" s="508" t="n">
        <v>634</v>
      </c>
      <c r="O51" s="508" t="n"/>
      <c r="P51" s="508" t="n">
        <v>0</v>
      </c>
      <c r="Q51" s="508" t="n">
        <v>0</v>
      </c>
      <c r="R51" s="508" t="n">
        <v>0</v>
      </c>
      <c r="S51" s="508" t="n">
        <v>0</v>
      </c>
      <c r="T51" s="508" t="n">
        <v>0</v>
      </c>
      <c r="U51" s="508" t="n">
        <v>25</v>
      </c>
      <c r="V51" s="508" t="n">
        <v>0</v>
      </c>
      <c r="W51" s="582" t="n"/>
      <c r="X51" s="238">
        <f>N51+R51+U51+O51</f>
        <v/>
      </c>
      <c r="Y51" s="238">
        <f>P51+S51+V51</f>
        <v/>
      </c>
      <c r="Z51" s="583">
        <f>X51</f>
        <v/>
      </c>
      <c r="AA51" s="116">
        <f>Z51/C51</f>
        <v/>
      </c>
    </row>
    <row r="52" customFormat="1" s="41">
      <c r="A52" s="482" t="inlineStr">
        <is>
          <t>CMA CGM TIGRIS 032</t>
        </is>
      </c>
      <c r="B52" s="378" t="inlineStr">
        <is>
          <t>Q8B</t>
        </is>
      </c>
      <c r="C52" s="674" t="n"/>
      <c r="D52" s="675" t="n"/>
      <c r="E52" s="592" t="n"/>
      <c r="F52" s="675" t="n"/>
      <c r="G52" s="586" t="n"/>
      <c r="H52" s="290" t="n">
        <v>44607</v>
      </c>
      <c r="I52" s="587" t="n"/>
      <c r="J52" s="641" t="n"/>
      <c r="K52" s="589" t="inlineStr">
        <is>
          <t>omit VAN</t>
        </is>
      </c>
      <c r="L52" s="592" t="n"/>
      <c r="M52" s="592" t="n"/>
      <c r="N52" s="592" t="n"/>
      <c r="O52" s="592" t="n"/>
      <c r="P52" s="592" t="n"/>
      <c r="Q52" s="592" t="n"/>
      <c r="R52" s="592" t="n"/>
      <c r="S52" s="592" t="n"/>
      <c r="T52" s="592" t="n"/>
      <c r="U52" s="592" t="n"/>
      <c r="V52" s="378" t="n"/>
      <c r="W52" s="378" t="n"/>
      <c r="X52" s="378" t="n"/>
      <c r="Y52" s="386" t="n"/>
      <c r="Z52" s="387" t="n"/>
      <c r="AA52" s="377" t="n"/>
    </row>
    <row r="53" customFormat="1" s="41">
      <c r="A53" s="384" t="inlineStr">
        <is>
          <t>BLANK VOYAGE</t>
        </is>
      </c>
      <c r="B53" s="378" t="n"/>
      <c r="C53" s="674" t="n"/>
      <c r="D53" s="676" t="n"/>
      <c r="E53" s="676" t="n"/>
      <c r="F53" s="677" t="n"/>
      <c r="G53" s="587" t="n"/>
      <c r="H53" s="290" t="n">
        <v>44607</v>
      </c>
      <c r="I53" s="587" t="n"/>
      <c r="J53" s="587" t="n"/>
      <c r="K53" s="592" t="n"/>
      <c r="L53" s="592" t="n"/>
      <c r="M53" s="592" t="n"/>
      <c r="N53" s="592" t="n"/>
      <c r="O53" s="592" t="n"/>
      <c r="P53" s="592" t="n"/>
      <c r="Q53" s="592" t="n"/>
      <c r="R53" s="592" t="n"/>
      <c r="S53" s="592" t="n"/>
      <c r="T53" s="592" t="n"/>
      <c r="U53" s="592" t="n"/>
      <c r="V53" s="378" t="n"/>
      <c r="W53" s="378" t="n"/>
      <c r="X53" s="378" t="n"/>
      <c r="Y53" s="386" t="n"/>
      <c r="Z53" s="387" t="n"/>
      <c r="AA53" s="377" t="n"/>
    </row>
    <row r="54" customFormat="1" s="41">
      <c r="A54" s="482" t="inlineStr">
        <is>
          <t xml:space="preserve">CMA CGM CENTAURUS </t>
        </is>
      </c>
      <c r="B54" s="378" t="inlineStr">
        <is>
          <t>QZP</t>
        </is>
      </c>
      <c r="C54" s="674" t="n"/>
      <c r="D54" s="675" t="n"/>
      <c r="E54" s="592" t="n"/>
      <c r="F54" s="675" t="n"/>
      <c r="G54" s="586" t="n"/>
      <c r="H54" s="385" t="n"/>
      <c r="I54" s="587" t="n"/>
      <c r="J54" s="641" t="n"/>
      <c r="K54" s="589" t="inlineStr">
        <is>
          <t>omit VAN</t>
        </is>
      </c>
      <c r="L54" s="592" t="n"/>
      <c r="M54" s="592" t="n"/>
      <c r="N54" s="592" t="n"/>
      <c r="O54" s="592" t="n"/>
      <c r="P54" s="592" t="n"/>
      <c r="Q54" s="592" t="n"/>
      <c r="R54" s="592" t="n"/>
      <c r="S54" s="592" t="n"/>
      <c r="T54" s="592" t="n"/>
      <c r="U54" s="592" t="n"/>
      <c r="V54" s="378" t="n"/>
      <c r="W54" s="378" t="n"/>
      <c r="X54" s="378" t="n"/>
      <c r="Y54" s="386" t="n"/>
      <c r="Z54" s="387" t="n"/>
      <c r="AA54" s="377" t="n"/>
    </row>
    <row r="55" ht="13.5" customFormat="1" customHeight="1" s="41" thickBot="1">
      <c r="A55" s="222" t="inlineStr">
        <is>
          <t>APL QINGDAO 038</t>
        </is>
      </c>
      <c r="B55" s="229" t="inlineStr">
        <is>
          <t>AO4</t>
        </is>
      </c>
      <c r="C55" s="678" t="n">
        <v>869</v>
      </c>
      <c r="D55" s="679" t="n">
        <v>12519</v>
      </c>
      <c r="E55" s="382" t="n">
        <v>133</v>
      </c>
      <c r="F55" s="679" t="n"/>
      <c r="G55" s="561" t="n"/>
      <c r="H55" s="380" t="n">
        <v>44607</v>
      </c>
      <c r="I55" s="562" t="n"/>
      <c r="J55" s="654" t="n"/>
      <c r="K55" s="142" t="inlineStr">
        <is>
          <t>omit YTN</t>
        </is>
      </c>
      <c r="L55" s="570" t="n">
        <v>0</v>
      </c>
      <c r="M55" s="382" t="n"/>
      <c r="N55" s="382" t="n">
        <v>280</v>
      </c>
      <c r="O55" s="382" t="n"/>
      <c r="P55" s="382" t="n">
        <v>0</v>
      </c>
      <c r="Q55" s="382" t="n">
        <v>0</v>
      </c>
      <c r="R55" s="382" t="n">
        <v>0</v>
      </c>
      <c r="S55" s="382" t="n">
        <v>0</v>
      </c>
      <c r="T55" s="382" t="n">
        <v>0</v>
      </c>
      <c r="U55" s="382" t="n">
        <v>0</v>
      </c>
      <c r="V55" s="382" t="n">
        <v>0</v>
      </c>
      <c r="W55" s="563" t="n"/>
      <c r="X55" s="229">
        <f>N55+R55+U55+O55</f>
        <v/>
      </c>
      <c r="Y55" s="229">
        <f>P55+S55+V55</f>
        <v/>
      </c>
      <c r="Z55" s="564">
        <f>X55</f>
        <v/>
      </c>
      <c r="AA55" s="132">
        <f>Z55/C55</f>
        <v/>
      </c>
    </row>
    <row r="56" ht="14.5" customFormat="1" customHeight="1" s="41" thickBot="1">
      <c r="A56" s="183" t="n"/>
      <c r="B56" s="270" t="n"/>
      <c r="C56" s="270" t="n"/>
      <c r="D56" s="680" t="n"/>
      <c r="E56" s="680" t="n"/>
      <c r="F56" s="680" t="n"/>
      <c r="G56" s="270" t="n"/>
      <c r="H56" s="270" t="n"/>
      <c r="I56" s="147" t="n"/>
      <c r="J56" s="147" t="n"/>
      <c r="K56" s="147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270" t="n"/>
      <c r="X56" s="270" t="n"/>
      <c r="Y56" s="270" t="n"/>
      <c r="Z56" s="125" t="n"/>
      <c r="AA56" s="126" t="n"/>
    </row>
    <row r="57" ht="14" customHeight="1" s="104">
      <c r="A57" s="108" t="inlineStr">
        <is>
          <t>OPNW</t>
        </is>
      </c>
      <c r="B57" s="491" t="inlineStr">
        <is>
          <t>VAN(VAN03) / SEA / PUS(83) / KHH / SHK / HKG / YTN</t>
        </is>
      </c>
      <c r="C57" s="492" t="n"/>
      <c r="D57" s="681" t="n"/>
      <c r="E57" s="682" t="n"/>
      <c r="F57" s="681" t="n"/>
      <c r="G57" s="492" t="n"/>
      <c r="H57" s="112" t="n"/>
      <c r="I57" s="492" t="n"/>
      <c r="J57" s="495" t="n"/>
      <c r="K57" s="492" t="n"/>
      <c r="L57" s="496" t="n"/>
      <c r="M57" s="496" t="n"/>
      <c r="N57" s="496" t="n"/>
      <c r="O57" s="496" t="n"/>
      <c r="P57" s="496" t="n"/>
      <c r="Q57" s="496" t="n"/>
      <c r="R57" s="496" t="n"/>
      <c r="S57" s="496" t="n"/>
      <c r="T57" s="496" t="n"/>
      <c r="U57" s="496" t="n"/>
      <c r="V57" s="496" t="n"/>
      <c r="W57" s="492" t="n"/>
      <c r="X57" s="492" t="n"/>
      <c r="Y57" s="492" t="n"/>
      <c r="Z57" s="492" t="n"/>
      <c r="AA57" s="410" t="n">
        <v>1.2</v>
      </c>
    </row>
    <row r="58" customFormat="1" s="41">
      <c r="A58" s="331" t="inlineStr">
        <is>
          <t>OOCL VANCOUVER 128</t>
        </is>
      </c>
      <c r="B58" s="321" t="inlineStr">
        <is>
          <t>RFY</t>
        </is>
      </c>
      <c r="C58" s="639" t="n">
        <v>262</v>
      </c>
      <c r="D58" s="640" t="n">
        <v>3561</v>
      </c>
      <c r="E58" s="501" t="inlineStr">
        <is>
          <t>15/CA</t>
        </is>
      </c>
      <c r="F58" s="683" t="n"/>
      <c r="G58" s="324" t="n"/>
      <c r="H58" s="376" t="n">
        <v>44515</v>
      </c>
      <c r="I58" s="30" t="n">
        <v>44558</v>
      </c>
      <c r="J58" s="635" t="n">
        <v>44563</v>
      </c>
      <c r="K58" s="218" t="inlineStr">
        <is>
          <t>non FROB/SEA-VAN/ omit PUS/ SHK</t>
        </is>
      </c>
      <c r="L58" s="486" t="n">
        <v>0</v>
      </c>
      <c r="M58" s="554" t="n"/>
      <c r="N58" s="554" t="n">
        <v>194</v>
      </c>
      <c r="O58" s="554" t="n">
        <v>24</v>
      </c>
      <c r="P58" s="471" t="n">
        <v>10</v>
      </c>
      <c r="Q58" s="486" t="n">
        <v>0</v>
      </c>
      <c r="R58" s="554" t="n">
        <v>8</v>
      </c>
      <c r="S58" s="471" t="n">
        <v>3</v>
      </c>
      <c r="T58" s="486" t="n">
        <v>0</v>
      </c>
      <c r="U58" s="554" t="n">
        <v>1</v>
      </c>
      <c r="V58" s="471" t="n">
        <v>0</v>
      </c>
      <c r="W58" s="324" t="n"/>
      <c r="X58" s="321">
        <f>N58+R58+U58+O58</f>
        <v/>
      </c>
      <c r="Y58" s="323">
        <f>P58+S58+V58</f>
        <v/>
      </c>
      <c r="Z58" s="294">
        <f>X58</f>
        <v/>
      </c>
      <c r="AA58" s="484">
        <f>Z58/C58</f>
        <v/>
      </c>
    </row>
    <row r="59" customFormat="1" s="41">
      <c r="A59" s="279" t="inlineStr">
        <is>
          <t>BLANK VOYAGE</t>
        </is>
      </c>
      <c r="B59" s="280" t="n"/>
      <c r="C59" s="636" t="n"/>
      <c r="D59" s="637" t="n"/>
      <c r="E59" s="637" t="n"/>
      <c r="F59" s="638" t="n"/>
      <c r="G59" s="284" t="n"/>
      <c r="H59" s="290" t="n"/>
      <c r="I59" s="284" t="n"/>
      <c r="J59" s="284" t="n"/>
      <c r="K59" s="375" t="n"/>
      <c r="L59" s="375" t="n"/>
      <c r="M59" s="375" t="n"/>
      <c r="N59" s="375" t="n"/>
      <c r="O59" s="375" t="n"/>
      <c r="P59" s="375" t="n"/>
      <c r="Q59" s="375" t="n"/>
      <c r="R59" s="375" t="n"/>
      <c r="S59" s="375" t="n"/>
      <c r="T59" s="375" t="n"/>
      <c r="U59" s="375" t="n"/>
      <c r="V59" s="280" t="n"/>
      <c r="W59" s="280" t="n"/>
      <c r="X59" s="280" t="n"/>
      <c r="Y59" s="286" t="n"/>
      <c r="Z59" s="287" t="n"/>
      <c r="AA59" s="288" t="n"/>
    </row>
    <row r="60" customFormat="1" s="41">
      <c r="A60" s="331" t="inlineStr">
        <is>
          <t>OOCL NEW YORK 082</t>
        </is>
      </c>
      <c r="B60" s="293" t="inlineStr">
        <is>
          <t>QLK</t>
        </is>
      </c>
      <c r="C60" s="639" t="n">
        <v>262</v>
      </c>
      <c r="D60" s="640" t="n">
        <v>3561</v>
      </c>
      <c r="E60" s="501" t="inlineStr">
        <is>
          <t>15/CA</t>
        </is>
      </c>
      <c r="F60" s="683" t="n"/>
      <c r="G60" s="324" t="n"/>
      <c r="H60" s="376" t="n">
        <v>44529</v>
      </c>
      <c r="I60" s="176" t="n">
        <v>44575</v>
      </c>
      <c r="J60" s="635" t="n">
        <v>44577</v>
      </c>
      <c r="K60" s="348" t="inlineStr">
        <is>
          <t>non-FROB/ COR / SEA-VAN/omit PUS/ SHK</t>
        </is>
      </c>
      <c r="L60" s="322" t="n">
        <v>0</v>
      </c>
      <c r="M60" s="554" t="n"/>
      <c r="N60" s="554" t="n">
        <v>203</v>
      </c>
      <c r="O60" s="554" t="n">
        <v>45</v>
      </c>
      <c r="P60" s="471" t="n">
        <v>13</v>
      </c>
      <c r="Q60" s="322" t="n">
        <v>0</v>
      </c>
      <c r="R60" s="554" t="n">
        <v>12</v>
      </c>
      <c r="S60" s="471" t="n">
        <v>2</v>
      </c>
      <c r="T60" s="322" t="n">
        <v>0</v>
      </c>
      <c r="U60" s="554" t="n">
        <v>36</v>
      </c>
      <c r="V60" s="471" t="n">
        <v>0</v>
      </c>
      <c r="W60" s="322" t="n"/>
      <c r="X60" s="293">
        <f>N60+R60+U60+O60</f>
        <v/>
      </c>
      <c r="Y60" s="489">
        <f>P60+S60+V60</f>
        <v/>
      </c>
      <c r="Z60" s="294">
        <f>X60</f>
        <v/>
      </c>
      <c r="AA60" s="484">
        <f>Z60/C60</f>
        <v/>
      </c>
    </row>
    <row r="61" customFormat="1" s="41">
      <c r="A61" s="279" t="inlineStr">
        <is>
          <t>BLANK VOYAGE</t>
        </is>
      </c>
      <c r="B61" s="280" t="n"/>
      <c r="C61" s="636" t="n"/>
      <c r="D61" s="637" t="n"/>
      <c r="E61" s="637" t="n"/>
      <c r="F61" s="638" t="n"/>
      <c r="G61" s="284" t="n"/>
      <c r="H61" s="290" t="n"/>
      <c r="I61" s="284" t="n"/>
      <c r="J61" s="284" t="n"/>
      <c r="K61" s="375" t="n"/>
      <c r="L61" s="375" t="n"/>
      <c r="M61" s="375" t="n"/>
      <c r="N61" s="375" t="n"/>
      <c r="O61" s="375" t="n"/>
      <c r="P61" s="375" t="n"/>
      <c r="Q61" s="375" t="n"/>
      <c r="R61" s="375" t="n"/>
      <c r="S61" s="375" t="n"/>
      <c r="T61" s="375" t="n"/>
      <c r="U61" s="375" t="n"/>
      <c r="V61" s="280" t="n"/>
      <c r="W61" s="280" t="n"/>
      <c r="X61" s="280" t="n"/>
      <c r="Y61" s="286" t="n"/>
      <c r="Z61" s="287" t="n"/>
      <c r="AA61" s="288" t="n"/>
    </row>
    <row r="62" customFormat="1" s="41">
      <c r="A62" s="267" t="inlineStr">
        <is>
          <t>OOCL OAKLAND 106</t>
        </is>
      </c>
      <c r="B62" s="265" t="inlineStr">
        <is>
          <t>Q5R</t>
        </is>
      </c>
      <c r="C62" s="633" t="n">
        <v>262</v>
      </c>
      <c r="D62" s="634" t="n">
        <v>3561</v>
      </c>
      <c r="E62" s="501" t="inlineStr">
        <is>
          <t>15/CA</t>
        </is>
      </c>
      <c r="F62" s="684" t="n"/>
      <c r="G62" s="117" t="n"/>
      <c r="H62" s="339" t="n">
        <v>44543</v>
      </c>
      <c r="I62" s="176" t="n">
        <v>44586</v>
      </c>
      <c r="J62" s="635" t="n">
        <v>44588</v>
      </c>
      <c r="K62" s="348" t="inlineStr">
        <is>
          <t>non FROB/SEA-VAN/omit PUS</t>
        </is>
      </c>
      <c r="L62" s="507" t="n">
        <v>0</v>
      </c>
      <c r="M62" s="508" t="n"/>
      <c r="N62" s="508" t="n">
        <v>275</v>
      </c>
      <c r="O62" s="508" t="n"/>
      <c r="P62" s="509" t="n">
        <v>15</v>
      </c>
      <c r="Q62" s="507" t="n">
        <v>0</v>
      </c>
      <c r="R62" s="508" t="n">
        <v>4</v>
      </c>
      <c r="S62" s="509" t="n">
        <v>0</v>
      </c>
      <c r="T62" s="507" t="n">
        <v>0</v>
      </c>
      <c r="U62" s="508" t="n">
        <v>30</v>
      </c>
      <c r="V62" s="509" t="n">
        <v>0</v>
      </c>
      <c r="W62" s="117" t="n"/>
      <c r="X62" s="265">
        <f>N62+R62+U62+O62</f>
        <v/>
      </c>
      <c r="Y62" s="347">
        <f>P62+S62+V62</f>
        <v/>
      </c>
      <c r="Z62" s="140">
        <f>X62</f>
        <v/>
      </c>
      <c r="AA62" s="500">
        <f>Z62/C62</f>
        <v/>
      </c>
    </row>
    <row r="63" customFormat="1" s="41">
      <c r="A63" s="279" t="inlineStr">
        <is>
          <t>BLANK VOYAGE</t>
        </is>
      </c>
      <c r="B63" s="280" t="n"/>
      <c r="C63" s="636" t="n"/>
      <c r="D63" s="637" t="n"/>
      <c r="E63" s="637" t="n"/>
      <c r="F63" s="638" t="n"/>
      <c r="G63" s="284" t="n"/>
      <c r="H63" s="290" t="n"/>
      <c r="I63" s="284" t="n"/>
      <c r="J63" s="284" t="n"/>
      <c r="K63" s="375" t="n"/>
      <c r="L63" s="375" t="n"/>
      <c r="M63" s="375" t="n"/>
      <c r="N63" s="375" t="n"/>
      <c r="O63" s="375" t="n"/>
      <c r="P63" s="375" t="n"/>
      <c r="Q63" s="375" t="n"/>
      <c r="R63" s="375" t="n"/>
      <c r="S63" s="375" t="n"/>
      <c r="T63" s="375" t="n"/>
      <c r="U63" s="375" t="n"/>
      <c r="V63" s="280" t="n"/>
      <c r="W63" s="280" t="n"/>
      <c r="X63" s="280" t="n"/>
      <c r="Y63" s="286" t="n"/>
      <c r="Z63" s="287" t="n"/>
      <c r="AA63" s="288" t="n"/>
    </row>
    <row r="64" customFormat="1" s="41">
      <c r="A64" s="331" t="inlineStr">
        <is>
          <t>OOCL CHICAGO 180</t>
        </is>
      </c>
      <c r="B64" s="321" t="inlineStr">
        <is>
          <t>RWU</t>
        </is>
      </c>
      <c r="C64" s="639" t="n">
        <v>262</v>
      </c>
      <c r="D64" s="640" t="n">
        <v>3561</v>
      </c>
      <c r="E64" s="501" t="inlineStr">
        <is>
          <t>15/CA</t>
        </is>
      </c>
      <c r="F64" s="683" t="n"/>
      <c r="G64" s="324" t="n"/>
      <c r="H64" s="376" t="n">
        <v>44557</v>
      </c>
      <c r="I64" s="176" t="n"/>
      <c r="J64" s="642" t="n"/>
      <c r="K64" s="348" t="inlineStr">
        <is>
          <t>omit PUS</t>
        </is>
      </c>
      <c r="L64" s="486" t="n">
        <v>0</v>
      </c>
      <c r="M64" s="554" t="n"/>
      <c r="N64" s="554" t="n">
        <v>208</v>
      </c>
      <c r="O64" s="554" t="n">
        <v>25</v>
      </c>
      <c r="P64" s="471" t="n">
        <v>10</v>
      </c>
      <c r="Q64" s="486" t="n">
        <v>0</v>
      </c>
      <c r="R64" s="554" t="n">
        <v>19</v>
      </c>
      <c r="S64" s="471" t="n">
        <v>2</v>
      </c>
      <c r="T64" s="486" t="n">
        <v>0</v>
      </c>
      <c r="U64" s="554" t="n">
        <v>84</v>
      </c>
      <c r="V64" s="471" t="n">
        <v>0</v>
      </c>
      <c r="W64" s="324" t="n"/>
      <c r="X64" s="321">
        <f>N64+R64+U64+O64</f>
        <v/>
      </c>
      <c r="Y64" s="323">
        <f>P64+S64+V64</f>
        <v/>
      </c>
      <c r="Z64" s="294">
        <f>X64</f>
        <v/>
      </c>
      <c r="AA64" s="480">
        <f>Z64/C64</f>
        <v/>
      </c>
    </row>
    <row r="65" customFormat="1" s="41">
      <c r="A65" s="279" t="inlineStr">
        <is>
          <t>BLANK VOYAGE</t>
        </is>
      </c>
      <c r="B65" s="280" t="n"/>
      <c r="C65" s="636" t="n"/>
      <c r="D65" s="637" t="n"/>
      <c r="E65" s="637" t="n"/>
      <c r="F65" s="638" t="n"/>
      <c r="G65" s="284" t="n"/>
      <c r="H65" s="290" t="n"/>
      <c r="I65" s="284" t="n"/>
      <c r="J65" s="284" t="n"/>
      <c r="K65" s="375" t="n"/>
      <c r="L65" s="375" t="n"/>
      <c r="M65" s="375" t="n"/>
      <c r="N65" s="375" t="n"/>
      <c r="O65" s="375" t="n"/>
      <c r="P65" s="375" t="n"/>
      <c r="Q65" s="375" t="n"/>
      <c r="R65" s="375" t="n"/>
      <c r="S65" s="375" t="n"/>
      <c r="T65" s="375" t="n"/>
      <c r="U65" s="375" t="n"/>
      <c r="V65" s="280" t="n"/>
      <c r="W65" s="280" t="n"/>
      <c r="X65" s="280" t="n"/>
      <c r="Y65" s="286" t="n"/>
      <c r="Z65" s="287" t="n"/>
      <c r="AA65" s="288" t="n"/>
    </row>
    <row r="66" customFormat="1" s="41">
      <c r="A66" s="331" t="inlineStr">
        <is>
          <t>OOCL VANCOUVER 129</t>
        </is>
      </c>
      <c r="B66" s="321" t="inlineStr">
        <is>
          <t>RFY</t>
        </is>
      </c>
      <c r="C66" s="639" t="n">
        <v>262</v>
      </c>
      <c r="D66" s="640" t="n">
        <v>3561</v>
      </c>
      <c r="E66" s="501" t="inlineStr">
        <is>
          <t>15/CA</t>
        </is>
      </c>
      <c r="F66" s="683" t="n"/>
      <c r="G66" s="324" t="n"/>
      <c r="H66" s="376" t="n">
        <v>44571</v>
      </c>
      <c r="I66" s="176" t="n">
        <v>44595</v>
      </c>
      <c r="J66" s="642" t="n"/>
      <c r="K66" s="348" t="inlineStr">
        <is>
          <t>omi PUS</t>
        </is>
      </c>
      <c r="L66" s="486" t="n">
        <v>0</v>
      </c>
      <c r="M66" s="554" t="n"/>
      <c r="N66" s="554" t="n">
        <v>293</v>
      </c>
      <c r="O66" s="554" t="n"/>
      <c r="P66" s="471" t="n">
        <v>0</v>
      </c>
      <c r="Q66" s="486" t="n">
        <v>0</v>
      </c>
      <c r="R66" s="554" t="n">
        <v>10</v>
      </c>
      <c r="S66" s="471" t="n">
        <v>0</v>
      </c>
      <c r="T66" s="486" t="n">
        <v>0</v>
      </c>
      <c r="U66" s="554" t="n">
        <v>11</v>
      </c>
      <c r="V66" s="471" t="n">
        <v>0</v>
      </c>
      <c r="W66" s="324" t="n"/>
      <c r="X66" s="321">
        <f>N66+R66+U66+O66</f>
        <v/>
      </c>
      <c r="Y66" s="323">
        <f>P66+S66+V66</f>
        <v/>
      </c>
      <c r="Z66" s="294">
        <f>X66</f>
        <v/>
      </c>
      <c r="AA66" s="480">
        <f>Z66/C66</f>
        <v/>
      </c>
    </row>
    <row r="67" customFormat="1" s="41">
      <c r="A67" s="279" t="inlineStr">
        <is>
          <t>BLANK VOYAGE</t>
        </is>
      </c>
      <c r="B67" s="280" t="n"/>
      <c r="C67" s="636" t="n"/>
      <c r="D67" s="637" t="n"/>
      <c r="E67" s="637" t="n"/>
      <c r="F67" s="638" t="n"/>
      <c r="G67" s="284" t="n"/>
      <c r="H67" s="290" t="n"/>
      <c r="I67" s="284" t="n"/>
      <c r="J67" s="284" t="n"/>
      <c r="K67" s="375" t="n"/>
      <c r="L67" s="375" t="n"/>
      <c r="M67" s="375" t="n"/>
      <c r="N67" s="375" t="n"/>
      <c r="O67" s="375" t="n"/>
      <c r="P67" s="375" t="n"/>
      <c r="Q67" s="375" t="n"/>
      <c r="R67" s="375" t="n"/>
      <c r="S67" s="375" t="n"/>
      <c r="T67" s="375" t="n"/>
      <c r="U67" s="375" t="n"/>
      <c r="V67" s="280" t="n"/>
      <c r="W67" s="280" t="n"/>
      <c r="X67" s="280" t="n"/>
      <c r="Y67" s="286" t="n"/>
      <c r="Z67" s="287" t="n"/>
      <c r="AA67" s="288" t="n"/>
    </row>
    <row r="68" customFormat="1" s="41">
      <c r="A68" s="267" t="inlineStr">
        <is>
          <t>OOCL NEW YORK 083</t>
        </is>
      </c>
      <c r="B68" s="238" t="inlineStr">
        <is>
          <t>QLK</t>
        </is>
      </c>
      <c r="C68" s="633" t="n">
        <v>262</v>
      </c>
      <c r="D68" s="634" t="n">
        <v>3561</v>
      </c>
      <c r="E68" s="501" t="inlineStr">
        <is>
          <t>15/CA</t>
        </is>
      </c>
      <c r="F68" s="684" t="n"/>
      <c r="G68" s="117" t="n"/>
      <c r="H68" s="376" t="n">
        <v>44585</v>
      </c>
      <c r="I68" s="685" t="n"/>
      <c r="J68" s="635" t="n"/>
      <c r="K68" s="179" t="inlineStr">
        <is>
          <t xml:space="preserve">start to accept bookings to Pearl River Delta </t>
        </is>
      </c>
      <c r="L68" s="118" t="n">
        <v>0</v>
      </c>
      <c r="M68" s="508" t="n"/>
      <c r="N68" s="508" t="n">
        <v>279</v>
      </c>
      <c r="O68" s="508" t="n"/>
      <c r="P68" s="509" t="n">
        <v>0</v>
      </c>
      <c r="Q68" s="118" t="n">
        <v>0</v>
      </c>
      <c r="R68" s="508" t="n">
        <v>22</v>
      </c>
      <c r="S68" s="509" t="n">
        <v>1</v>
      </c>
      <c r="T68" s="118" t="n">
        <v>0</v>
      </c>
      <c r="U68" s="508" t="n">
        <v>24</v>
      </c>
      <c r="V68" s="509" t="n">
        <v>0</v>
      </c>
      <c r="W68" s="118" t="n"/>
      <c r="X68" s="238">
        <f>N68+R68+U68+O68</f>
        <v/>
      </c>
      <c r="Y68" s="138">
        <f>P68+S68+V68</f>
        <v/>
      </c>
      <c r="Z68" s="140">
        <f>X68</f>
        <v/>
      </c>
      <c r="AA68" s="500">
        <f>Z68/C68</f>
        <v/>
      </c>
    </row>
    <row r="69" customFormat="1" s="41">
      <c r="A69" s="331" t="inlineStr">
        <is>
          <t>OOCL OAKLAND 107</t>
        </is>
      </c>
      <c r="B69" s="321" t="inlineStr">
        <is>
          <t>Q5R</t>
        </is>
      </c>
      <c r="C69" s="639" t="n">
        <v>262</v>
      </c>
      <c r="D69" s="640" t="n">
        <v>3561</v>
      </c>
      <c r="E69" s="523" t="inlineStr">
        <is>
          <t>15/CA</t>
        </is>
      </c>
      <c r="F69" s="683" t="n"/>
      <c r="G69" s="324" t="n"/>
      <c r="H69" s="376" t="n">
        <v>44592</v>
      </c>
      <c r="I69" s="686" t="n"/>
      <c r="J69" s="642" t="n"/>
      <c r="K69" s="348" t="n"/>
      <c r="L69" s="486" t="n">
        <v>0</v>
      </c>
      <c r="M69" s="554" t="n"/>
      <c r="N69" s="554" t="n">
        <v>188</v>
      </c>
      <c r="O69" s="554" t="n"/>
      <c r="P69" s="471" t="n">
        <v>0</v>
      </c>
      <c r="Q69" s="486" t="n">
        <v>0</v>
      </c>
      <c r="R69" s="554" t="n">
        <v>62</v>
      </c>
      <c r="S69" s="471" t="n">
        <v>0</v>
      </c>
      <c r="T69" s="486" t="n">
        <v>0</v>
      </c>
      <c r="U69" s="554" t="n">
        <v>98</v>
      </c>
      <c r="V69" s="471" t="n">
        <v>0</v>
      </c>
      <c r="W69" s="324" t="n"/>
      <c r="X69" s="321">
        <f>N69+R69+U69+O69</f>
        <v/>
      </c>
      <c r="Y69" s="323">
        <f>P69+S69+V69</f>
        <v/>
      </c>
      <c r="Z69" s="294">
        <f>X69</f>
        <v/>
      </c>
      <c r="AA69" s="480">
        <f>Z69/C69</f>
        <v/>
      </c>
    </row>
    <row r="70" customFormat="1" s="41">
      <c r="A70" s="267" t="inlineStr">
        <is>
          <t>OOCL CHICAGO 181</t>
        </is>
      </c>
      <c r="B70" s="265" t="inlineStr">
        <is>
          <t>RWU</t>
        </is>
      </c>
      <c r="C70" s="633" t="n">
        <v>262</v>
      </c>
      <c r="D70" s="634" t="n">
        <v>3561</v>
      </c>
      <c r="E70" s="501" t="inlineStr">
        <is>
          <t>15/CA</t>
        </is>
      </c>
      <c r="F70" s="684" t="n"/>
      <c r="G70" s="117" t="n"/>
      <c r="H70" s="339" t="n">
        <v>44599</v>
      </c>
      <c r="I70" s="176" t="n"/>
      <c r="J70" s="635" t="n"/>
      <c r="K70" s="218" t="n"/>
      <c r="L70" s="507" t="n">
        <v>0</v>
      </c>
      <c r="M70" s="508" t="n"/>
      <c r="N70" s="508" t="n">
        <v>96</v>
      </c>
      <c r="O70" s="508" t="n"/>
      <c r="P70" s="509" t="n">
        <v>0</v>
      </c>
      <c r="Q70" s="507" t="n">
        <v>0</v>
      </c>
      <c r="R70" s="508" t="n">
        <v>8</v>
      </c>
      <c r="S70" s="509" t="n">
        <v>0</v>
      </c>
      <c r="T70" s="507" t="n">
        <v>0</v>
      </c>
      <c r="U70" s="508" t="n">
        <v>40</v>
      </c>
      <c r="V70" s="509" t="n">
        <v>0</v>
      </c>
      <c r="W70" s="117" t="n"/>
      <c r="X70" s="265">
        <f>N70+R70+U70+O70</f>
        <v/>
      </c>
      <c r="Y70" s="138">
        <f>P70+S70+V70</f>
        <v/>
      </c>
      <c r="Z70" s="140">
        <f>X70</f>
        <v/>
      </c>
      <c r="AA70" s="558">
        <f>Z70/C70</f>
        <v/>
      </c>
    </row>
    <row r="71" ht="13.5" customFormat="1" customHeight="1" s="41" thickBot="1">
      <c r="A71" s="222" t="inlineStr">
        <is>
          <t>TBN</t>
        </is>
      </c>
      <c r="B71" s="266" t="n"/>
      <c r="C71" s="652" t="n">
        <v>262</v>
      </c>
      <c r="D71" s="653" t="n">
        <v>3561</v>
      </c>
      <c r="E71" s="513" t="inlineStr">
        <is>
          <t>15/CA</t>
        </is>
      </c>
      <c r="F71" s="687" t="n"/>
      <c r="G71" s="135" t="n"/>
      <c r="H71" s="380" t="n">
        <v>44606</v>
      </c>
      <c r="I71" s="181" t="n"/>
      <c r="J71" s="654" t="n"/>
      <c r="K71" s="515" t="n"/>
      <c r="L71" s="570" t="n"/>
      <c r="M71" s="382" t="n"/>
      <c r="N71" s="382" t="n"/>
      <c r="O71" s="382" t="n"/>
      <c r="P71" s="572" t="n"/>
      <c r="Q71" s="570" t="n"/>
      <c r="R71" s="382" t="n"/>
      <c r="S71" s="572" t="n"/>
      <c r="T71" s="570" t="n"/>
      <c r="U71" s="382" t="n"/>
      <c r="V71" s="572" t="n"/>
      <c r="W71" s="135" t="n"/>
      <c r="X71" s="266">
        <f>N71+R71+U71+O71</f>
        <v/>
      </c>
      <c r="Y71" s="136">
        <f>P71+S71+V71</f>
        <v/>
      </c>
      <c r="Z71" s="137">
        <f>X71</f>
        <v/>
      </c>
      <c r="AA71" s="516" t="n"/>
    </row>
    <row r="72" ht="14.5" customHeight="1" s="104" thickBot="1">
      <c r="A72" s="183" t="n"/>
      <c r="B72" s="270" t="n"/>
      <c r="C72" s="270" t="n"/>
      <c r="D72" s="680" t="n"/>
      <c r="E72" s="680" t="n"/>
      <c r="F72" s="680" t="n"/>
      <c r="G72" s="270" t="n"/>
      <c r="H72" s="270" t="n"/>
      <c r="I72" s="147" t="n"/>
      <c r="J72" s="147" t="n"/>
      <c r="K72" s="147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270" t="n"/>
      <c r="X72" s="270" t="n"/>
      <c r="Y72" s="270" t="n"/>
      <c r="Z72" s="125" t="n"/>
      <c r="AA72" s="126" t="n"/>
    </row>
    <row r="73" ht="15" customHeight="1" s="104">
      <c r="A73" s="108" t="inlineStr">
        <is>
          <t>EPNW</t>
        </is>
      </c>
      <c r="B73" s="491" t="inlineStr">
        <is>
          <t>TAC / VAN(VAN01) / TYO / OSA/ TAO  / SHA (WGQ) / NGB/KHH40/ YTN</t>
        </is>
      </c>
      <c r="C73" s="492" t="n"/>
      <c r="D73" s="681" t="n"/>
      <c r="E73" s="681" t="n"/>
      <c r="F73" s="681" t="n"/>
      <c r="G73" s="492" t="n"/>
      <c r="H73" s="112" t="n"/>
      <c r="I73" s="492" t="n"/>
      <c r="J73" s="495" t="n"/>
      <c r="K73" s="492" t="n"/>
      <c r="L73" s="496" t="n"/>
      <c r="M73" s="496" t="n"/>
      <c r="N73" s="496" t="n"/>
      <c r="O73" s="496" t="n"/>
      <c r="P73" s="496" t="n"/>
      <c r="Q73" s="496" t="n"/>
      <c r="R73" s="496" t="n"/>
      <c r="S73" s="496" t="n"/>
      <c r="T73" s="496" t="n"/>
      <c r="U73" s="496" t="n"/>
      <c r="V73" s="496" t="n"/>
      <c r="W73" s="492" t="n"/>
      <c r="X73" s="492" t="n"/>
      <c r="Y73" s="492" t="n"/>
      <c r="Z73" s="492" t="n"/>
      <c r="AA73" s="411" t="n">
        <v>1.1</v>
      </c>
    </row>
    <row r="74" customFormat="1" s="41">
      <c r="A74" s="267" t="inlineStr">
        <is>
          <t>EVER EAGLE 059</t>
        </is>
      </c>
      <c r="B74" s="265" t="inlineStr">
        <is>
          <t>QBE</t>
        </is>
      </c>
      <c r="C74" s="633" t="n">
        <v>150</v>
      </c>
      <c r="D74" s="634" t="n">
        <v>1923</v>
      </c>
      <c r="E74" s="478" t="inlineStr">
        <is>
          <t>12/CA</t>
        </is>
      </c>
      <c r="F74" s="117" t="n"/>
      <c r="G74" s="117" t="n"/>
      <c r="H74" s="339" t="n">
        <v>44542</v>
      </c>
      <c r="I74" s="176" t="n">
        <v>44565</v>
      </c>
      <c r="J74" s="635" t="n">
        <v>44568</v>
      </c>
      <c r="K74" s="179" t="n"/>
      <c r="L74" s="507" t="n">
        <v>0</v>
      </c>
      <c r="M74" s="508" t="n"/>
      <c r="N74" s="508" t="n">
        <v>62</v>
      </c>
      <c r="O74" s="508" t="n"/>
      <c r="P74" s="509" t="n">
        <v>4</v>
      </c>
      <c r="Q74" s="507" t="n">
        <v>0</v>
      </c>
      <c r="R74" s="508" t="n">
        <v>4</v>
      </c>
      <c r="S74" s="509" t="n">
        <v>1</v>
      </c>
      <c r="T74" s="507" t="n">
        <v>0</v>
      </c>
      <c r="U74" s="508" t="n">
        <v>12</v>
      </c>
      <c r="V74" s="509" t="n">
        <v>0</v>
      </c>
      <c r="W74" s="117" t="n"/>
      <c r="X74" s="265">
        <f>N74+R74+U74+O74</f>
        <v/>
      </c>
      <c r="Y74" s="138">
        <f>P74+S74+V74</f>
        <v/>
      </c>
      <c r="Z74" s="140">
        <f>X74</f>
        <v/>
      </c>
      <c r="AA74" s="116">
        <f>Z74/C74</f>
        <v/>
      </c>
    </row>
    <row r="75" customFormat="1" s="41">
      <c r="A75" s="267" t="inlineStr">
        <is>
          <t>EVER SMART 116</t>
        </is>
      </c>
      <c r="B75" s="265" t="inlineStr">
        <is>
          <t>QL3</t>
        </is>
      </c>
      <c r="C75" s="633" t="n">
        <v>150</v>
      </c>
      <c r="D75" s="634" t="n">
        <v>1923</v>
      </c>
      <c r="E75" s="478" t="inlineStr">
        <is>
          <t>12/CA</t>
        </is>
      </c>
      <c r="F75" s="117" t="n"/>
      <c r="G75" s="117" t="n"/>
      <c r="H75" s="339" t="n">
        <v>44549</v>
      </c>
      <c r="I75" s="176" t="n">
        <v>44572</v>
      </c>
      <c r="J75" s="635" t="n">
        <v>44574</v>
      </c>
      <c r="K75" s="218" t="n"/>
      <c r="L75" s="507" t="n">
        <v>0</v>
      </c>
      <c r="M75" s="508" t="n"/>
      <c r="N75" s="508" t="n">
        <v>110</v>
      </c>
      <c r="O75" s="508" t="n"/>
      <c r="P75" s="509" t="n">
        <v>12</v>
      </c>
      <c r="Q75" s="507" t="n">
        <v>0</v>
      </c>
      <c r="R75" s="508" t="n">
        <v>24</v>
      </c>
      <c r="S75" s="509" t="n">
        <v>0</v>
      </c>
      <c r="T75" s="507" t="n">
        <v>0</v>
      </c>
      <c r="U75" s="508" t="n">
        <v>20</v>
      </c>
      <c r="V75" s="509" t="n">
        <v>0</v>
      </c>
      <c r="W75" s="117" t="n"/>
      <c r="X75" s="265">
        <f>N75+R75+U75+O75</f>
        <v/>
      </c>
      <c r="Y75" s="347">
        <f>P75+S75+V75</f>
        <v/>
      </c>
      <c r="Z75" s="140">
        <f>X75</f>
        <v/>
      </c>
      <c r="AA75" s="116">
        <f>Z75/C75</f>
        <v/>
      </c>
    </row>
    <row r="76" ht="14.15" customFormat="1" customHeight="1" s="41">
      <c r="A76" s="267" t="inlineStr">
        <is>
          <t>EVER ETHIC 047</t>
        </is>
      </c>
      <c r="B76" s="265" t="inlineStr">
        <is>
          <t>QF6</t>
        </is>
      </c>
      <c r="C76" s="633" t="n">
        <v>150</v>
      </c>
      <c r="D76" s="634" t="n">
        <v>1923</v>
      </c>
      <c r="E76" s="478" t="inlineStr">
        <is>
          <t>12/CA</t>
        </is>
      </c>
      <c r="F76" s="117" t="n"/>
      <c r="G76" s="117" t="n"/>
      <c r="H76" s="339" t="n">
        <v>44556</v>
      </c>
      <c r="I76" s="176" t="n">
        <v>44577</v>
      </c>
      <c r="J76" s="635" t="n">
        <v>44579</v>
      </c>
      <c r="K76" s="179" t="n"/>
      <c r="L76" s="507" t="n">
        <v>0</v>
      </c>
      <c r="M76" s="508" t="n"/>
      <c r="N76" s="508" t="n">
        <v>128</v>
      </c>
      <c r="O76" s="508" t="n"/>
      <c r="P76" s="509" t="n">
        <v>11</v>
      </c>
      <c r="Q76" s="507" t="n">
        <v>0</v>
      </c>
      <c r="R76" s="508" t="n">
        <v>16</v>
      </c>
      <c r="S76" s="509" t="n">
        <v>1</v>
      </c>
      <c r="T76" s="507" t="n">
        <v>0</v>
      </c>
      <c r="U76" s="508" t="n">
        <v>10</v>
      </c>
      <c r="V76" s="509" t="n">
        <v>0</v>
      </c>
      <c r="W76" s="117" t="n"/>
      <c r="X76" s="265">
        <f>N76+R76+U76+O76</f>
        <v/>
      </c>
      <c r="Y76" s="347">
        <f>P76+S76+V76</f>
        <v/>
      </c>
      <c r="Z76" s="140">
        <f>X76</f>
        <v/>
      </c>
      <c r="AA76" s="116">
        <f>Z76/C76</f>
        <v/>
      </c>
    </row>
    <row r="77" customFormat="1" s="41">
      <c r="A77" s="279" t="inlineStr">
        <is>
          <t>BLANK VOYAGE</t>
        </is>
      </c>
      <c r="B77" s="280" t="n"/>
      <c r="C77" s="636" t="n"/>
      <c r="D77" s="637" t="n"/>
      <c r="E77" s="637" t="n"/>
      <c r="F77" s="638" t="n"/>
      <c r="G77" s="284" t="n"/>
      <c r="H77" s="290" t="n"/>
      <c r="I77" s="284" t="n"/>
      <c r="J77" s="284" t="n"/>
      <c r="K77" s="375" t="n"/>
      <c r="L77" s="375" t="n"/>
      <c r="M77" s="375" t="n"/>
      <c r="N77" s="375" t="n"/>
      <c r="O77" s="375" t="n"/>
      <c r="P77" s="375" t="n"/>
      <c r="Q77" s="375" t="n"/>
      <c r="R77" s="375" t="n"/>
      <c r="S77" s="375" t="n"/>
      <c r="T77" s="375" t="n"/>
      <c r="U77" s="375" t="n"/>
      <c r="V77" s="280" t="n"/>
      <c r="W77" s="280" t="n"/>
      <c r="X77" s="280" t="n"/>
      <c r="Y77" s="286" t="n"/>
      <c r="Z77" s="287" t="n"/>
      <c r="AA77" s="288" t="n"/>
    </row>
    <row r="78" customFormat="1" s="41">
      <c r="A78" s="267" t="inlineStr">
        <is>
          <t>EVER ENVOY 173</t>
        </is>
      </c>
      <c r="B78" s="265" t="inlineStr">
        <is>
          <t>SCP</t>
        </is>
      </c>
      <c r="C78" s="633" t="n">
        <v>150</v>
      </c>
      <c r="D78" s="634" t="n">
        <v>1923</v>
      </c>
      <c r="E78" s="478" t="inlineStr">
        <is>
          <t>12/CA</t>
        </is>
      </c>
      <c r="F78" s="117" t="n"/>
      <c r="G78" s="117" t="n"/>
      <c r="H78" s="376" t="n">
        <v>44570</v>
      </c>
      <c r="I78" s="176" t="n">
        <v>44579</v>
      </c>
      <c r="J78" s="635" t="n"/>
      <c r="K78" s="118" t="n"/>
      <c r="L78" s="507" t="n">
        <v>0</v>
      </c>
      <c r="M78" s="508" t="n"/>
      <c r="N78" s="508" t="n">
        <v>136</v>
      </c>
      <c r="O78" s="508" t="n"/>
      <c r="P78" s="509" t="n">
        <v>11</v>
      </c>
      <c r="Q78" s="507" t="n">
        <v>0</v>
      </c>
      <c r="R78" s="508" t="n">
        <v>12</v>
      </c>
      <c r="S78" s="509" t="n">
        <v>1</v>
      </c>
      <c r="T78" s="507" t="n">
        <v>0</v>
      </c>
      <c r="U78" s="508" t="n">
        <v>12</v>
      </c>
      <c r="V78" s="509" t="n">
        <v>0</v>
      </c>
      <c r="W78" s="117" t="n"/>
      <c r="X78" s="265">
        <f>N78+R78+U78+O78</f>
        <v/>
      </c>
      <c r="Y78" s="138">
        <f>P78+S78+V78</f>
        <v/>
      </c>
      <c r="Z78" s="140">
        <f>X78</f>
        <v/>
      </c>
      <c r="AA78" s="314">
        <f>Z78/C78</f>
        <v/>
      </c>
    </row>
    <row r="79" customFormat="1" s="41">
      <c r="A79" s="517" t="inlineStr">
        <is>
          <t>EVER SAFETY 097</t>
        </is>
      </c>
      <c r="B79" s="280" t="inlineStr">
        <is>
          <t>RPT</t>
        </is>
      </c>
      <c r="C79" s="633" t="n">
        <v>150</v>
      </c>
      <c r="D79" s="634" t="n">
        <v>1923</v>
      </c>
      <c r="E79" s="478" t="inlineStr">
        <is>
          <t>12/CA</t>
        </is>
      </c>
      <c r="F79" s="117" t="n"/>
      <c r="G79" s="117" t="n"/>
      <c r="H79" s="385" t="n">
        <v>44577</v>
      </c>
      <c r="I79" s="176" t="n"/>
      <c r="J79" s="635" t="n"/>
      <c r="K79" s="218" t="inlineStr">
        <is>
          <t>omit VAN</t>
        </is>
      </c>
      <c r="L79" s="507" t="n"/>
      <c r="M79" s="375" t="n"/>
      <c r="N79" s="375" t="n"/>
      <c r="O79" s="375" t="n"/>
      <c r="P79" s="375" t="n"/>
      <c r="Q79" s="375" t="n"/>
      <c r="R79" s="375" t="n"/>
      <c r="S79" s="375" t="n"/>
      <c r="T79" s="375" t="n"/>
      <c r="U79" s="375" t="n"/>
      <c r="V79" s="280" t="n"/>
      <c r="W79" s="280" t="n"/>
      <c r="X79" s="280" t="n"/>
      <c r="Y79" s="286" t="n"/>
      <c r="Z79" s="287" t="n"/>
      <c r="AA79" s="288" t="n"/>
    </row>
    <row r="80" ht="15.65" customFormat="1" customHeight="1" s="41">
      <c r="A80" s="268" t="inlineStr">
        <is>
          <t>EVER SUMMIT 087</t>
        </is>
      </c>
      <c r="B80" s="265" t="inlineStr">
        <is>
          <t>R76</t>
        </is>
      </c>
      <c r="C80" s="633" t="n">
        <v>150</v>
      </c>
      <c r="D80" s="634" t="n">
        <v>1923</v>
      </c>
      <c r="E80" s="478" t="inlineStr">
        <is>
          <t>12/CA</t>
        </is>
      </c>
      <c r="F80" s="117" t="n"/>
      <c r="G80" s="117" t="n"/>
      <c r="H80" s="339" t="n">
        <v>44584</v>
      </c>
      <c r="I80" s="176" t="n"/>
      <c r="J80" s="635" t="n"/>
      <c r="K80" s="179" t="inlineStr">
        <is>
          <t xml:space="preserve">start to accept bookings to Pearl River Delta </t>
        </is>
      </c>
      <c r="L80" s="507" t="n">
        <v>0</v>
      </c>
      <c r="M80" s="508" t="n"/>
      <c r="N80" s="508" t="n">
        <v>126</v>
      </c>
      <c r="O80" s="508" t="n"/>
      <c r="P80" s="509" t="n">
        <v>10</v>
      </c>
      <c r="Q80" s="507" t="n">
        <v>0</v>
      </c>
      <c r="R80" s="508" t="n">
        <v>37</v>
      </c>
      <c r="S80" s="509" t="n">
        <v>2</v>
      </c>
      <c r="T80" s="507" t="n">
        <v>0</v>
      </c>
      <c r="U80" s="508" t="n">
        <v>17</v>
      </c>
      <c r="V80" s="509" t="n">
        <v>0</v>
      </c>
      <c r="W80" s="117" t="n"/>
      <c r="X80" s="265">
        <f>N80+R80+U80+O80</f>
        <v/>
      </c>
      <c r="Y80" s="347">
        <f>P80+S80+V80</f>
        <v/>
      </c>
      <c r="Z80" s="140">
        <f>X80</f>
        <v/>
      </c>
      <c r="AA80" s="314">
        <f>Z80/C80</f>
        <v/>
      </c>
    </row>
    <row r="81" ht="14.15" customFormat="1" customHeight="1" s="41">
      <c r="A81" s="331" t="inlineStr">
        <is>
          <t>EVER STEADY 095</t>
        </is>
      </c>
      <c r="B81" s="265" t="inlineStr">
        <is>
          <t>QL5</t>
        </is>
      </c>
      <c r="C81" s="639" t="n">
        <v>150</v>
      </c>
      <c r="D81" s="640" t="n">
        <v>1923</v>
      </c>
      <c r="E81" s="488" t="inlineStr">
        <is>
          <t>12/CA</t>
        </is>
      </c>
      <c r="F81" s="324" t="n"/>
      <c r="G81" s="324" t="n"/>
      <c r="H81" s="376" t="n">
        <v>44591</v>
      </c>
      <c r="I81" s="30" t="n"/>
      <c r="J81" s="642" t="n"/>
      <c r="K81" s="292" t="n"/>
      <c r="L81" s="486" t="n">
        <v>0</v>
      </c>
      <c r="M81" s="554" t="n"/>
      <c r="N81" s="554" t="n">
        <v>92</v>
      </c>
      <c r="O81" s="554" t="n"/>
      <c r="P81" s="471" t="n">
        <v>11</v>
      </c>
      <c r="Q81" s="486" t="n">
        <v>0</v>
      </c>
      <c r="R81" s="554" t="n">
        <v>8</v>
      </c>
      <c r="S81" s="471" t="n">
        <v>1</v>
      </c>
      <c r="T81" s="486" t="n">
        <v>0</v>
      </c>
      <c r="U81" s="554" t="n">
        <v>14</v>
      </c>
      <c r="V81" s="471" t="n">
        <v>0</v>
      </c>
      <c r="W81" s="324" t="n"/>
      <c r="X81" s="321">
        <f>N81+R81+U81+O81</f>
        <v/>
      </c>
      <c r="Y81" s="489">
        <f>P81+S81+V81</f>
        <v/>
      </c>
      <c r="Z81" s="511">
        <f>X81</f>
        <v/>
      </c>
      <c r="AA81" s="512">
        <f>Z81/C81</f>
        <v/>
      </c>
    </row>
    <row r="82" customFormat="1" s="41">
      <c r="A82" s="517" t="inlineStr">
        <is>
          <t>EVER EAGLE 060</t>
        </is>
      </c>
      <c r="B82" s="265" t="inlineStr">
        <is>
          <t>QBE</t>
        </is>
      </c>
      <c r="C82" s="633" t="n">
        <v>150</v>
      </c>
      <c r="D82" s="634" t="n">
        <v>1923</v>
      </c>
      <c r="E82" s="478" t="inlineStr">
        <is>
          <t>12/CA</t>
        </is>
      </c>
      <c r="F82" s="117" t="n"/>
      <c r="G82" s="117" t="n"/>
      <c r="H82" s="290" t="n">
        <v>44598</v>
      </c>
      <c r="I82" s="176" t="n"/>
      <c r="J82" s="635" t="n"/>
      <c r="K82" s="524" t="inlineStr">
        <is>
          <t>omit VAN</t>
        </is>
      </c>
      <c r="L82" s="375" t="n"/>
      <c r="M82" s="375" t="n"/>
      <c r="N82" s="375" t="n"/>
      <c r="O82" s="375" t="n"/>
      <c r="P82" s="375" t="n"/>
      <c r="Q82" s="375" t="n"/>
      <c r="R82" s="375" t="n"/>
      <c r="S82" s="375" t="n"/>
      <c r="T82" s="375" t="n"/>
      <c r="U82" s="375" t="n"/>
      <c r="V82" s="375" t="n"/>
      <c r="W82" s="280" t="n"/>
      <c r="X82" s="280" t="n"/>
      <c r="Y82" s="280" t="n"/>
      <c r="Z82" s="575" t="n"/>
      <c r="AA82" s="576" t="n"/>
    </row>
    <row r="83" customFormat="1" s="41">
      <c r="A83" s="267" t="inlineStr">
        <is>
          <t>EVER SMART 117</t>
        </is>
      </c>
      <c r="B83" s="265" t="inlineStr">
        <is>
          <t>QL3</t>
        </is>
      </c>
      <c r="C83" s="633" t="n">
        <v>150</v>
      </c>
      <c r="D83" s="634" t="n">
        <v>1923</v>
      </c>
      <c r="E83" s="478" t="inlineStr">
        <is>
          <t>12/CA</t>
        </is>
      </c>
      <c r="F83" s="117" t="n"/>
      <c r="G83" s="117" t="n"/>
      <c r="H83" s="339" t="n">
        <v>44605</v>
      </c>
      <c r="I83" s="176" t="n"/>
      <c r="J83" s="635" t="n"/>
      <c r="K83" s="218" t="n"/>
      <c r="L83" s="507" t="n">
        <v>0</v>
      </c>
      <c r="M83" s="508" t="n"/>
      <c r="N83" s="508" t="n">
        <v>54</v>
      </c>
      <c r="O83" s="508" t="n"/>
      <c r="P83" s="509" t="n">
        <v>12</v>
      </c>
      <c r="Q83" s="507" t="n">
        <v>0</v>
      </c>
      <c r="R83" s="508" t="n">
        <v>34</v>
      </c>
      <c r="S83" s="509" t="n">
        <v>2</v>
      </c>
      <c r="T83" s="507" t="n">
        <v>0</v>
      </c>
      <c r="U83" s="508" t="n">
        <v>36</v>
      </c>
      <c r="V83" s="509" t="n">
        <v>0</v>
      </c>
      <c r="W83" s="117" t="n"/>
      <c r="X83" s="265">
        <f>N83+R83+U83+O83</f>
        <v/>
      </c>
      <c r="Y83" s="347">
        <f>P83+S83+V83</f>
        <v/>
      </c>
      <c r="Z83" s="140">
        <f>X83</f>
        <v/>
      </c>
      <c r="AA83" s="116">
        <f>Z83/C83</f>
        <v/>
      </c>
    </row>
    <row r="84" ht="13.5" customFormat="1" customHeight="1" s="41" thickBot="1">
      <c r="A84" s="452" t="inlineStr">
        <is>
          <t>BLANK VOYAGE</t>
        </is>
      </c>
      <c r="B84" s="528" t="n"/>
      <c r="C84" s="688" t="n"/>
      <c r="D84" s="689" t="n"/>
      <c r="E84" s="689" t="n"/>
      <c r="F84" s="690" t="n"/>
      <c r="G84" s="532" t="n"/>
      <c r="H84" s="533" t="n"/>
      <c r="I84" s="532" t="n"/>
      <c r="J84" s="532" t="n"/>
      <c r="K84" s="535" t="n"/>
      <c r="L84" s="535" t="n"/>
      <c r="M84" s="535" t="n"/>
      <c r="N84" s="535" t="n"/>
      <c r="O84" s="535" t="n"/>
      <c r="P84" s="535" t="n"/>
      <c r="Q84" s="535" t="n"/>
      <c r="R84" s="535" t="n"/>
      <c r="S84" s="535" t="n"/>
      <c r="T84" s="535" t="n"/>
      <c r="U84" s="535" t="n"/>
      <c r="V84" s="528" t="n"/>
      <c r="W84" s="528" t="n"/>
      <c r="X84" s="528" t="n"/>
      <c r="Y84" s="536" t="n"/>
      <c r="Z84" s="555" t="n"/>
      <c r="AA84" s="556" t="n"/>
    </row>
    <row r="85" ht="14.5" customFormat="1" customHeight="1" s="41" thickBot="1">
      <c r="A85" s="183" t="n"/>
      <c r="B85" s="270" t="n"/>
      <c r="C85" s="270" t="n"/>
      <c r="D85" s="680" t="n"/>
      <c r="E85" s="680" t="n"/>
      <c r="F85" s="680" t="n"/>
      <c r="G85" s="270" t="n"/>
      <c r="H85" s="270" t="n"/>
      <c r="I85" s="147" t="n"/>
      <c r="J85" s="147" t="n"/>
      <c r="K85" s="147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270" t="n"/>
      <c r="X85" s="270" t="n"/>
      <c r="Y85" s="270" t="n"/>
      <c r="Z85" s="125" t="n"/>
      <c r="AA85" s="126" t="n"/>
    </row>
    <row r="86" ht="14" customHeight="1" s="104">
      <c r="A86" s="86" t="inlineStr">
        <is>
          <t>AWE5</t>
        </is>
      </c>
      <c r="B86" s="180" t="inlineStr">
        <is>
          <t>HAL / NYC / ORF / SAV / PKG / SIN / JKT / LCH / CMP</t>
        </is>
      </c>
      <c r="C86" s="88" t="n"/>
      <c r="D86" s="691" t="n"/>
      <c r="E86" s="691" t="n"/>
      <c r="F86" s="691" t="n"/>
      <c r="G86" s="88" t="n"/>
      <c r="H86" s="90" t="n"/>
      <c r="I86" s="88" t="n"/>
      <c r="J86" s="215" t="n"/>
      <c r="K86" s="88" t="n"/>
      <c r="L86" s="91" t="n"/>
      <c r="M86" s="91" t="n"/>
      <c r="N86" s="91" t="n"/>
      <c r="O86" s="91" t="n"/>
      <c r="P86" s="91" t="n"/>
      <c r="Q86" s="91" t="n"/>
      <c r="R86" s="91" t="n"/>
      <c r="S86" s="91" t="n"/>
      <c r="T86" s="91" t="n"/>
      <c r="U86" s="91" t="n"/>
      <c r="V86" s="91" t="n"/>
      <c r="W86" s="44" t="n"/>
      <c r="X86" s="44" t="n"/>
      <c r="AA86" s="134" t="n"/>
    </row>
    <row r="87" customFormat="1" s="41">
      <c r="A87" s="331" t="inlineStr">
        <is>
          <t>CMA CGM BRAZIL 006</t>
        </is>
      </c>
      <c r="B87" s="293" t="inlineStr">
        <is>
          <t>NSO</t>
        </is>
      </c>
      <c r="C87" s="639" t="n">
        <v>122</v>
      </c>
      <c r="D87" s="692" t="n">
        <v>1476</v>
      </c>
      <c r="E87" s="367" t="n">
        <v>49</v>
      </c>
      <c r="F87" s="332" t="n"/>
      <c r="G87" s="332" t="n"/>
      <c r="H87" s="339" t="n">
        <v>44555</v>
      </c>
      <c r="I87" s="176" t="n">
        <v>44567</v>
      </c>
      <c r="J87" s="635" t="n">
        <v>44568</v>
      </c>
      <c r="K87" s="322" t="n"/>
      <c r="L87" s="507" t="n">
        <v>0</v>
      </c>
      <c r="M87" s="507" t="n"/>
      <c r="N87" s="508" t="n">
        <v>0</v>
      </c>
      <c r="O87" s="508" t="n"/>
      <c r="P87" s="509" t="n">
        <v>0</v>
      </c>
      <c r="Q87" s="507" t="n">
        <v>0</v>
      </c>
      <c r="R87" s="508" t="n">
        <v>91</v>
      </c>
      <c r="S87" s="509" t="n">
        <v>21</v>
      </c>
      <c r="T87" s="507" t="n">
        <v>0</v>
      </c>
      <c r="U87" s="508" t="n">
        <v>27</v>
      </c>
      <c r="V87" s="509" t="n">
        <v>0</v>
      </c>
      <c r="W87" s="117" t="n"/>
      <c r="X87" s="265">
        <f>N87+R87+U87+O87</f>
        <v/>
      </c>
      <c r="Y87" s="138">
        <f>P87+S87+V87</f>
        <v/>
      </c>
      <c r="Z87" s="140">
        <f>X87</f>
        <v/>
      </c>
      <c r="AA87" s="116">
        <f>Z87/C87</f>
        <v/>
      </c>
    </row>
    <row r="88" customFormat="1" s="41">
      <c r="A88" s="267" t="inlineStr">
        <is>
          <t>CMA CGM THALASSA 423</t>
        </is>
      </c>
      <c r="B88" s="238" t="inlineStr">
        <is>
          <t>QXB</t>
        </is>
      </c>
      <c r="C88" s="633" t="n">
        <v>122</v>
      </c>
      <c r="D88" s="667" t="n">
        <v>1476</v>
      </c>
      <c r="E88" s="383" t="n">
        <v>49</v>
      </c>
      <c r="F88" s="225" t="n"/>
      <c r="G88" s="225" t="n"/>
      <c r="H88" s="339" t="n">
        <v>44562</v>
      </c>
      <c r="I88" s="176" t="n">
        <v>44569</v>
      </c>
      <c r="J88" s="635" t="n">
        <v>44570</v>
      </c>
      <c r="K88" s="118" t="n"/>
      <c r="L88" s="507" t="n">
        <v>0</v>
      </c>
      <c r="M88" s="507" t="n"/>
      <c r="N88" s="508" t="n">
        <v>0</v>
      </c>
      <c r="O88" s="508" t="n"/>
      <c r="P88" s="509" t="n">
        <v>0</v>
      </c>
      <c r="Q88" s="507" t="n">
        <v>0</v>
      </c>
      <c r="R88" s="508" t="n">
        <v>26</v>
      </c>
      <c r="S88" s="509" t="n">
        <v>1</v>
      </c>
      <c r="T88" s="507" t="n">
        <v>0</v>
      </c>
      <c r="U88" s="508" t="n">
        <v>4</v>
      </c>
      <c r="V88" s="509" t="n">
        <v>0</v>
      </c>
      <c r="W88" s="117" t="n"/>
      <c r="X88" s="265">
        <f>N88+R88+U88+O88</f>
        <v/>
      </c>
      <c r="Y88" s="138">
        <f>P88+S88+V88</f>
        <v/>
      </c>
      <c r="Z88" s="140">
        <f>X88</f>
        <v/>
      </c>
      <c r="AA88" s="116">
        <f>Z88/C88</f>
        <v/>
      </c>
    </row>
    <row r="89" customFormat="1" s="41">
      <c r="A89" s="331" t="inlineStr">
        <is>
          <t>CMA CGM J. ADAMS 115</t>
        </is>
      </c>
      <c r="B89" s="293" t="inlineStr">
        <is>
          <t>N1C</t>
        </is>
      </c>
      <c r="C89" s="639" t="n">
        <v>122</v>
      </c>
      <c r="D89" s="692" t="n">
        <v>1476</v>
      </c>
      <c r="E89" s="367" t="n">
        <v>49</v>
      </c>
      <c r="F89" s="332" t="n"/>
      <c r="G89" s="332" t="n"/>
      <c r="H89" s="376" t="n">
        <v>44569</v>
      </c>
      <c r="I89" s="176" t="n">
        <v>44580</v>
      </c>
      <c r="J89" s="642" t="n"/>
      <c r="K89" s="322" t="n"/>
      <c r="L89" s="486" t="n">
        <v>0</v>
      </c>
      <c r="M89" s="486" t="n"/>
      <c r="N89" s="554" t="n">
        <v>0</v>
      </c>
      <c r="O89" s="554" t="n"/>
      <c r="P89" s="471" t="n">
        <v>0</v>
      </c>
      <c r="Q89" s="486" t="n">
        <v>0</v>
      </c>
      <c r="R89" s="554" t="n">
        <v>64</v>
      </c>
      <c r="S89" s="471" t="n">
        <v>17</v>
      </c>
      <c r="T89" s="486" t="n">
        <v>0</v>
      </c>
      <c r="U89" s="554" t="n">
        <v>40</v>
      </c>
      <c r="V89" s="471" t="n">
        <v>0</v>
      </c>
      <c r="W89" s="324" t="n"/>
      <c r="X89" s="321">
        <f>N89+R89+U89+O89</f>
        <v/>
      </c>
      <c r="Y89" s="323">
        <f>P89+S89+V89</f>
        <v/>
      </c>
      <c r="Z89" s="294">
        <f>X89</f>
        <v/>
      </c>
      <c r="AA89" s="305">
        <f>Z89/C89</f>
        <v/>
      </c>
    </row>
    <row r="90" customFormat="1" s="41">
      <c r="A90" s="279" t="inlineStr">
        <is>
          <t>BLANK VOYAGE</t>
        </is>
      </c>
      <c r="B90" s="280" t="n"/>
      <c r="C90" s="636" t="n"/>
      <c r="D90" s="637" t="n"/>
      <c r="E90" s="637" t="n"/>
      <c r="F90" s="638" t="n"/>
      <c r="G90" s="284" t="n"/>
      <c r="H90" s="290" t="n"/>
      <c r="I90" s="284" t="n"/>
      <c r="J90" s="284" t="n"/>
      <c r="K90" s="375" t="n"/>
      <c r="L90" s="375" t="n"/>
      <c r="M90" s="375" t="n"/>
      <c r="N90" s="375" t="n"/>
      <c r="O90" s="375" t="n"/>
      <c r="P90" s="375" t="n"/>
      <c r="Q90" s="375" t="n"/>
      <c r="R90" s="375" t="n"/>
      <c r="S90" s="375" t="n"/>
      <c r="T90" s="375" t="n"/>
      <c r="U90" s="375" t="n"/>
      <c r="V90" s="280" t="n"/>
      <c r="W90" s="280" t="n"/>
      <c r="X90" s="280" t="n"/>
      <c r="Y90" s="286" t="n"/>
      <c r="Z90" s="287" t="n"/>
      <c r="AA90" s="288" t="n"/>
    </row>
    <row r="91" customFormat="1" s="41">
      <c r="A91" s="517" t="inlineStr">
        <is>
          <t>APL DUBLIN 404</t>
        </is>
      </c>
      <c r="B91" s="238" t="inlineStr">
        <is>
          <t>NL4</t>
        </is>
      </c>
      <c r="C91" s="633" t="n">
        <v>122</v>
      </c>
      <c r="D91" s="667" t="n">
        <v>1476</v>
      </c>
      <c r="E91" s="383" t="n">
        <v>49</v>
      </c>
      <c r="F91" s="225" t="n"/>
      <c r="G91" s="225" t="n"/>
      <c r="H91" s="290" t="n"/>
      <c r="I91" s="176" t="n"/>
      <c r="J91" s="635" t="n"/>
      <c r="K91" s="118" t="inlineStr">
        <is>
          <t>omit HAL</t>
        </is>
      </c>
      <c r="L91" s="375" t="n"/>
      <c r="M91" s="375" t="n"/>
      <c r="N91" s="375" t="n"/>
      <c r="O91" s="375" t="n"/>
      <c r="P91" s="375" t="n"/>
      <c r="Q91" s="375" t="n"/>
      <c r="R91" s="375" t="n"/>
      <c r="S91" s="375" t="n"/>
      <c r="T91" s="375" t="n"/>
      <c r="U91" s="375" t="n"/>
      <c r="V91" s="280" t="n"/>
      <c r="W91" s="280" t="n"/>
      <c r="X91" s="280" t="n"/>
      <c r="Y91" s="286" t="n"/>
      <c r="Z91" s="287" t="n"/>
      <c r="AA91" s="288" t="n"/>
    </row>
    <row r="92" customFormat="1" s="41">
      <c r="A92" s="267" t="inlineStr">
        <is>
          <t>CMA CGM HERMES 003</t>
        </is>
      </c>
      <c r="B92" s="238" t="inlineStr">
        <is>
          <t>M22</t>
        </is>
      </c>
      <c r="C92" s="633" t="n">
        <v>122</v>
      </c>
      <c r="D92" s="667" t="n">
        <v>1476</v>
      </c>
      <c r="E92" s="383" t="n">
        <v>49</v>
      </c>
      <c r="F92" s="225" t="n"/>
      <c r="G92" s="225" t="n"/>
      <c r="H92" s="339" t="n">
        <v>44590</v>
      </c>
      <c r="I92" s="176" t="n"/>
      <c r="J92" s="635" t="n"/>
      <c r="K92" s="118" t="n"/>
      <c r="L92" s="507" t="n">
        <v>0</v>
      </c>
      <c r="M92" s="507" t="n"/>
      <c r="N92" s="508" t="n">
        <v>0</v>
      </c>
      <c r="O92" s="508" t="n"/>
      <c r="P92" s="509" t="n">
        <v>0</v>
      </c>
      <c r="Q92" s="507" t="n">
        <v>0</v>
      </c>
      <c r="R92" s="508" t="n">
        <v>4</v>
      </c>
      <c r="S92" s="509" t="n">
        <v>1</v>
      </c>
      <c r="T92" s="507" t="n">
        <v>0</v>
      </c>
      <c r="U92" s="508" t="n">
        <v>78</v>
      </c>
      <c r="V92" s="509" t="n">
        <v>0</v>
      </c>
      <c r="W92" s="117" t="n"/>
      <c r="X92" s="265">
        <f>N92+R92+U92+O92</f>
        <v/>
      </c>
      <c r="Y92" s="138">
        <f>P92+S92+V92</f>
        <v/>
      </c>
      <c r="Z92" s="140">
        <f>X92</f>
        <v/>
      </c>
      <c r="AA92" s="116">
        <f>Z92/C92</f>
        <v/>
      </c>
    </row>
    <row r="93" customFormat="1" s="41">
      <c r="A93" s="279" t="inlineStr">
        <is>
          <t>BLANK VOYAGE</t>
        </is>
      </c>
      <c r="B93" s="280" t="n"/>
      <c r="C93" s="636" t="n"/>
      <c r="D93" s="637" t="n"/>
      <c r="E93" s="637" t="n"/>
      <c r="F93" s="638" t="n"/>
      <c r="G93" s="284" t="n"/>
      <c r="H93" s="290" t="n"/>
      <c r="I93" s="284" t="n"/>
      <c r="J93" s="284" t="n"/>
      <c r="K93" s="375" t="n"/>
      <c r="L93" s="375" t="n"/>
      <c r="M93" s="375" t="n"/>
      <c r="N93" s="375" t="n"/>
      <c r="O93" s="375" t="n"/>
      <c r="P93" s="375" t="n"/>
      <c r="Q93" s="375" t="n"/>
      <c r="R93" s="375" t="n"/>
      <c r="S93" s="375" t="n"/>
      <c r="T93" s="375" t="n"/>
      <c r="U93" s="375" t="n"/>
      <c r="V93" s="280" t="n"/>
      <c r="W93" s="280" t="n"/>
      <c r="X93" s="280" t="n"/>
      <c r="Y93" s="286" t="n"/>
      <c r="Z93" s="287" t="n"/>
      <c r="AA93" s="288" t="n"/>
    </row>
    <row r="94" customFormat="1" s="41">
      <c r="A94" s="331" t="inlineStr">
        <is>
          <t>CMA CGM MEXICO 010</t>
        </is>
      </c>
      <c r="B94" s="293" t="inlineStr">
        <is>
          <t>NKX</t>
        </is>
      </c>
      <c r="C94" s="639" t="n">
        <v>122</v>
      </c>
      <c r="D94" s="692" t="n">
        <v>1476</v>
      </c>
      <c r="E94" s="367" t="n">
        <v>49</v>
      </c>
      <c r="F94" s="332" t="n"/>
      <c r="G94" s="332" t="n"/>
      <c r="H94" s="376" t="n">
        <v>44604</v>
      </c>
      <c r="I94" s="30" t="n"/>
      <c r="J94" s="642" t="n"/>
      <c r="K94" s="322" t="n"/>
      <c r="L94" s="486" t="n">
        <v>0</v>
      </c>
      <c r="M94" s="486" t="n"/>
      <c r="N94" s="554" t="n">
        <v>0</v>
      </c>
      <c r="O94" s="554" t="n"/>
      <c r="P94" s="471" t="n">
        <v>0</v>
      </c>
      <c r="Q94" s="486" t="n">
        <v>0</v>
      </c>
      <c r="R94" s="554" t="n">
        <v>2</v>
      </c>
      <c r="S94" s="471" t="n">
        <v>0</v>
      </c>
      <c r="T94" s="486" t="n">
        <v>0</v>
      </c>
      <c r="U94" s="554" t="n">
        <v>30</v>
      </c>
      <c r="V94" s="471" t="n">
        <v>0</v>
      </c>
      <c r="W94" s="324" t="n"/>
      <c r="X94" s="321">
        <f>N94+R94+U94+O94</f>
        <v/>
      </c>
      <c r="Y94" s="323">
        <f>P94+S94+V94</f>
        <v/>
      </c>
      <c r="Z94" s="511">
        <f>X94</f>
        <v/>
      </c>
      <c r="AA94" s="512">
        <f>Z94/C94</f>
        <v/>
      </c>
    </row>
    <row r="95" ht="13.5" customFormat="1" customHeight="1" s="41" thickBot="1">
      <c r="A95" s="222" t="inlineStr">
        <is>
          <t>CMA CGM T. ROOSEVELT 119</t>
        </is>
      </c>
      <c r="B95" s="229" t="inlineStr">
        <is>
          <t>N9B</t>
        </is>
      </c>
      <c r="C95" s="652" t="n">
        <v>122</v>
      </c>
      <c r="D95" s="693" t="n">
        <v>1476</v>
      </c>
      <c r="E95" s="566" t="n">
        <v>49</v>
      </c>
      <c r="F95" s="230" t="n"/>
      <c r="G95" s="230" t="n"/>
      <c r="H95" s="380" t="n">
        <v>44611</v>
      </c>
      <c r="I95" s="181" t="n"/>
      <c r="J95" s="654" t="n"/>
      <c r="K95" s="142" t="n"/>
      <c r="L95" s="570" t="n">
        <v>0</v>
      </c>
      <c r="M95" s="570" t="n"/>
      <c r="N95" s="382" t="n">
        <v>0</v>
      </c>
      <c r="O95" s="382" t="n"/>
      <c r="P95" s="572" t="n">
        <v>0</v>
      </c>
      <c r="Q95" s="570" t="n">
        <v>0</v>
      </c>
      <c r="R95" s="382" t="n">
        <v>0</v>
      </c>
      <c r="S95" s="572" t="n">
        <v>0</v>
      </c>
      <c r="T95" s="570" t="n">
        <v>0</v>
      </c>
      <c r="U95" s="382" t="n">
        <v>0</v>
      </c>
      <c r="V95" s="572" t="n">
        <v>0</v>
      </c>
      <c r="W95" s="135" t="n"/>
      <c r="X95" s="266">
        <f>N95+R95+U95+O95</f>
        <v/>
      </c>
      <c r="Y95" s="136">
        <f>P95+S95+V95</f>
        <v/>
      </c>
      <c r="Z95" s="490">
        <f>X95</f>
        <v/>
      </c>
      <c r="AA95" s="521">
        <f>Z95/C95</f>
        <v/>
      </c>
    </row>
    <row r="96" ht="13.5" customFormat="1" customHeight="1" s="41" thickBot="1">
      <c r="A96" s="183" t="n"/>
      <c r="B96" s="270" t="n"/>
      <c r="C96" s="694" t="n"/>
      <c r="D96" s="695" t="n"/>
      <c r="E96" s="695" t="n"/>
      <c r="F96" s="95" t="n"/>
      <c r="G96" s="95" t="n"/>
      <c r="H96" s="147" t="n"/>
      <c r="I96" s="224" t="n"/>
      <c r="J96" s="224" t="n"/>
      <c r="K96" s="228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7" t="n"/>
      <c r="X96" s="270" t="n"/>
      <c r="Y96" s="270" t="n"/>
      <c r="Z96" s="133" t="n"/>
      <c r="AA96" s="359" t="n"/>
    </row>
    <row r="97" ht="14.5" customHeight="1" s="104" thickBot="1">
      <c r="A97" s="86" t="inlineStr">
        <is>
          <t>GEX1</t>
        </is>
      </c>
      <c r="B97" s="87" t="inlineStr">
        <is>
          <t>MTR/ANR/ BRV/ LEH /LIV</t>
        </is>
      </c>
      <c r="C97" s="88" t="n"/>
      <c r="D97" s="691" t="n"/>
      <c r="E97" s="691" t="n"/>
      <c r="F97" s="691" t="n"/>
      <c r="G97" s="88" t="n"/>
      <c r="H97" s="90" t="n"/>
      <c r="I97" s="88" t="n"/>
      <c r="J97" s="88" t="n"/>
      <c r="K97" s="88" t="n"/>
      <c r="L97" s="91" t="n"/>
      <c r="M97" s="91" t="n"/>
      <c r="N97" s="91" t="n"/>
      <c r="O97" s="91" t="n"/>
      <c r="P97" s="91" t="n"/>
      <c r="Q97" s="91" t="n"/>
      <c r="R97" s="91" t="n"/>
      <c r="S97" s="91" t="n"/>
      <c r="T97" s="91" t="n"/>
      <c r="U97" s="91" t="n"/>
      <c r="V97" s="91" t="n"/>
      <c r="W97" s="44" t="n"/>
      <c r="X97" s="44" t="n"/>
      <c r="Y97" s="44" t="n"/>
      <c r="Z97" s="44" t="n"/>
      <c r="AA97" s="351" t="n"/>
    </row>
    <row r="98" customFormat="1" s="41">
      <c r="A98" s="331" t="inlineStr">
        <is>
          <t>OOCL ST LAWERENCE 016 E</t>
        </is>
      </c>
      <c r="B98" s="321" t="inlineStr">
        <is>
          <t>OSC</t>
        </is>
      </c>
      <c r="C98" s="639" t="n">
        <v>50</v>
      </c>
      <c r="D98" s="692" t="n">
        <v>648</v>
      </c>
      <c r="E98" s="367" t="n">
        <v>3</v>
      </c>
      <c r="F98" s="332" t="n"/>
      <c r="G98" s="332" t="n"/>
      <c r="H98" s="329" t="n">
        <v>44554</v>
      </c>
      <c r="I98" s="176" t="n">
        <v>44559</v>
      </c>
      <c r="J98" s="635" t="n">
        <v>44565</v>
      </c>
      <c r="K98" s="292" t="n"/>
      <c r="L98" s="486" t="n">
        <v>0</v>
      </c>
      <c r="M98" s="554" t="n"/>
      <c r="N98" s="554" t="n">
        <v>0</v>
      </c>
      <c r="O98" s="554" t="n"/>
      <c r="P98" s="471" t="n">
        <v>0</v>
      </c>
      <c r="Q98" s="486" t="n">
        <v>0</v>
      </c>
      <c r="R98" s="554" t="n">
        <v>22</v>
      </c>
      <c r="S98" s="471" t="n">
        <v>1</v>
      </c>
      <c r="T98" s="486" t="n">
        <v>0</v>
      </c>
      <c r="U98" s="554" t="n">
        <v>0</v>
      </c>
      <c r="V98" s="471" t="n">
        <v>0</v>
      </c>
      <c r="W98" s="324" t="n"/>
      <c r="X98" s="321">
        <f>N98+R98+U98+O98</f>
        <v/>
      </c>
      <c r="Y98" s="323">
        <f>P98+S98+V98</f>
        <v/>
      </c>
      <c r="Z98" s="294">
        <f>X98</f>
        <v/>
      </c>
      <c r="AA98" s="305">
        <f>Z98/C98</f>
        <v/>
      </c>
    </row>
    <row r="99" customFormat="1" s="41">
      <c r="A99" s="267" t="inlineStr">
        <is>
          <t>MSC MARIA CLARA 006 E</t>
        </is>
      </c>
      <c r="B99" s="265" t="inlineStr">
        <is>
          <t>NX5</t>
        </is>
      </c>
      <c r="C99" s="633" t="n">
        <v>50</v>
      </c>
      <c r="D99" s="667" t="n">
        <v>648</v>
      </c>
      <c r="E99" s="383" t="n">
        <v>3</v>
      </c>
      <c r="F99" s="225" t="n"/>
      <c r="G99" s="225" t="n"/>
      <c r="H99" s="115" t="n">
        <v>44561</v>
      </c>
      <c r="I99" s="176" t="n">
        <v>44572</v>
      </c>
      <c r="J99" s="635" t="n">
        <v>44575</v>
      </c>
      <c r="K99" s="179" t="n"/>
      <c r="L99" s="507" t="n">
        <v>0</v>
      </c>
      <c r="M99" s="508" t="n"/>
      <c r="N99" s="508" t="n">
        <v>0</v>
      </c>
      <c r="O99" s="508" t="n"/>
      <c r="P99" s="509" t="n">
        <v>0</v>
      </c>
      <c r="Q99" s="507" t="n">
        <v>0</v>
      </c>
      <c r="R99" s="508" t="n">
        <v>40</v>
      </c>
      <c r="S99" s="509" t="n">
        <v>3</v>
      </c>
      <c r="T99" s="507" t="n">
        <v>0</v>
      </c>
      <c r="U99" s="508" t="n">
        <v>0</v>
      </c>
      <c r="V99" s="509" t="n">
        <v>0</v>
      </c>
      <c r="W99" s="117" t="n"/>
      <c r="X99" s="265">
        <f>N99+R99+U99+O99</f>
        <v/>
      </c>
      <c r="Y99" s="138">
        <f>P99+S99+V99</f>
        <v/>
      </c>
      <c r="Z99" s="140">
        <f>X99</f>
        <v/>
      </c>
      <c r="AA99" s="116">
        <f>Z99/C99</f>
        <v/>
      </c>
    </row>
    <row r="100" ht="13" customFormat="1" customHeight="1" s="41">
      <c r="A100" s="331" t="inlineStr">
        <is>
          <t>OTTAWA EXPRESS 034 E</t>
        </is>
      </c>
      <c r="B100" s="321" t="inlineStr">
        <is>
          <t>NHF</t>
        </is>
      </c>
      <c r="C100" s="639" t="n">
        <v>50</v>
      </c>
      <c r="D100" s="692" t="n">
        <v>648</v>
      </c>
      <c r="E100" s="367" t="n">
        <v>3</v>
      </c>
      <c r="F100" s="332" t="n"/>
      <c r="G100" s="332" t="n"/>
      <c r="H100" s="329" t="n">
        <v>44568</v>
      </c>
      <c r="I100" s="176" t="n">
        <v>44578</v>
      </c>
      <c r="J100" s="635" t="n">
        <v>44581</v>
      </c>
      <c r="K100" s="292" t="n"/>
      <c r="L100" s="332" t="n">
        <v>0</v>
      </c>
      <c r="M100" s="474" t="n"/>
      <c r="N100" s="321" t="n">
        <v>0</v>
      </c>
      <c r="O100" s="321" t="n"/>
      <c r="P100" s="471" t="n">
        <v>0</v>
      </c>
      <c r="Q100" s="324" t="n">
        <v>0</v>
      </c>
      <c r="R100" s="321" t="n">
        <v>32</v>
      </c>
      <c r="S100" s="471" t="n">
        <v>3</v>
      </c>
      <c r="T100" s="324" t="n">
        <v>0</v>
      </c>
      <c r="U100" s="321" t="n">
        <v>0</v>
      </c>
      <c r="V100" s="471" t="n">
        <v>0</v>
      </c>
      <c r="W100" s="324" t="n"/>
      <c r="X100" s="321">
        <f>N100+R100+U100+O100</f>
        <v/>
      </c>
      <c r="Y100" s="323">
        <f>P100+S100+V100</f>
        <v/>
      </c>
      <c r="Z100" s="511">
        <f>X100</f>
        <v/>
      </c>
      <c r="AA100" s="512">
        <f>Z100/C100</f>
        <v/>
      </c>
    </row>
    <row r="101" ht="14.25" customFormat="1" customHeight="1" s="41">
      <c r="A101" s="331" t="inlineStr">
        <is>
          <t>MSC SAO PAULO 075 E</t>
        </is>
      </c>
      <c r="B101" s="321" t="inlineStr">
        <is>
          <t>SM1</t>
        </is>
      </c>
      <c r="C101" s="639" t="n">
        <v>50</v>
      </c>
      <c r="D101" s="692" t="n">
        <v>648</v>
      </c>
      <c r="E101" s="367" t="n">
        <v>3</v>
      </c>
      <c r="F101" s="332" t="n"/>
      <c r="G101" s="332" t="n"/>
      <c r="H101" s="329" t="n">
        <v>44575</v>
      </c>
      <c r="I101" s="30" t="n"/>
      <c r="J101" s="642" t="n"/>
      <c r="K101" s="292" t="n"/>
      <c r="L101" s="486" t="n">
        <v>0</v>
      </c>
      <c r="M101" s="554" t="n"/>
      <c r="N101" s="554" t="n">
        <v>2</v>
      </c>
      <c r="O101" s="554" t="n"/>
      <c r="P101" s="471" t="n">
        <v>0</v>
      </c>
      <c r="Q101" s="486" t="n">
        <v>0</v>
      </c>
      <c r="R101" s="554" t="n">
        <v>34</v>
      </c>
      <c r="S101" s="471" t="n">
        <v>2</v>
      </c>
      <c r="T101" s="486" t="n">
        <v>0</v>
      </c>
      <c r="U101" s="554" t="n">
        <v>0</v>
      </c>
      <c r="V101" s="471" t="n">
        <v>0</v>
      </c>
      <c r="W101" s="324" t="n"/>
      <c r="X101" s="321">
        <f>N101+R101+U101+O101</f>
        <v/>
      </c>
      <c r="Y101" s="323">
        <f>P101+S101+V101</f>
        <v/>
      </c>
      <c r="Z101" s="511">
        <f>X101</f>
        <v/>
      </c>
      <c r="AA101" s="512">
        <f>Z101/C101</f>
        <v/>
      </c>
    </row>
    <row r="102" customFormat="1" s="41">
      <c r="A102" s="267" t="inlineStr">
        <is>
          <t>OOCL ST LAWERENCE 017 E</t>
        </is>
      </c>
      <c r="B102" s="265" t="inlineStr">
        <is>
          <t>OSC</t>
        </is>
      </c>
      <c r="C102" s="633" t="n">
        <v>50</v>
      </c>
      <c r="D102" s="667" t="n">
        <v>648</v>
      </c>
      <c r="E102" s="383" t="n">
        <v>3</v>
      </c>
      <c r="F102" s="225" t="n"/>
      <c r="G102" s="225" t="n"/>
      <c r="H102" s="115" t="n">
        <v>44582</v>
      </c>
      <c r="I102" s="176" t="n"/>
      <c r="J102" s="635" t="n"/>
      <c r="K102" s="179" t="n"/>
      <c r="L102" s="507" t="n">
        <v>0</v>
      </c>
      <c r="M102" s="508" t="n"/>
      <c r="N102" s="508" t="n">
        <v>2</v>
      </c>
      <c r="O102" s="508" t="n"/>
      <c r="P102" s="509" t="n">
        <v>0</v>
      </c>
      <c r="Q102" s="507" t="n">
        <v>0</v>
      </c>
      <c r="R102" s="508" t="n">
        <v>34</v>
      </c>
      <c r="S102" s="509" t="n">
        <v>0</v>
      </c>
      <c r="T102" s="507" t="n">
        <v>0</v>
      </c>
      <c r="U102" s="508" t="n">
        <v>0</v>
      </c>
      <c r="V102" s="509" t="n">
        <v>0</v>
      </c>
      <c r="W102" s="117" t="n"/>
      <c r="X102" s="265">
        <f>N102+R102+U102+O102</f>
        <v/>
      </c>
      <c r="Y102" s="138">
        <f>P102+S102+V102</f>
        <v/>
      </c>
      <c r="Z102" s="568">
        <f>X102</f>
        <v/>
      </c>
      <c r="AA102" s="569">
        <f>Z102/C102</f>
        <v/>
      </c>
    </row>
    <row r="103" customFormat="1" s="41">
      <c r="A103" s="331" t="inlineStr">
        <is>
          <t>MSC MARIA CLARA 007 E</t>
        </is>
      </c>
      <c r="B103" s="321" t="inlineStr">
        <is>
          <t>NX5</t>
        </is>
      </c>
      <c r="C103" s="639" t="n">
        <v>50</v>
      </c>
      <c r="D103" s="692" t="n">
        <v>648</v>
      </c>
      <c r="E103" s="367" t="n">
        <v>3</v>
      </c>
      <c r="F103" s="332" t="n"/>
      <c r="G103" s="332" t="n"/>
      <c r="H103" s="329" t="n">
        <v>44589</v>
      </c>
      <c r="I103" s="30" t="n"/>
      <c r="J103" s="642" t="n"/>
      <c r="K103" s="292" t="n"/>
      <c r="L103" s="486" t="n">
        <v>0</v>
      </c>
      <c r="M103" s="554" t="n"/>
      <c r="N103" s="554" t="n">
        <v>0</v>
      </c>
      <c r="O103" s="554" t="n"/>
      <c r="P103" s="471" t="n">
        <v>0</v>
      </c>
      <c r="Q103" s="486" t="n">
        <v>0</v>
      </c>
      <c r="R103" s="554" t="n">
        <v>2</v>
      </c>
      <c r="S103" s="471" t="n">
        <v>0</v>
      </c>
      <c r="T103" s="486" t="n">
        <v>0</v>
      </c>
      <c r="U103" s="554" t="n">
        <v>0</v>
      </c>
      <c r="V103" s="471" t="n">
        <v>0</v>
      </c>
      <c r="W103" s="324" t="n"/>
      <c r="X103" s="321">
        <f>N103+R103+U103+O103</f>
        <v/>
      </c>
      <c r="Y103" s="323">
        <f>P103+S103+V103</f>
        <v/>
      </c>
      <c r="Z103" s="511">
        <f>X103</f>
        <v/>
      </c>
      <c r="AA103" s="512">
        <f>Z103/C103</f>
        <v/>
      </c>
    </row>
    <row r="104" ht="13" customFormat="1" customHeight="1" s="41" thickBot="1">
      <c r="A104" s="222" t="inlineStr">
        <is>
          <t>OTTAWA EXPRESS 035 E</t>
        </is>
      </c>
      <c r="B104" s="266" t="inlineStr">
        <is>
          <t>NHF</t>
        </is>
      </c>
      <c r="C104" s="652" t="n">
        <v>50</v>
      </c>
      <c r="D104" s="693" t="n">
        <v>648</v>
      </c>
      <c r="E104" s="566" t="n">
        <v>3</v>
      </c>
      <c r="F104" s="230" t="n"/>
      <c r="G104" s="230" t="n"/>
      <c r="H104" s="182" t="n">
        <v>44596</v>
      </c>
      <c r="I104" s="181" t="n"/>
      <c r="J104" s="654" t="n"/>
      <c r="K104" s="473" t="n"/>
      <c r="L104" s="230" t="n">
        <v>0</v>
      </c>
      <c r="M104" s="358" t="n"/>
      <c r="N104" s="266" t="n">
        <v>4</v>
      </c>
      <c r="O104" s="266" t="n"/>
      <c r="P104" s="572" t="n">
        <v>0</v>
      </c>
      <c r="Q104" s="135" t="n">
        <v>0</v>
      </c>
      <c r="R104" s="266" t="n">
        <v>0</v>
      </c>
      <c r="S104" s="572" t="n">
        <v>0</v>
      </c>
      <c r="T104" s="135" t="n">
        <v>0</v>
      </c>
      <c r="U104" s="266" t="n">
        <v>0</v>
      </c>
      <c r="V104" s="572" t="n">
        <v>0</v>
      </c>
      <c r="W104" s="135" t="n"/>
      <c r="X104" s="266">
        <f>N104+R104+U104+O104</f>
        <v/>
      </c>
      <c r="Y104" s="136">
        <f>P104+S104+V104</f>
        <v/>
      </c>
      <c r="Z104" s="490">
        <f>X104</f>
        <v/>
      </c>
      <c r="AA104" s="521">
        <f>Z104/C104</f>
        <v/>
      </c>
    </row>
    <row r="105" ht="13.5" customFormat="1" customHeight="1" s="41" thickBot="1">
      <c r="A105" s="183" t="n"/>
      <c r="B105" s="270" t="n"/>
      <c r="C105" s="694" t="n"/>
      <c r="D105" s="695" t="n"/>
      <c r="E105" s="695" t="n"/>
      <c r="F105" s="95" t="n"/>
      <c r="G105" s="95" t="n"/>
      <c r="H105" s="147" t="n"/>
      <c r="I105" s="224" t="n"/>
      <c r="J105" s="224" t="n"/>
      <c r="K105" s="228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7" t="n"/>
      <c r="X105" s="270" t="n"/>
      <c r="Y105" s="270" t="n"/>
      <c r="Z105" s="133" t="n"/>
      <c r="AA105" s="141" t="n"/>
    </row>
    <row r="106" ht="14.5" customHeight="1" s="104" thickBot="1">
      <c r="A106" s="22" t="inlineStr">
        <is>
          <t>GEX2</t>
        </is>
      </c>
      <c r="B106" s="23" t="inlineStr">
        <is>
          <t xml:space="preserve">MTR/ SOU/ANR/HAM </t>
        </is>
      </c>
      <c r="C106" s="27" t="n"/>
      <c r="D106" s="696" t="n"/>
      <c r="E106" s="696" t="n"/>
      <c r="F106" s="696" t="n"/>
      <c r="G106" s="27" t="n"/>
      <c r="H106" s="29" t="n"/>
      <c r="I106" s="27" t="n"/>
      <c r="J106" s="27" t="n"/>
      <c r="K106" s="27" t="n"/>
      <c r="L106" s="45" t="n"/>
      <c r="M106" s="91" t="n"/>
      <c r="N106" s="91" t="n"/>
      <c r="O106" s="91" t="n"/>
      <c r="P106" s="91" t="n"/>
      <c r="Q106" s="91" t="n"/>
      <c r="R106" s="91" t="n"/>
      <c r="S106" s="91" t="n"/>
      <c r="T106" s="91" t="n"/>
      <c r="U106" s="91" t="n"/>
      <c r="V106" s="91" t="n"/>
      <c r="W106" s="44" t="n"/>
      <c r="Z106" s="330" t="n"/>
      <c r="AA106" s="114" t="n"/>
    </row>
    <row r="107" ht="14.15" customFormat="1" customHeight="1" s="41">
      <c r="A107" s="474" t="inlineStr">
        <is>
          <t>QUEBEC EXPRESS 030 E</t>
        </is>
      </c>
      <c r="B107" s="321" t="inlineStr">
        <is>
          <t>STW</t>
        </is>
      </c>
      <c r="C107" s="639" t="n">
        <v>50</v>
      </c>
      <c r="D107" s="692" t="n">
        <v>648</v>
      </c>
      <c r="E107" s="367" t="n">
        <v>4</v>
      </c>
      <c r="F107" s="332" t="n"/>
      <c r="G107" s="332" t="n"/>
      <c r="H107" s="329" t="n">
        <v>44551</v>
      </c>
      <c r="I107" s="176" t="n">
        <v>44562</v>
      </c>
      <c r="J107" s="635" t="n">
        <v>44567</v>
      </c>
      <c r="K107" s="527" t="inlineStr">
        <is>
          <t>omit SOU</t>
        </is>
      </c>
      <c r="L107" s="486" t="n">
        <v>0</v>
      </c>
      <c r="M107" s="487" t="n"/>
      <c r="N107" s="487" t="n">
        <v>0</v>
      </c>
      <c r="O107" s="487" t="n"/>
      <c r="P107" s="471" t="n">
        <v>0</v>
      </c>
      <c r="Q107" s="486" t="n">
        <v>0</v>
      </c>
      <c r="R107" s="487" t="n">
        <v>7</v>
      </c>
      <c r="S107" s="471" t="n">
        <v>0</v>
      </c>
      <c r="T107" s="486" t="n">
        <v>0</v>
      </c>
      <c r="U107" s="487" t="n">
        <v>2</v>
      </c>
      <c r="V107" s="471" t="n">
        <v>0</v>
      </c>
      <c r="W107" s="324" t="n"/>
      <c r="X107" s="321">
        <f>N107+R107+U107+O107</f>
        <v/>
      </c>
      <c r="Y107" s="323">
        <f>P107+S107+V107</f>
        <v/>
      </c>
      <c r="Z107" s="294">
        <f>X107</f>
        <v/>
      </c>
      <c r="AA107" s="573">
        <f>Z107/C107</f>
        <v/>
      </c>
    </row>
    <row r="108" ht="14.5" customFormat="1" customHeight="1" s="41">
      <c r="A108" s="268" t="inlineStr">
        <is>
          <t>OOCL MONTREAL 031 E</t>
        </is>
      </c>
      <c r="B108" s="265" t="inlineStr">
        <is>
          <t>NHH</t>
        </is>
      </c>
      <c r="C108" s="633" t="n">
        <v>50</v>
      </c>
      <c r="D108" s="667" t="n">
        <v>648</v>
      </c>
      <c r="E108" s="383" t="n">
        <v>4</v>
      </c>
      <c r="F108" s="225" t="n"/>
      <c r="G108" s="225" t="n"/>
      <c r="H108" s="115" t="n">
        <v>44558</v>
      </c>
      <c r="I108" s="176" t="n">
        <v>44568</v>
      </c>
      <c r="J108" s="635" t="n">
        <v>44571</v>
      </c>
      <c r="K108" s="118" t="n"/>
      <c r="L108" s="507" t="n">
        <v>0</v>
      </c>
      <c r="M108" s="470" t="n"/>
      <c r="N108" s="470" t="n">
        <v>6</v>
      </c>
      <c r="O108" s="470" t="n"/>
      <c r="P108" s="509" t="n">
        <v>0</v>
      </c>
      <c r="Q108" s="507" t="n">
        <v>0</v>
      </c>
      <c r="R108" s="470" t="n">
        <v>23</v>
      </c>
      <c r="S108" s="509" t="n">
        <v>0</v>
      </c>
      <c r="T108" s="507" t="n">
        <v>0</v>
      </c>
      <c r="U108" s="470" t="n">
        <v>8</v>
      </c>
      <c r="V108" s="509" t="n">
        <v>0</v>
      </c>
      <c r="W108" s="117" t="n"/>
      <c r="X108" s="265">
        <f>N108+R108+U108+O108</f>
        <v/>
      </c>
      <c r="Y108" s="138">
        <f>P108+S108+V108</f>
        <v/>
      </c>
      <c r="Z108" s="140">
        <f>X108</f>
        <v/>
      </c>
      <c r="AA108" s="357">
        <f>Z108/C108</f>
        <v/>
      </c>
    </row>
    <row r="109" ht="14.15" customFormat="1" customHeight="1" s="41">
      <c r="A109" s="474" t="inlineStr">
        <is>
          <t>MONTREAL EXPRESS 031 E</t>
        </is>
      </c>
      <c r="B109" s="321" t="inlineStr">
        <is>
          <t>NHI</t>
        </is>
      </c>
      <c r="C109" s="639" t="n">
        <v>50</v>
      </c>
      <c r="D109" s="692" t="n">
        <v>648</v>
      </c>
      <c r="E109" s="367" t="n">
        <v>4</v>
      </c>
      <c r="F109" s="332" t="n"/>
      <c r="G109" s="332" t="n"/>
      <c r="H109" s="329" t="n">
        <v>44565</v>
      </c>
      <c r="I109" s="176" t="n">
        <v>44572</v>
      </c>
      <c r="J109" s="635" t="n">
        <v>44575</v>
      </c>
      <c r="K109" s="322" t="n"/>
      <c r="L109" s="486" t="n">
        <v>0</v>
      </c>
      <c r="M109" s="487" t="n"/>
      <c r="N109" s="487" t="n">
        <v>6</v>
      </c>
      <c r="O109" s="487" t="n"/>
      <c r="P109" s="471" t="n">
        <v>0</v>
      </c>
      <c r="Q109" s="486" t="n">
        <v>0</v>
      </c>
      <c r="R109" s="487" t="n">
        <v>28</v>
      </c>
      <c r="S109" s="471" t="n">
        <v>4</v>
      </c>
      <c r="T109" s="486" t="n">
        <v>0</v>
      </c>
      <c r="U109" s="487" t="n">
        <v>6</v>
      </c>
      <c r="V109" s="471" t="n">
        <v>0</v>
      </c>
      <c r="W109" s="324" t="n"/>
      <c r="X109" s="321">
        <f>N109+R109+U109+O109</f>
        <v/>
      </c>
      <c r="Y109" s="323">
        <f>P109+S109+V109</f>
        <v/>
      </c>
      <c r="Z109" s="294">
        <f>X109</f>
        <v/>
      </c>
      <c r="AA109" s="477">
        <f>Z109/C109</f>
        <v/>
      </c>
    </row>
    <row r="110" customFormat="1" s="41">
      <c r="A110" s="279" t="inlineStr">
        <is>
          <t>BLANK VOYAGE</t>
        </is>
      </c>
      <c r="B110" s="280" t="n"/>
      <c r="C110" s="636" t="n"/>
      <c r="D110" s="637" t="n"/>
      <c r="E110" s="637" t="n"/>
      <c r="F110" s="638" t="n"/>
      <c r="G110" s="284" t="n"/>
      <c r="H110" s="290" t="n"/>
      <c r="I110" s="284" t="n"/>
      <c r="J110" s="284" t="n"/>
      <c r="K110" s="375" t="n"/>
      <c r="L110" s="375" t="n"/>
      <c r="M110" s="375" t="n"/>
      <c r="N110" s="375" t="n"/>
      <c r="O110" s="375" t="n"/>
      <c r="P110" s="375" t="n"/>
      <c r="Q110" s="375" t="n"/>
      <c r="R110" s="375" t="n"/>
      <c r="S110" s="375" t="n"/>
      <c r="T110" s="375" t="n"/>
      <c r="U110" s="375" t="n"/>
      <c r="V110" s="280" t="n"/>
      <c r="W110" s="280" t="n"/>
      <c r="X110" s="280" t="n"/>
      <c r="Y110" s="286" t="n"/>
      <c r="Z110" s="287" t="n"/>
      <c r="AA110" s="288" t="n"/>
    </row>
    <row r="111" ht="14.15" customFormat="1" customHeight="1" s="41">
      <c r="A111" s="474" t="inlineStr">
        <is>
          <t>TORONTO EXPRESS 032 E</t>
        </is>
      </c>
      <c r="B111" s="321" t="inlineStr">
        <is>
          <t>NHK</t>
        </is>
      </c>
      <c r="C111" s="639" t="n">
        <v>50</v>
      </c>
      <c r="D111" s="692" t="n">
        <v>648</v>
      </c>
      <c r="E111" s="367" t="n">
        <v>4</v>
      </c>
      <c r="F111" s="332" t="n"/>
      <c r="G111" s="332" t="n"/>
      <c r="H111" s="329" t="n">
        <v>44572</v>
      </c>
      <c r="I111" s="30" t="n"/>
      <c r="J111" s="642" t="n"/>
      <c r="K111" s="322" t="n"/>
      <c r="L111" s="486" t="n">
        <v>0</v>
      </c>
      <c r="M111" s="487" t="n"/>
      <c r="N111" s="487" t="n">
        <v>2</v>
      </c>
      <c r="O111" s="487" t="n"/>
      <c r="P111" s="471" t="n">
        <v>0</v>
      </c>
      <c r="Q111" s="486" t="n">
        <v>0</v>
      </c>
      <c r="R111" s="487" t="n">
        <v>41</v>
      </c>
      <c r="S111" s="471" t="n">
        <v>4</v>
      </c>
      <c r="T111" s="486" t="n">
        <v>0</v>
      </c>
      <c r="U111" s="487" t="n">
        <v>7</v>
      </c>
      <c r="V111" s="471" t="n">
        <v>0</v>
      </c>
      <c r="W111" s="324" t="n"/>
      <c r="X111" s="321">
        <f>N111+R111+U111+O111</f>
        <v/>
      </c>
      <c r="Y111" s="323">
        <f>P111+S111+V111</f>
        <v/>
      </c>
      <c r="Z111" s="294">
        <f>X111</f>
        <v/>
      </c>
      <c r="AA111" s="477">
        <f>Z111/C111</f>
        <v/>
      </c>
    </row>
    <row r="112" ht="14.15" customFormat="1" customHeight="1" s="41">
      <c r="A112" s="474" t="inlineStr">
        <is>
          <t>QUEBEC EXPRESS 031 E</t>
        </is>
      </c>
      <c r="B112" s="321" t="inlineStr">
        <is>
          <t>STW</t>
        </is>
      </c>
      <c r="C112" s="639" t="n">
        <v>50</v>
      </c>
      <c r="D112" s="692" t="n">
        <v>648</v>
      </c>
      <c r="E112" s="367" t="n">
        <v>4</v>
      </c>
      <c r="F112" s="332" t="n"/>
      <c r="G112" s="332" t="n"/>
      <c r="H112" s="329" t="n">
        <v>44579</v>
      </c>
      <c r="I112" s="30" t="n"/>
      <c r="J112" s="376" t="n"/>
      <c r="K112" s="322" t="n"/>
      <c r="L112" s="486" t="n">
        <v>0</v>
      </c>
      <c r="M112" s="487" t="n"/>
      <c r="N112" s="487" t="n">
        <v>0</v>
      </c>
      <c r="O112" s="487" t="n"/>
      <c r="P112" s="471" t="n">
        <v>0</v>
      </c>
      <c r="Q112" s="486" t="n">
        <v>0</v>
      </c>
      <c r="R112" s="487" t="n">
        <v>0</v>
      </c>
      <c r="S112" s="471" t="n">
        <v>0</v>
      </c>
      <c r="T112" s="486" t="n">
        <v>0</v>
      </c>
      <c r="U112" s="487" t="n">
        <v>0</v>
      </c>
      <c r="V112" s="471" t="n">
        <v>0</v>
      </c>
      <c r="W112" s="324" t="n"/>
      <c r="X112" s="321">
        <f>N112+R112+U112+O112</f>
        <v/>
      </c>
      <c r="Y112" s="323">
        <f>P112+S112+V112</f>
        <v/>
      </c>
      <c r="Z112" s="294">
        <f>X112</f>
        <v/>
      </c>
      <c r="AA112" s="477">
        <f>Z112/C112</f>
        <v/>
      </c>
    </row>
    <row r="113" ht="14.5" customFormat="1" customHeight="1" s="41">
      <c r="A113" s="268" t="inlineStr">
        <is>
          <t>OOCL MONTREAL 032 E</t>
        </is>
      </c>
      <c r="B113" s="265" t="inlineStr">
        <is>
          <t>NHH</t>
        </is>
      </c>
      <c r="C113" s="633" t="n">
        <v>50</v>
      </c>
      <c r="D113" s="667" t="n">
        <v>648</v>
      </c>
      <c r="E113" s="383" t="n">
        <v>4</v>
      </c>
      <c r="F113" s="225" t="n"/>
      <c r="G113" s="225" t="n"/>
      <c r="H113" s="115" t="n">
        <v>44586</v>
      </c>
      <c r="I113" s="176" t="n"/>
      <c r="J113" s="339" t="n"/>
      <c r="K113" s="118" t="n"/>
      <c r="L113" s="507" t="n">
        <v>0</v>
      </c>
      <c r="M113" s="470" t="n"/>
      <c r="N113" s="470" t="n">
        <v>4</v>
      </c>
      <c r="O113" s="470" t="n"/>
      <c r="P113" s="509" t="n">
        <v>0</v>
      </c>
      <c r="Q113" s="507" t="n">
        <v>0</v>
      </c>
      <c r="R113" s="470" t="n">
        <v>7</v>
      </c>
      <c r="S113" s="509" t="n">
        <v>0</v>
      </c>
      <c r="T113" s="507" t="n">
        <v>0</v>
      </c>
      <c r="U113" s="470" t="n">
        <v>0</v>
      </c>
      <c r="V113" s="509" t="n">
        <v>0</v>
      </c>
      <c r="W113" s="117" t="n"/>
      <c r="X113" s="265">
        <f>N113+R113+U113+O113</f>
        <v/>
      </c>
      <c r="Y113" s="138">
        <f>P113+S113+V113</f>
        <v/>
      </c>
      <c r="Z113" s="140">
        <f>X113</f>
        <v/>
      </c>
      <c r="AA113" s="357">
        <f>Z113/C113</f>
        <v/>
      </c>
    </row>
    <row r="114" ht="14.15" customFormat="1" customHeight="1" s="41">
      <c r="A114" s="474" t="inlineStr">
        <is>
          <t>MONTREAL EXPRESS 032 E</t>
        </is>
      </c>
      <c r="B114" s="321" t="inlineStr">
        <is>
          <t>NHI</t>
        </is>
      </c>
      <c r="C114" s="639" t="n">
        <v>50</v>
      </c>
      <c r="D114" s="692" t="n">
        <v>648</v>
      </c>
      <c r="E114" s="367" t="n">
        <v>4</v>
      </c>
      <c r="F114" s="332" t="n"/>
      <c r="G114" s="332" t="n"/>
      <c r="H114" s="329" t="n">
        <v>44600</v>
      </c>
      <c r="I114" s="30" t="n"/>
      <c r="J114" s="642" t="n"/>
      <c r="K114" s="322" t="n"/>
      <c r="L114" s="486" t="n">
        <v>0</v>
      </c>
      <c r="M114" s="487" t="n"/>
      <c r="N114" s="487" t="n">
        <v>0</v>
      </c>
      <c r="O114" s="487" t="n"/>
      <c r="P114" s="471" t="n">
        <v>0</v>
      </c>
      <c r="Q114" s="486" t="n">
        <v>0</v>
      </c>
      <c r="R114" s="487" t="n">
        <v>0</v>
      </c>
      <c r="S114" s="471" t="n">
        <v>0</v>
      </c>
      <c r="T114" s="486" t="n">
        <v>0</v>
      </c>
      <c r="U114" s="487" t="n">
        <v>0</v>
      </c>
      <c r="V114" s="471" t="n">
        <v>0</v>
      </c>
      <c r="W114" s="324" t="n"/>
      <c r="X114" s="321">
        <f>N114+R114+U114+O114</f>
        <v/>
      </c>
      <c r="Y114" s="323">
        <f>P114+S114+V114</f>
        <v/>
      </c>
      <c r="Z114" s="294">
        <f>X114</f>
        <v/>
      </c>
      <c r="AA114" s="477">
        <f>Z114/C114</f>
        <v/>
      </c>
    </row>
    <row r="115" ht="14.15" customFormat="1" customHeight="1" s="41" thickBot="1">
      <c r="A115" s="358" t="inlineStr">
        <is>
          <t>TORONTO EXPRESS 033 E</t>
        </is>
      </c>
      <c r="B115" s="266" t="inlineStr">
        <is>
          <t>NHK</t>
        </is>
      </c>
      <c r="C115" s="652" t="n">
        <v>50</v>
      </c>
      <c r="D115" s="693" t="n">
        <v>648</v>
      </c>
      <c r="E115" s="566" t="n">
        <v>4</v>
      </c>
      <c r="F115" s="230" t="n"/>
      <c r="G115" s="230" t="n"/>
      <c r="H115" s="182" t="n">
        <v>44607</v>
      </c>
      <c r="I115" s="181" t="n"/>
      <c r="J115" s="654" t="n"/>
      <c r="K115" s="142" t="n"/>
      <c r="L115" s="570" t="n">
        <v>0</v>
      </c>
      <c r="M115" s="571" t="n"/>
      <c r="N115" s="571" t="n">
        <v>0</v>
      </c>
      <c r="O115" s="571" t="n"/>
      <c r="P115" s="572" t="n">
        <v>0</v>
      </c>
      <c r="Q115" s="570" t="n">
        <v>0</v>
      </c>
      <c r="R115" s="571" t="n">
        <v>0</v>
      </c>
      <c r="S115" s="572" t="n">
        <v>0</v>
      </c>
      <c r="T115" s="570" t="n">
        <v>0</v>
      </c>
      <c r="U115" s="571" t="n">
        <v>0</v>
      </c>
      <c r="V115" s="572" t="n">
        <v>0</v>
      </c>
      <c r="W115" s="135" t="n"/>
      <c r="X115" s="266">
        <f>N115+R115+U115+O115</f>
        <v/>
      </c>
      <c r="Y115" s="136">
        <f>P115+S115+V115</f>
        <v/>
      </c>
      <c r="Z115" s="137">
        <f>X115</f>
        <v/>
      </c>
      <c r="AA115" s="466">
        <f>Z115/C115</f>
        <v/>
      </c>
    </row>
    <row r="116" ht="14.5" customHeight="1" s="104" thickBot="1">
      <c r="A116" s="231" t="inlineStr">
        <is>
          <t xml:space="preserve">SUB TOTAL </t>
        </is>
      </c>
      <c r="B116" s="232" t="n"/>
      <c r="C116" s="697">
        <f>SUM(C6:C106)</f>
        <v/>
      </c>
      <c r="D116" s="697">
        <f>SUM(D6:D106)</f>
        <v/>
      </c>
      <c r="E116" s="698" t="n"/>
      <c r="F116" s="698" t="n"/>
      <c r="G116" s="538" t="n"/>
      <c r="H116" s="236" t="n"/>
      <c r="I116" s="237" t="n"/>
      <c r="J116" s="237" t="n"/>
      <c r="K116" s="168" t="n"/>
      <c r="L116" s="131" t="n">
        <v>0</v>
      </c>
      <c r="M116" s="131">
        <f>SUM(M6:M106)</f>
        <v/>
      </c>
      <c r="N116" s="131" t="n">
        <v>0</v>
      </c>
      <c r="O116" s="131">
        <f>SUM(O6:O106)</f>
        <v/>
      </c>
      <c r="P116" s="131" t="n">
        <v>0</v>
      </c>
      <c r="Q116" s="131" t="n">
        <v>0</v>
      </c>
      <c r="R116" s="131" t="n">
        <v>0</v>
      </c>
      <c r="S116" s="131" t="n">
        <v>0</v>
      </c>
      <c r="T116" s="131" t="n">
        <v>0</v>
      </c>
      <c r="U116" s="131" t="n">
        <v>0</v>
      </c>
      <c r="V116" s="131" t="n">
        <v>0</v>
      </c>
      <c r="W116" s="131">
        <f>SUM(W6:W106)</f>
        <v/>
      </c>
      <c r="X116" s="131">
        <f>SUM(X6:X106)</f>
        <v/>
      </c>
      <c r="Y116" s="131">
        <f>SUM(Y6:Y106)</f>
        <v/>
      </c>
      <c r="Z116" s="133">
        <f>SUM(Z6:Z106)</f>
        <v/>
      </c>
      <c r="AA116" s="139">
        <f>Z116/C116</f>
        <v/>
      </c>
    </row>
    <row r="117" ht="18" customHeight="1" s="104">
      <c r="A117" s="174" t="inlineStr">
        <is>
          <t xml:space="preserve">Remark---  RF counts by units, not TEU. </t>
        </is>
      </c>
      <c r="B117" s="175" t="n"/>
      <c r="C117" s="43" t="n"/>
      <c r="D117" s="43" t="n"/>
      <c r="E117" s="43" t="n"/>
      <c r="F117" s="43" t="n"/>
      <c r="G117" s="43" t="n"/>
      <c r="H117" s="43" t="n"/>
      <c r="I117" s="43" t="n"/>
      <c r="J117" s="43" t="n"/>
      <c r="K117" s="43" t="n"/>
      <c r="L117" s="43" t="n"/>
      <c r="M117" s="43" t="n"/>
      <c r="N117" s="43" t="n"/>
      <c r="O117" s="43" t="n"/>
      <c r="P117" s="43" t="n"/>
      <c r="Q117" s="43" t="n"/>
      <c r="R117" s="43" t="n"/>
      <c r="S117" s="43" t="n"/>
      <c r="W117" s="1" t="n"/>
      <c r="Z117" s="2" t="n"/>
      <c r="AA117" s="2" t="n"/>
    </row>
    <row r="118" ht="18" customHeight="1" s="104">
      <c r="A118" s="19" t="n"/>
      <c r="B118" s="5" t="n"/>
      <c r="W118" s="1" t="n"/>
      <c r="Z118" s="2" t="n"/>
      <c r="AA118" s="2" t="n"/>
    </row>
    <row r="119" ht="15.5" customHeight="1" s="104">
      <c r="A119" s="19" t="inlineStr">
        <is>
          <t>Total export last week:</t>
        </is>
      </c>
      <c r="B119" s="603" t="inlineStr">
        <is>
          <t xml:space="preserve">318--Inc 15 RFs </t>
        </is>
      </c>
      <c r="D119" s="41" t="inlineStr">
        <is>
          <t>(EBI/0 TEU )</t>
        </is>
      </c>
      <c r="L119" t="n">
        <v>0</v>
      </c>
      <c r="N119" t="n">
        <v>0</v>
      </c>
      <c r="P119" t="n">
        <v>0</v>
      </c>
      <c r="Q119" s="402" t="n">
        <v>0</v>
      </c>
      <c r="R119" s="403" t="n">
        <v>0</v>
      </c>
      <c r="S119" s="403" t="n">
        <v>0</v>
      </c>
      <c r="T119" s="404" t="n">
        <v>0</v>
      </c>
      <c r="U119" s="404" t="n">
        <v>0</v>
      </c>
      <c r="V119" s="404" t="n">
        <v>0</v>
      </c>
      <c r="W119" s="404" t="n"/>
      <c r="X119" s="403" t="n"/>
      <c r="Y119" s="403" t="n"/>
      <c r="Z119" s="403" t="n"/>
    </row>
    <row r="120" ht="15.5" customHeight="1" s="104">
      <c r="A120" s="19" t="inlineStr">
        <is>
          <t>Total booked TEU this week:</t>
        </is>
      </c>
      <c r="B120" s="5">
        <f>Z6+Z27+Z58+Z74+Z87+Z98+Z107</f>
        <v/>
      </c>
      <c r="C120" s="41" t="inlineStr">
        <is>
          <t>( Inc 59 RFs)</t>
        </is>
      </c>
      <c r="L120" t="n">
        <v>0</v>
      </c>
      <c r="N120" t="n">
        <v>0</v>
      </c>
      <c r="P120" t="n">
        <v>0</v>
      </c>
      <c r="Q120" s="405" t="n">
        <v>0</v>
      </c>
      <c r="R120" s="406" t="n">
        <v>0</v>
      </c>
      <c r="S120" s="406" t="n">
        <v>0</v>
      </c>
      <c r="T120" s="407" t="n">
        <v>0</v>
      </c>
      <c r="U120" s="407" t="n">
        <v>0</v>
      </c>
      <c r="V120" s="407" t="n">
        <v>0</v>
      </c>
      <c r="W120" s="407" t="n"/>
      <c r="X120" s="402" t="n"/>
      <c r="Y120" s="402" t="n"/>
      <c r="Z120" s="402" t="n"/>
    </row>
    <row r="121" ht="17.25" customHeight="1" s="104">
      <c r="A121" s="19" t="inlineStr">
        <is>
          <t>Total booked TEU next week:</t>
        </is>
      </c>
      <c r="B121" s="5">
        <f>Z8+Z28+Z29+Z38+Z44+Z75+Z88+Z99+Z108+Z109</f>
        <v/>
      </c>
      <c r="C121" s="41" t="inlineStr">
        <is>
          <t>( Inc 65 RFs)</t>
        </is>
      </c>
      <c r="L121" t="n">
        <v>0</v>
      </c>
      <c r="N121" t="n">
        <v>0</v>
      </c>
      <c r="P121" t="n">
        <v>0</v>
      </c>
      <c r="Q121" t="n">
        <v>0</v>
      </c>
      <c r="R121" s="1" t="n">
        <v>0</v>
      </c>
      <c r="S121" s="1" t="n">
        <v>0</v>
      </c>
      <c r="T121" t="n">
        <v>0</v>
      </c>
      <c r="U121" s="2" t="n">
        <v>0</v>
      </c>
      <c r="V121" s="2" t="n">
        <v>0</v>
      </c>
      <c r="W121" s="2" t="n"/>
    </row>
    <row r="122" ht="23.15" customHeight="1" s="104">
      <c r="A122" s="19" t="n"/>
      <c r="B122" s="43" t="n"/>
      <c r="F122" s="38" t="n"/>
      <c r="G122" s="37" t="n"/>
      <c r="R122" s="1" t="n"/>
      <c r="S122" s="1" t="n"/>
      <c r="U122" s="2" t="n"/>
      <c r="V122" s="2" t="n"/>
      <c r="W122" s="2" t="n"/>
    </row>
    <row r="123" hidden="1" ht="14.5" customHeight="1" s="104">
      <c r="A123" s="19" t="inlineStr">
        <is>
          <t>Booking made this week (TEU):</t>
        </is>
      </c>
      <c r="B123" s="46" t="n">
        <v>5639</v>
      </c>
      <c r="C123" s="46" t="inlineStr">
        <is>
          <t xml:space="preserve"> Inc. EBI /223 TEU</t>
        </is>
      </c>
      <c r="D123" s="46" t="n"/>
      <c r="E123" s="46" t="n"/>
      <c r="F123" s="38" t="n"/>
      <c r="G123" s="37" t="n"/>
      <c r="L123" t="n">
        <v>0</v>
      </c>
      <c r="N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 ht="15" customHeight="1" s="104">
      <c r="A124" s="19" t="n"/>
      <c r="C124" s="41" t="n"/>
      <c r="D124" s="41" t="n"/>
      <c r="E124" s="41" t="n"/>
      <c r="F124" s="38" t="n"/>
      <c r="G124" s="37" t="n"/>
    </row>
    <row r="125" ht="16" customHeight="1" s="104">
      <c r="F125" s="38" t="n"/>
      <c r="G125" s="37" t="n"/>
      <c r="R125" s="1" t="n"/>
      <c r="S125" s="1" t="n"/>
      <c r="U125" s="2" t="n"/>
      <c r="V125" s="2" t="n"/>
      <c r="W125" s="2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73">
      <c r="E173" t="n">
        <v>128</v>
      </c>
    </row>
  </sheetData>
  <mergeCells count="16">
    <mergeCell ref="B119:C119"/>
    <mergeCell ref="T3:U3"/>
    <mergeCell ref="K3:K4"/>
    <mergeCell ref="A3:A4"/>
    <mergeCell ref="C3:C4"/>
    <mergeCell ref="B3:B4"/>
    <mergeCell ref="D3:D4"/>
    <mergeCell ref="G3:G4"/>
    <mergeCell ref="I3:I4"/>
    <mergeCell ref="F3:F4"/>
    <mergeCell ref="H3:H4"/>
    <mergeCell ref="AA3:AA4"/>
    <mergeCell ref="Z3:Z4"/>
    <mergeCell ref="W3:X3"/>
    <mergeCell ref="L3:N3"/>
    <mergeCell ref="Q3:R3"/>
  </mergeCells>
  <printOptions horizontalCentered="1" verticalCentered="1"/>
  <pageMargins left="0.2" right="0.2" top="0.25" bottom="0.25" header="0.3" footer="0.3"/>
  <pageSetup orientation="landscape" paperSize="5" scale="67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workbookViewId="0">
      <pane ySplit="3" topLeftCell="A4" activePane="bottomLeft" state="frozen"/>
      <selection pane="bottomLeft" activeCell="H45" sqref="H45"/>
    </sheetView>
  </sheetViews>
  <sheetFormatPr baseColWidth="8" defaultColWidth="9.1796875" defaultRowHeight="12.5"/>
  <cols>
    <col width="33.26953125" customWidth="1" style="104" min="1" max="1"/>
    <col width="8.453125" bestFit="1" customWidth="1" style="104" min="2" max="2"/>
    <col width="6.7265625" customWidth="1" style="65" min="3" max="9"/>
    <col width="7" customWidth="1" style="65" min="10" max="10"/>
    <col width="6.7265625" customWidth="1" style="65" min="11" max="18"/>
    <col width="10.26953125" customWidth="1" style="104" min="19" max="19"/>
    <col width="9.1796875" customWidth="1" style="104" min="20" max="16384"/>
  </cols>
  <sheetData>
    <row r="1" ht="16" customHeight="1" s="104" thickBot="1">
      <c r="A1" s="33" t="inlineStr">
        <is>
          <t>CONTAINER PICK UP AREA</t>
        </is>
      </c>
      <c r="B1" s="35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S1" s="35" t="n"/>
    </row>
    <row r="2" ht="14" customHeight="1" s="104">
      <c r="A2" s="55" t="n"/>
      <c r="B2" s="263" t="inlineStr">
        <is>
          <t>ORIGIN</t>
        </is>
      </c>
      <c r="C2" s="618" t="inlineStr">
        <is>
          <t>LOCAL PRR/VAN</t>
        </is>
      </c>
      <c r="D2" s="14" t="n"/>
      <c r="E2" s="14" t="n"/>
      <c r="F2" s="14" t="n"/>
      <c r="G2" s="14" t="n"/>
      <c r="H2" s="699" t="n"/>
      <c r="I2" s="622" t="inlineStr">
        <is>
          <t>PG</t>
        </is>
      </c>
      <c r="J2" s="14" t="n"/>
      <c r="K2" s="699" t="n"/>
      <c r="L2" s="618" t="inlineStr">
        <is>
          <t>CAL</t>
        </is>
      </c>
      <c r="M2" s="14" t="n"/>
      <c r="N2" s="699" t="n"/>
      <c r="O2" s="388" t="n"/>
      <c r="P2" s="619" t="inlineStr">
        <is>
          <t>EDM</t>
        </is>
      </c>
      <c r="Q2" s="14" t="n"/>
      <c r="R2" s="699" t="n"/>
      <c r="S2" s="616" t="inlineStr">
        <is>
          <t>TOTAL UNIT</t>
        </is>
      </c>
    </row>
    <row r="3" ht="14.5" customHeight="1" s="104" thickBot="1">
      <c r="A3" s="56" t="n"/>
      <c r="B3" s="35" t="n"/>
      <c r="C3" s="240" t="inlineStr">
        <is>
          <t>20'</t>
        </is>
      </c>
      <c r="D3" s="241" t="inlineStr">
        <is>
          <t>40G</t>
        </is>
      </c>
      <c r="E3" s="241" t="inlineStr">
        <is>
          <t>40H</t>
        </is>
      </c>
      <c r="F3" s="241" t="inlineStr">
        <is>
          <t>40R</t>
        </is>
      </c>
      <c r="G3" s="241" t="inlineStr">
        <is>
          <t>20R</t>
        </is>
      </c>
      <c r="H3" s="242" t="inlineStr">
        <is>
          <t>45'</t>
        </is>
      </c>
      <c r="I3" s="239" t="inlineStr">
        <is>
          <t>40G</t>
        </is>
      </c>
      <c r="J3" s="241" t="inlineStr">
        <is>
          <t>40H</t>
        </is>
      </c>
      <c r="K3" s="243" t="inlineStr">
        <is>
          <t>40R</t>
        </is>
      </c>
      <c r="L3" s="240" t="inlineStr">
        <is>
          <t>40G</t>
        </is>
      </c>
      <c r="M3" s="241" t="inlineStr">
        <is>
          <t>40H</t>
        </is>
      </c>
      <c r="N3" s="242" t="inlineStr">
        <is>
          <t>40R</t>
        </is>
      </c>
      <c r="O3" s="239" t="inlineStr">
        <is>
          <t>20GP</t>
        </is>
      </c>
      <c r="P3" s="241" t="inlineStr">
        <is>
          <t>40G</t>
        </is>
      </c>
      <c r="Q3" s="241" t="inlineStr">
        <is>
          <t>40H</t>
        </is>
      </c>
      <c r="R3" s="243" t="inlineStr">
        <is>
          <t>40R</t>
        </is>
      </c>
      <c r="S3" s="700" t="n"/>
    </row>
    <row r="4" ht="14.5" customHeight="1" s="104" thickBot="1">
      <c r="A4" s="211" t="inlineStr">
        <is>
          <t>CPNW - PRR</t>
        </is>
      </c>
      <c r="B4" s="75" t="n"/>
      <c r="C4" s="340" t="n"/>
      <c r="D4" s="341" t="n"/>
      <c r="E4" s="341" t="n"/>
      <c r="F4" s="341" t="n"/>
      <c r="G4" s="341" t="n"/>
      <c r="H4" s="392" t="n"/>
      <c r="I4" s="342" t="n"/>
      <c r="J4" s="343" t="n"/>
      <c r="K4" s="344" t="n"/>
      <c r="L4" s="345" t="n"/>
      <c r="M4" s="343" t="n"/>
      <c r="N4" s="346" t="n"/>
      <c r="O4" s="342" t="n"/>
      <c r="P4" s="343" t="n"/>
      <c r="Q4" s="343" t="n"/>
      <c r="R4" s="344" t="n"/>
      <c r="S4" s="400" t="n"/>
    </row>
    <row r="5" ht="14" customHeight="1" s="104">
      <c r="A5" s="331" t="inlineStr">
        <is>
          <t>CSCL WINTER 037</t>
        </is>
      </c>
      <c r="B5" s="389" t="inlineStr">
        <is>
          <t>HCW</t>
        </is>
      </c>
      <c r="C5" s="257" t="n"/>
      <c r="D5" s="258" t="n"/>
      <c r="E5" s="259" t="n">
        <v>36</v>
      </c>
      <c r="F5" s="258" t="n"/>
      <c r="G5" s="258" t="n"/>
      <c r="H5" s="394" t="n"/>
      <c r="I5" s="349" t="n"/>
      <c r="J5" s="259" t="n">
        <v>340</v>
      </c>
      <c r="K5" s="350" t="n"/>
      <c r="L5" s="257" t="n"/>
      <c r="M5" s="259" t="n"/>
      <c r="N5" s="260" t="n"/>
      <c r="O5" s="349" t="n"/>
      <c r="P5" s="259" t="n"/>
      <c r="Q5" s="259" t="n"/>
      <c r="R5" s="350" t="n"/>
      <c r="S5" s="253">
        <f>SUM(C5:R5)</f>
        <v/>
      </c>
      <c r="T5" s="1" t="n"/>
    </row>
    <row r="6" ht="14" customHeight="1" s="104">
      <c r="A6" s="267" t="inlineStr">
        <is>
          <t>XIN WEI HAI 139</t>
        </is>
      </c>
      <c r="B6" s="397" t="inlineStr">
        <is>
          <t>Q53</t>
        </is>
      </c>
      <c r="C6" s="257" t="n">
        <v>8</v>
      </c>
      <c r="D6" s="258" t="n"/>
      <c r="E6" s="259" t="n">
        <v>33</v>
      </c>
      <c r="F6" s="258" t="n"/>
      <c r="G6" s="258" t="n"/>
      <c r="H6" s="394" t="n"/>
      <c r="I6" s="349" t="n"/>
      <c r="J6" s="259" t="n">
        <v>197</v>
      </c>
      <c r="K6" s="350" t="n"/>
      <c r="L6" s="257" t="n"/>
      <c r="M6" s="259" t="n">
        <v>6</v>
      </c>
      <c r="N6" s="260" t="n"/>
      <c r="O6" s="349" t="n"/>
      <c r="P6" s="259" t="n"/>
      <c r="Q6" s="259" t="n"/>
      <c r="R6" s="350" t="n"/>
      <c r="S6" s="253">
        <f>SUM(C6:R6)</f>
        <v/>
      </c>
      <c r="T6" s="1" t="n"/>
    </row>
    <row r="7" ht="14" customHeight="1" s="104">
      <c r="A7" s="267" t="inlineStr">
        <is>
          <t xml:space="preserve"> XIN BEIJING 126</t>
        </is>
      </c>
      <c r="B7" s="397" t="inlineStr">
        <is>
          <t>QL7</t>
        </is>
      </c>
      <c r="C7" s="257" t="n"/>
      <c r="D7" s="258" t="n"/>
      <c r="E7" s="259" t="n">
        <v>7</v>
      </c>
      <c r="F7" s="258" t="n"/>
      <c r="G7" s="258" t="n"/>
      <c r="H7" s="394" t="n"/>
      <c r="I7" s="349" t="n"/>
      <c r="J7" s="259" t="n">
        <v>200</v>
      </c>
      <c r="K7" s="350" t="n"/>
      <c r="L7" s="257" t="n"/>
      <c r="M7" s="259" t="n"/>
      <c r="N7" s="260" t="n"/>
      <c r="O7" s="349" t="n"/>
      <c r="P7" s="259" t="n"/>
      <c r="Q7" s="259" t="n"/>
      <c r="R7" s="350" t="n"/>
      <c r="S7" s="253">
        <f>SUM(C7:R7)</f>
        <v/>
      </c>
      <c r="T7" s="1" t="n"/>
    </row>
    <row r="8" ht="14" customHeight="1" s="104">
      <c r="A8" s="279" t="inlineStr">
        <is>
          <t>BLANK VOYAGE</t>
        </is>
      </c>
      <c r="B8" s="390" t="n"/>
      <c r="C8" s="395" t="n"/>
      <c r="D8" s="258" t="n"/>
      <c r="E8" s="259" t="n"/>
      <c r="F8" s="258" t="n"/>
      <c r="G8" s="258" t="n"/>
      <c r="H8" s="394" t="n"/>
      <c r="I8" s="349" t="n"/>
      <c r="J8" s="259" t="n"/>
      <c r="K8" s="350" t="n"/>
      <c r="L8" s="257" t="n"/>
      <c r="M8" s="259" t="n"/>
      <c r="N8" s="260" t="n"/>
      <c r="O8" s="349" t="n"/>
      <c r="P8" s="259" t="n"/>
      <c r="Q8" s="259" t="n"/>
      <c r="R8" s="350" t="n"/>
      <c r="S8" s="253">
        <f>SUM(C8:R8)</f>
        <v/>
      </c>
    </row>
    <row r="9" ht="14" customHeight="1" s="104">
      <c r="A9" s="331" t="inlineStr">
        <is>
          <t>XIN CHONG QING 133</t>
        </is>
      </c>
      <c r="B9" s="389" t="inlineStr">
        <is>
          <t>RT8</t>
        </is>
      </c>
      <c r="C9" s="248" t="n">
        <v>148</v>
      </c>
      <c r="D9" s="247" t="n"/>
      <c r="E9" s="245" t="n">
        <v>79</v>
      </c>
      <c r="F9" s="247" t="n"/>
      <c r="G9" s="247" t="n"/>
      <c r="H9" s="393" t="n"/>
      <c r="I9" s="261" t="n"/>
      <c r="J9" s="245" t="n">
        <v>244</v>
      </c>
      <c r="K9" s="249" t="n"/>
      <c r="L9" s="248" t="n"/>
      <c r="M9" s="245" t="n"/>
      <c r="N9" s="250" t="n"/>
      <c r="O9" s="261" t="n"/>
      <c r="P9" s="245" t="n"/>
      <c r="Q9" s="245" t="n">
        <v>40</v>
      </c>
      <c r="R9" s="249" t="n"/>
      <c r="S9" s="253">
        <f>SUM(C9:R9)</f>
        <v/>
      </c>
      <c r="T9" s="1" t="n"/>
    </row>
    <row r="10" ht="14.5" customHeight="1" s="104" thickBot="1">
      <c r="A10" s="222" t="inlineStr">
        <is>
          <t xml:space="preserve">XIN TAI CANG 256 </t>
        </is>
      </c>
      <c r="B10" s="455" t="inlineStr">
        <is>
          <t>RZD</t>
        </is>
      </c>
      <c r="C10" s="274" t="n"/>
      <c r="D10" s="256" t="n"/>
      <c r="E10" s="255" t="n">
        <v>6</v>
      </c>
      <c r="F10" s="256" t="n"/>
      <c r="G10" s="256" t="n"/>
      <c r="H10" s="396" t="n"/>
      <c r="I10" s="273" t="n"/>
      <c r="J10" s="255" t="n">
        <v>222</v>
      </c>
      <c r="K10" s="278" t="n"/>
      <c r="L10" s="274" t="n"/>
      <c r="M10" s="255" t="n">
        <v>6</v>
      </c>
      <c r="N10" s="275" t="n"/>
      <c r="O10" s="273" t="n"/>
      <c r="P10" s="255" t="n"/>
      <c r="Q10" s="255" t="n"/>
      <c r="R10" s="278" t="n"/>
      <c r="S10" s="379">
        <f>SUM(C10:R10)</f>
        <v/>
      </c>
      <c r="T10" s="1" t="n"/>
    </row>
    <row r="11" ht="13" customHeight="1" s="104" thickBot="1">
      <c r="A11" s="453" t="n"/>
      <c r="B11" s="454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4" t="n"/>
      <c r="M11" s="94" t="n"/>
      <c r="N11" s="94" t="n"/>
      <c r="O11" s="93" t="n"/>
      <c r="P11" s="93" t="n"/>
      <c r="Q11" s="93" t="n"/>
      <c r="R11" s="93" t="n"/>
      <c r="S11" s="399" t="n"/>
    </row>
    <row r="12" ht="14.5" customHeight="1" s="104" thickBot="1">
      <c r="A12" s="128" t="inlineStr">
        <is>
          <t>CPNW - VAN</t>
        </is>
      </c>
      <c r="B12" s="219" t="n"/>
      <c r="C12" s="276" t="n"/>
      <c r="D12" s="277" t="n"/>
      <c r="E12" s="277" t="n"/>
      <c r="F12" s="277" t="n"/>
      <c r="G12" s="277" t="n"/>
      <c r="H12" s="418" t="n"/>
      <c r="I12" s="423" t="n"/>
      <c r="J12" s="312" t="n"/>
      <c r="K12" s="424" t="n"/>
      <c r="L12" s="262" t="n"/>
      <c r="M12" s="262" t="n"/>
      <c r="N12" s="425" t="n"/>
      <c r="O12" s="251" t="n"/>
      <c r="P12" s="252" t="n"/>
      <c r="Q12" s="252" t="n"/>
      <c r="R12" s="146" t="n"/>
      <c r="S12" s="426" t="n"/>
    </row>
    <row r="13" ht="14" customHeight="1" s="104">
      <c r="A13" s="267" t="inlineStr">
        <is>
          <t xml:space="preserve">XIN TAI CANG 255 </t>
        </is>
      </c>
      <c r="B13" s="238" t="inlineStr">
        <is>
          <t>RZD</t>
        </is>
      </c>
      <c r="C13" s="257" t="n">
        <v>51</v>
      </c>
      <c r="D13" s="258" t="n">
        <v>24</v>
      </c>
      <c r="E13" s="259" t="n">
        <v>114</v>
      </c>
      <c r="F13" s="258" t="n">
        <v>1</v>
      </c>
      <c r="G13" s="258" t="n"/>
      <c r="H13" s="420" t="n"/>
      <c r="I13" s="49" t="n"/>
      <c r="J13" s="244" t="n"/>
      <c r="K13" s="50" t="n"/>
      <c r="L13" s="349" t="n"/>
      <c r="M13" s="259" t="n"/>
      <c r="N13" s="350" t="n"/>
      <c r="O13" s="257" t="n"/>
      <c r="P13" s="259" t="n"/>
      <c r="Q13" s="259" t="n">
        <v>22</v>
      </c>
      <c r="R13" s="260" t="n"/>
      <c r="S13" s="334">
        <f>SUM(C13:R13)</f>
        <v/>
      </c>
      <c r="T13" s="1" t="n"/>
    </row>
    <row r="14" ht="14" customHeight="1" s="104">
      <c r="A14" s="331" t="inlineStr">
        <is>
          <t>CSCL WINTER 037</t>
        </is>
      </c>
      <c r="B14" s="389" t="inlineStr">
        <is>
          <t>HCW</t>
        </is>
      </c>
      <c r="C14" s="245" t="n">
        <v>231</v>
      </c>
      <c r="D14" s="247" t="n">
        <v>85</v>
      </c>
      <c r="E14" s="245" t="n">
        <v>334</v>
      </c>
      <c r="F14" s="247" t="n">
        <v>10</v>
      </c>
      <c r="G14" s="247" t="n"/>
      <c r="H14" s="419" t="n"/>
      <c r="I14" s="51" t="n"/>
      <c r="J14" s="52" t="n"/>
      <c r="K14" s="53" t="n"/>
      <c r="L14" s="261" t="n"/>
      <c r="M14" s="245" t="n"/>
      <c r="N14" s="249" t="n"/>
      <c r="O14" s="248" t="n"/>
      <c r="P14" s="245" t="n"/>
      <c r="Q14" s="245" t="n"/>
      <c r="R14" s="250" t="n"/>
      <c r="S14" s="427">
        <f>SUM(C14:R14)</f>
        <v/>
      </c>
    </row>
    <row r="15" ht="14" customHeight="1" s="104">
      <c r="A15" s="267" t="inlineStr">
        <is>
          <t xml:space="preserve"> XIN BEIJING 126</t>
        </is>
      </c>
      <c r="B15" s="265" t="inlineStr">
        <is>
          <t>QL7</t>
        </is>
      </c>
      <c r="C15" s="412" t="n">
        <v>131</v>
      </c>
      <c r="D15" s="436" t="n">
        <v>179</v>
      </c>
      <c r="E15" s="437" t="n">
        <v>385</v>
      </c>
      <c r="F15" s="413" t="n">
        <v>2</v>
      </c>
      <c r="G15" s="413" t="n"/>
      <c r="H15" s="421" t="n"/>
      <c r="I15" s="192" t="n"/>
      <c r="J15" s="193" t="n"/>
      <c r="K15" s="194" t="n"/>
      <c r="L15" s="415" t="n"/>
      <c r="M15" s="414" t="n">
        <v>2</v>
      </c>
      <c r="N15" s="416" t="n"/>
      <c r="O15" s="412" t="n"/>
      <c r="P15" s="414" t="n"/>
      <c r="Q15" s="414" t="n"/>
      <c r="R15" s="417" t="n"/>
      <c r="S15" s="428">
        <f>SUM(C15:R15)</f>
        <v/>
      </c>
    </row>
    <row r="16" ht="14" customHeight="1" s="104">
      <c r="A16" s="279" t="inlineStr">
        <is>
          <t>BLANK VOYAGE</t>
        </is>
      </c>
      <c r="B16" s="280" t="n"/>
      <c r="C16" s="248" t="n"/>
      <c r="D16" s="247" t="n"/>
      <c r="E16" s="245" t="n"/>
      <c r="F16" s="247" t="n"/>
      <c r="G16" s="247" t="n"/>
      <c r="H16" s="419" t="n"/>
      <c r="I16" s="51" t="n"/>
      <c r="J16" s="52" t="n"/>
      <c r="K16" s="53" t="n"/>
      <c r="L16" s="261" t="n"/>
      <c r="M16" s="245" t="n"/>
      <c r="N16" s="249" t="n"/>
      <c r="O16" s="248" t="n"/>
      <c r="P16" s="245" t="n"/>
      <c r="Q16" s="245" t="n"/>
      <c r="R16" s="250" t="n"/>
      <c r="S16" s="246">
        <f>SUM(C16:R16)</f>
        <v/>
      </c>
    </row>
    <row r="17" ht="14" customHeight="1" s="104">
      <c r="A17" s="267" t="inlineStr">
        <is>
          <t>XIN NAN SHA 433</t>
        </is>
      </c>
      <c r="B17" s="265" t="inlineStr">
        <is>
          <t>RZW</t>
        </is>
      </c>
      <c r="C17" s="248" t="n">
        <v>81</v>
      </c>
      <c r="D17" s="247" t="n"/>
      <c r="E17" s="450" t="n">
        <v>227</v>
      </c>
      <c r="F17" s="247" t="n">
        <v>3</v>
      </c>
      <c r="G17" s="247" t="n"/>
      <c r="H17" s="419" t="n"/>
      <c r="I17" s="51" t="n"/>
      <c r="J17" s="52" t="n"/>
      <c r="K17" s="53" t="n"/>
      <c r="L17" s="261" t="n"/>
      <c r="M17" s="245" t="n"/>
      <c r="N17" s="249" t="n"/>
      <c r="O17" s="248" t="n"/>
      <c r="P17" s="245" t="n"/>
      <c r="Q17" s="245" t="n">
        <v>44</v>
      </c>
      <c r="R17" s="250" t="n"/>
      <c r="S17" s="246">
        <f>SUM(C17:R17)</f>
        <v/>
      </c>
    </row>
    <row r="18" ht="14.5" customHeight="1" s="104" thickBot="1">
      <c r="A18" s="222" t="inlineStr">
        <is>
          <t>XIN SU ZHOU 230</t>
        </is>
      </c>
      <c r="B18" s="456" t="inlineStr">
        <is>
          <t>RU0</t>
        </is>
      </c>
      <c r="C18" s="274" t="n">
        <v>97</v>
      </c>
      <c r="D18" s="256" t="n"/>
      <c r="E18" s="255" t="n">
        <v>291</v>
      </c>
      <c r="F18" s="256" t="n">
        <v>1</v>
      </c>
      <c r="G18" s="256" t="n"/>
      <c r="H18" s="422" t="n"/>
      <c r="I18" s="205" t="n"/>
      <c r="J18" s="254" t="n"/>
      <c r="K18" s="206" t="n"/>
      <c r="L18" s="273" t="n"/>
      <c r="M18" s="255" t="n"/>
      <c r="N18" s="278" t="n"/>
      <c r="O18" s="274" t="n"/>
      <c r="P18" s="255" t="n"/>
      <c r="Q18" s="255" t="n">
        <v>22</v>
      </c>
      <c r="R18" s="275" t="n"/>
      <c r="S18" s="153">
        <f>SUM(C18:R18)</f>
        <v/>
      </c>
      <c r="T18" s="1" t="n"/>
    </row>
    <row r="19" ht="13.5" customHeight="1" s="104" thickBot="1">
      <c r="A19" s="302" t="n"/>
      <c r="B19" s="303" t="n"/>
      <c r="C19" s="304" t="n"/>
      <c r="D19" s="304" t="n"/>
      <c r="E19" s="304" t="n"/>
      <c r="F19" s="304" t="n"/>
      <c r="G19" s="304" t="n"/>
      <c r="H19" s="304" t="n"/>
      <c r="I19" s="148" t="n"/>
      <c r="J19" s="148" t="n"/>
      <c r="K19" s="148" t="n"/>
      <c r="L19" s="304" t="n"/>
      <c r="M19" s="304" t="n"/>
      <c r="N19" s="304" t="n"/>
      <c r="O19" s="304" t="n"/>
      <c r="P19" s="304" t="n"/>
      <c r="Q19" s="304" t="n"/>
      <c r="R19" s="304" t="n"/>
      <c r="S19" s="401" t="n"/>
    </row>
    <row r="20" ht="15.75" customHeight="1" s="104" thickBot="1">
      <c r="A20" s="211" t="inlineStr">
        <is>
          <t>CEN</t>
        </is>
      </c>
      <c r="B20" s="75" t="n"/>
      <c r="C20" s="295" t="n"/>
      <c r="D20" s="296" t="n"/>
      <c r="E20" s="296" t="n"/>
      <c r="F20" s="296" t="n"/>
      <c r="G20" s="297" t="n"/>
      <c r="H20" s="298" t="n"/>
      <c r="I20" s="299" t="n"/>
      <c r="J20" s="300" t="n"/>
      <c r="K20" s="301" t="n"/>
      <c r="L20" s="297" t="n"/>
      <c r="M20" s="296" t="n"/>
      <c r="N20" s="298" t="n"/>
      <c r="O20" s="295" t="n"/>
      <c r="P20" s="297" t="n"/>
      <c r="Q20" s="296" t="n"/>
      <c r="R20" s="309" t="n"/>
      <c r="S20" s="374" t="n"/>
    </row>
    <row r="21" ht="14.25" customHeight="1" s="104">
      <c r="A21" s="398" t="inlineStr">
        <is>
          <t>CSCL SPRING 041</t>
        </is>
      </c>
      <c r="B21" s="429" t="inlineStr">
        <is>
          <t>HCS</t>
        </is>
      </c>
      <c r="C21" s="203" t="n"/>
      <c r="D21" s="186" t="n"/>
      <c r="E21" s="186" t="n"/>
      <c r="F21" s="186" t="n"/>
      <c r="G21" s="186" t="n"/>
      <c r="H21" s="191" t="n"/>
      <c r="I21" s="203" t="n"/>
      <c r="J21" s="186" t="n"/>
      <c r="K21" s="204" t="n"/>
      <c r="L21" s="202" t="n"/>
      <c r="M21" s="186" t="n"/>
      <c r="N21" s="191" t="n"/>
      <c r="O21" s="203" t="n"/>
      <c r="P21" s="186" t="n"/>
      <c r="Q21" s="186" t="n"/>
      <c r="R21" s="204" t="n"/>
      <c r="S21" s="246">
        <f>SUM(C21:R21)</f>
        <v/>
      </c>
    </row>
    <row r="22" ht="14.25" customHeight="1" s="104">
      <c r="A22" s="264" t="inlineStr">
        <is>
          <t>CSCL SUMMER 041</t>
        </is>
      </c>
      <c r="B22" s="391" t="inlineStr">
        <is>
          <t>HCU</t>
        </is>
      </c>
      <c r="C22" s="369" t="n">
        <v>186</v>
      </c>
      <c r="D22" s="370" t="n"/>
      <c r="E22" s="370" t="n">
        <v>84</v>
      </c>
      <c r="F22" s="370" t="n"/>
      <c r="G22" s="370" t="n"/>
      <c r="H22" s="371" t="n"/>
      <c r="I22" s="369" t="n"/>
      <c r="J22" s="370" t="n">
        <v>161</v>
      </c>
      <c r="K22" s="372" t="n"/>
      <c r="L22" s="373" t="n"/>
      <c r="M22" s="370" t="n">
        <v>4</v>
      </c>
      <c r="N22" s="371" t="n"/>
      <c r="O22" s="369" t="n">
        <v>15</v>
      </c>
      <c r="P22" s="370" t="n"/>
      <c r="Q22" s="370" t="n">
        <v>30</v>
      </c>
      <c r="R22" s="372" t="n"/>
      <c r="S22" s="334">
        <f>SUM(C22:R22)</f>
        <v/>
      </c>
    </row>
    <row r="23" ht="14.25" customHeight="1" s="104" thickBot="1">
      <c r="A23" s="384" t="inlineStr">
        <is>
          <t>BLANK VOYAGE</t>
        </is>
      </c>
      <c r="B23" s="429" t="n"/>
      <c r="C23" s="352" t="n"/>
      <c r="D23" s="353" t="n"/>
      <c r="E23" s="353" t="n"/>
      <c r="F23" s="353" t="n"/>
      <c r="G23" s="353" t="n"/>
      <c r="H23" s="354" t="n"/>
      <c r="I23" s="352" t="n"/>
      <c r="J23" s="353" t="n"/>
      <c r="K23" s="355" t="n"/>
      <c r="L23" s="356" t="n"/>
      <c r="M23" s="353" t="n"/>
      <c r="N23" s="354" t="n"/>
      <c r="O23" s="352" t="n"/>
      <c r="P23" s="353" t="n"/>
      <c r="Q23" s="353" t="n"/>
      <c r="R23" s="355" t="n"/>
      <c r="S23" s="153">
        <f>SUM(C23:R23)</f>
        <v/>
      </c>
    </row>
    <row r="24" ht="14.25" customHeight="1" s="104">
      <c r="A24" s="384" t="inlineStr">
        <is>
          <t>BLANK VOYAGE</t>
        </is>
      </c>
      <c r="B24" s="429" t="n"/>
      <c r="C24" s="203" t="n"/>
      <c r="D24" s="186" t="n"/>
      <c r="E24" s="186" t="n"/>
      <c r="F24" s="186" t="n"/>
      <c r="G24" s="186" t="n"/>
      <c r="H24" s="191" t="n"/>
      <c r="I24" s="203" t="n"/>
      <c r="J24" s="186" t="n"/>
      <c r="K24" s="204" t="n"/>
      <c r="L24" s="202" t="n"/>
      <c r="M24" s="186" t="n"/>
      <c r="N24" s="191" t="n"/>
      <c r="O24" s="203" t="n"/>
      <c r="P24" s="186" t="n"/>
      <c r="Q24" s="186" t="n"/>
      <c r="R24" s="204" t="n"/>
      <c r="S24" s="246">
        <f>SUM(C24:R24)</f>
        <v/>
      </c>
    </row>
    <row r="25" ht="14.25" customHeight="1" s="104">
      <c r="A25" s="361" t="inlineStr">
        <is>
          <t>CSCL YELLOW SEA 038</t>
        </is>
      </c>
      <c r="B25" s="430" t="inlineStr">
        <is>
          <t>HCY</t>
        </is>
      </c>
      <c r="C25" s="203" t="n"/>
      <c r="D25" s="186" t="n"/>
      <c r="E25" s="186" t="n">
        <v>102</v>
      </c>
      <c r="F25" s="186" t="n"/>
      <c r="G25" s="186" t="n"/>
      <c r="H25" s="191" t="n"/>
      <c r="I25" s="203" t="n"/>
      <c r="J25" s="186" t="n">
        <v>189</v>
      </c>
      <c r="K25" s="204" t="n"/>
      <c r="L25" s="202" t="n"/>
      <c r="M25" s="186" t="n">
        <v>3</v>
      </c>
      <c r="N25" s="191" t="n"/>
      <c r="O25" s="203" t="n">
        <v>15</v>
      </c>
      <c r="P25" s="186" t="n"/>
      <c r="Q25" s="186" t="n">
        <v>46</v>
      </c>
      <c r="R25" s="204" t="n"/>
      <c r="S25" s="246">
        <f>SUM(C25:R25)</f>
        <v/>
      </c>
    </row>
    <row r="26" ht="14.25" customHeight="1" s="104">
      <c r="A26" s="279" t="inlineStr">
        <is>
          <t>BLANK VOYAGE</t>
        </is>
      </c>
      <c r="B26" s="390" t="n"/>
      <c r="C26" s="203" t="n"/>
      <c r="D26" s="186" t="n"/>
      <c r="E26" s="186" t="n"/>
      <c r="F26" s="186" t="n"/>
      <c r="G26" s="186" t="n"/>
      <c r="H26" s="191" t="n"/>
      <c r="I26" s="203" t="n"/>
      <c r="J26" s="186" t="n"/>
      <c r="K26" s="204" t="n"/>
      <c r="L26" s="202" t="n"/>
      <c r="M26" s="186" t="n"/>
      <c r="N26" s="191" t="n"/>
      <c r="O26" s="203" t="n"/>
      <c r="P26" s="186" t="n"/>
      <c r="Q26" s="186" t="n"/>
      <c r="R26" s="204" t="n"/>
      <c r="S26" s="246">
        <f>SUM(C26:R26)</f>
        <v/>
      </c>
    </row>
    <row r="27" ht="14.25" customHeight="1" s="104">
      <c r="A27" s="361" t="inlineStr">
        <is>
          <t>CSCL SOUTH CHINA SEA  051</t>
        </is>
      </c>
      <c r="B27" s="430" t="inlineStr">
        <is>
          <t>HCN</t>
        </is>
      </c>
      <c r="C27" s="203" t="n"/>
      <c r="D27" s="186" t="n"/>
      <c r="E27" s="186" t="n">
        <v>40</v>
      </c>
      <c r="F27" s="186" t="n"/>
      <c r="G27" s="186" t="n"/>
      <c r="H27" s="191" t="n"/>
      <c r="I27" s="203" t="n"/>
      <c r="J27" s="186" t="n">
        <v>194</v>
      </c>
      <c r="K27" s="204" t="n"/>
      <c r="L27" s="202" t="n"/>
      <c r="M27" s="186" t="n"/>
      <c r="N27" s="191" t="n"/>
      <c r="O27" s="203" t="n">
        <v>15</v>
      </c>
      <c r="P27" s="186" t="n"/>
      <c r="Q27" s="186" t="n">
        <v>40</v>
      </c>
      <c r="R27" s="204" t="n"/>
      <c r="S27" s="246">
        <f>SUM(C27:R27)</f>
        <v/>
      </c>
    </row>
    <row r="28" ht="14.25" customHeight="1" s="104" thickBot="1">
      <c r="A28" s="384" t="inlineStr">
        <is>
          <t>BLANK VOYAGE</t>
        </is>
      </c>
      <c r="B28" s="429" t="n"/>
      <c r="C28" s="352" t="n"/>
      <c r="D28" s="353" t="n"/>
      <c r="E28" s="353" t="n"/>
      <c r="F28" s="353" t="n"/>
      <c r="G28" s="353" t="n"/>
      <c r="H28" s="354" t="n"/>
      <c r="I28" s="352" t="n"/>
      <c r="J28" s="353" t="n"/>
      <c r="K28" s="355" t="n"/>
      <c r="L28" s="356" t="n"/>
      <c r="M28" s="353" t="n"/>
      <c r="N28" s="354" t="n"/>
      <c r="O28" s="352" t="n"/>
      <c r="P28" s="353" t="n"/>
      <c r="Q28" s="353" t="n"/>
      <c r="R28" s="355" t="n"/>
      <c r="S28" s="153">
        <f>SUM(C28:R28)</f>
        <v/>
      </c>
    </row>
    <row r="29" ht="13" customHeight="1" s="104" thickBot="1">
      <c r="A29" s="92" t="n"/>
      <c r="C29" s="65" t="n"/>
      <c r="D29" s="65" t="n"/>
      <c r="E29" s="66" t="n"/>
      <c r="F29" s="65" t="n"/>
      <c r="G29" s="65" t="n"/>
      <c r="H29" s="65" t="n"/>
      <c r="I29" s="66" t="n"/>
      <c r="J29" s="65" t="n"/>
      <c r="K29" s="65" t="n"/>
      <c r="L29" s="65" t="n"/>
      <c r="M29" s="65" t="n"/>
      <c r="N29" s="65" t="n"/>
      <c r="O29" s="65" t="n"/>
      <c r="P29" s="65" t="n"/>
      <c r="Q29" s="65" t="n"/>
      <c r="R29" s="65" t="n"/>
    </row>
    <row r="30" ht="16.5" customHeight="1" s="104" thickBot="1">
      <c r="A30" s="211" t="inlineStr">
        <is>
          <t>MPNW</t>
        </is>
      </c>
      <c r="B30" s="75" t="n"/>
      <c r="C30" s="308" t="n"/>
      <c r="D30" s="296" t="n"/>
      <c r="E30" s="296" t="n"/>
      <c r="F30" s="296" t="n"/>
      <c r="G30" s="296" t="n"/>
      <c r="H30" s="298" t="n"/>
      <c r="I30" s="251" t="n"/>
      <c r="J30" s="252" t="n"/>
      <c r="K30" s="146" t="n"/>
      <c r="L30" s="297" t="n"/>
      <c r="M30" s="296" t="n"/>
      <c r="N30" s="298" t="n"/>
      <c r="O30" s="308" t="n"/>
      <c r="P30" s="296" t="n"/>
      <c r="Q30" s="296" t="n"/>
      <c r="R30" s="298" t="n"/>
      <c r="S30" s="216" t="n"/>
    </row>
    <row r="31" ht="13" customHeight="1" s="104">
      <c r="A31" s="267" t="inlineStr">
        <is>
          <t>CMA CGM NORMA 092W</t>
        </is>
      </c>
      <c r="B31" s="238" t="inlineStr">
        <is>
          <t>Q7A</t>
        </is>
      </c>
      <c r="C31" s="81" t="n">
        <v>25</v>
      </c>
      <c r="D31" s="78" t="n">
        <v>30</v>
      </c>
      <c r="E31" s="78" t="n">
        <v>201</v>
      </c>
      <c r="F31" s="78" t="n">
        <v>3</v>
      </c>
      <c r="G31" s="78" t="n"/>
      <c r="H31" s="82" t="n"/>
      <c r="I31" s="51" t="n"/>
      <c r="J31" s="52" t="n"/>
      <c r="K31" s="53" t="n"/>
      <c r="L31" s="79" t="n"/>
      <c r="M31" s="78" t="n"/>
      <c r="N31" s="82" t="n"/>
      <c r="O31" s="81" t="n"/>
      <c r="P31" s="78" t="n"/>
      <c r="Q31" s="78" t="n">
        <v>35</v>
      </c>
      <c r="R31" s="82" t="n"/>
      <c r="S31" s="253">
        <f>SUM(C31:R31)</f>
        <v/>
      </c>
    </row>
    <row r="32" ht="13" customHeight="1" s="104">
      <c r="A32" s="279" t="inlineStr">
        <is>
          <t>BLANK VOYAGE</t>
        </is>
      </c>
      <c r="B32" s="280" t="n"/>
      <c r="C32" s="81" t="n"/>
      <c r="D32" s="78" t="n"/>
      <c r="E32" s="78" t="n"/>
      <c r="F32" s="78" t="n"/>
      <c r="G32" s="78" t="n"/>
      <c r="H32" s="82" t="n"/>
      <c r="I32" s="51" t="n"/>
      <c r="J32" s="52" t="n"/>
      <c r="K32" s="53" t="n"/>
      <c r="L32" s="79" t="n"/>
      <c r="M32" s="78" t="n"/>
      <c r="N32" s="82" t="n"/>
      <c r="O32" s="81" t="n"/>
      <c r="P32" s="78" t="n"/>
      <c r="Q32" s="78" t="n"/>
      <c r="R32" s="82" t="n"/>
      <c r="S32" s="253">
        <f>SUM(C32:R32)</f>
        <v/>
      </c>
    </row>
    <row r="33" ht="13" customHeight="1" s="104">
      <c r="A33" s="267" t="inlineStr">
        <is>
          <t>CMA CGM TITAN 033 W</t>
        </is>
      </c>
      <c r="B33" s="265" t="inlineStr">
        <is>
          <t>QXN</t>
        </is>
      </c>
      <c r="C33" s="81" t="n">
        <v>54</v>
      </c>
      <c r="D33" s="78" t="n">
        <v>67</v>
      </c>
      <c r="E33" s="438" t="n">
        <v>143</v>
      </c>
      <c r="F33" s="78" t="n">
        <v>4</v>
      </c>
      <c r="G33" s="78" t="n"/>
      <c r="H33" s="82" t="n"/>
      <c r="I33" s="51" t="n"/>
      <c r="J33" s="52" t="n"/>
      <c r="K33" s="53" t="n"/>
      <c r="L33" s="79" t="n"/>
      <c r="M33" s="78" t="n"/>
      <c r="N33" s="82" t="n"/>
      <c r="O33" s="81" t="n"/>
      <c r="P33" s="78" t="n"/>
      <c r="Q33" s="78" t="n"/>
      <c r="R33" s="82" t="n"/>
      <c r="S33" s="253">
        <f>SUM(C33:R33)</f>
        <v/>
      </c>
    </row>
    <row r="34" ht="13" customHeight="1" s="104">
      <c r="A34" s="279" t="inlineStr">
        <is>
          <t>BLANK VOYAGE</t>
        </is>
      </c>
      <c r="B34" s="280" t="n"/>
      <c r="C34" s="81" t="n"/>
      <c r="D34" s="78" t="n"/>
      <c r="E34" s="78" t="n"/>
      <c r="F34" s="78" t="n"/>
      <c r="G34" s="78" t="n"/>
      <c r="H34" s="82" t="n"/>
      <c r="I34" s="51" t="n"/>
      <c r="J34" s="52" t="n"/>
      <c r="K34" s="53" t="n"/>
      <c r="L34" s="79" t="n"/>
      <c r="M34" s="78" t="n"/>
      <c r="N34" s="82" t="n"/>
      <c r="O34" s="81" t="n"/>
      <c r="P34" s="78" t="n"/>
      <c r="Q34" s="78" t="n"/>
      <c r="R34" s="82" t="n"/>
      <c r="S34" s="253">
        <f>SUM(C34:R34)</f>
        <v/>
      </c>
    </row>
    <row r="35" ht="13" customHeight="1" s="104">
      <c r="A35" s="267" t="inlineStr">
        <is>
          <t>CMA CGM PELLEAS 435 W</t>
        </is>
      </c>
      <c r="B35" s="265" t="inlineStr">
        <is>
          <t>Q8A</t>
        </is>
      </c>
      <c r="C35" s="81" t="n">
        <v>144</v>
      </c>
      <c r="D35" s="78" t="n">
        <v>90</v>
      </c>
      <c r="E35" s="438" t="n">
        <v>269</v>
      </c>
      <c r="F35" s="78" t="n"/>
      <c r="G35" s="78" t="n"/>
      <c r="H35" s="82" t="n"/>
      <c r="I35" s="51" t="n"/>
      <c r="J35" s="52" t="n"/>
      <c r="K35" s="53" t="n"/>
      <c r="L35" s="79" t="n"/>
      <c r="M35" s="78" t="n"/>
      <c r="N35" s="82" t="n"/>
      <c r="O35" s="81" t="n"/>
      <c r="P35" s="78" t="n"/>
      <c r="Q35" s="78" t="n">
        <v>58</v>
      </c>
      <c r="R35" s="82" t="n"/>
      <c r="S35" s="253">
        <f>SUM(C35:R35)</f>
        <v/>
      </c>
    </row>
    <row r="36" ht="13" customHeight="1" s="104">
      <c r="A36" s="267" t="inlineStr">
        <is>
          <t>CMA CGM LITANI 026 W</t>
        </is>
      </c>
      <c r="B36" s="238" t="inlineStr">
        <is>
          <t>QZH</t>
        </is>
      </c>
      <c r="C36" s="156" t="n">
        <v>83</v>
      </c>
      <c r="D36" s="154" t="n">
        <v>109</v>
      </c>
      <c r="E36" s="439" t="n">
        <v>307</v>
      </c>
      <c r="F36" s="154" t="n"/>
      <c r="G36" s="154" t="n"/>
      <c r="H36" s="155" t="n"/>
      <c r="I36" s="49" t="n"/>
      <c r="J36" s="244" t="n"/>
      <c r="K36" s="50" t="n"/>
      <c r="L36" s="335" t="n"/>
      <c r="M36" s="154" t="n"/>
      <c r="N36" s="155" t="n"/>
      <c r="O36" s="156" t="n"/>
      <c r="P36" s="154" t="n"/>
      <c r="Q36" s="154" t="n">
        <v>18</v>
      </c>
      <c r="R36" s="155" t="n"/>
      <c r="S36" s="253">
        <f>SUM(C36:R36)</f>
        <v/>
      </c>
    </row>
    <row r="37" ht="13" customHeight="1" s="104">
      <c r="A37" s="279" t="inlineStr">
        <is>
          <t>BLANK VOYAGE</t>
        </is>
      </c>
      <c r="B37" s="280" t="n"/>
      <c r="C37" s="81" t="n"/>
      <c r="D37" s="78" t="n"/>
      <c r="E37" s="78" t="n"/>
      <c r="F37" s="78" t="n"/>
      <c r="G37" s="78" t="n"/>
      <c r="H37" s="82" t="n"/>
      <c r="I37" s="51" t="n"/>
      <c r="J37" s="52" t="n"/>
      <c r="K37" s="53" t="n"/>
      <c r="L37" s="79" t="n"/>
      <c r="M37" s="78" t="n"/>
      <c r="N37" s="82" t="n"/>
      <c r="O37" s="81" t="n"/>
      <c r="P37" s="78" t="n"/>
      <c r="Q37" s="78" t="n"/>
      <c r="R37" s="82" t="n"/>
      <c r="S37" s="253">
        <f>SUM(C37:R37)</f>
        <v/>
      </c>
    </row>
    <row r="38" ht="13" customHeight="1" s="104">
      <c r="A38" s="331" t="inlineStr">
        <is>
          <t>CMA CGM ESTELLE 017 W</t>
        </is>
      </c>
      <c r="B38" s="321" t="inlineStr">
        <is>
          <t>N1Y</t>
        </is>
      </c>
      <c r="C38" s="81" t="n">
        <v>205</v>
      </c>
      <c r="D38" s="78" t="n">
        <v>72</v>
      </c>
      <c r="E38" s="438" t="n">
        <v>299</v>
      </c>
      <c r="F38" s="78" t="n">
        <v>1</v>
      </c>
      <c r="G38" s="78" t="n"/>
      <c r="H38" s="82" t="n"/>
      <c r="I38" s="51" t="n"/>
      <c r="J38" s="52" t="n"/>
      <c r="K38" s="53" t="n"/>
      <c r="L38" s="79" t="n"/>
      <c r="M38" s="78" t="n"/>
      <c r="N38" s="82" t="n"/>
      <c r="O38" s="81" t="n"/>
      <c r="P38" s="78" t="n"/>
      <c r="Q38" s="78" t="n">
        <v>22</v>
      </c>
      <c r="R38" s="82" t="n"/>
      <c r="S38" s="253">
        <f>SUM(C38:R38)</f>
        <v/>
      </c>
    </row>
    <row r="39" ht="13" customHeight="1" s="104">
      <c r="A39" s="267" t="inlineStr">
        <is>
          <t>APL QINGDAO 035 W</t>
        </is>
      </c>
      <c r="B39" s="265" t="inlineStr">
        <is>
          <t>AO4</t>
        </is>
      </c>
      <c r="C39" s="441" t="n">
        <v>77</v>
      </c>
      <c r="D39" s="442" t="n">
        <v>44</v>
      </c>
      <c r="E39" s="443" t="n">
        <v>375</v>
      </c>
      <c r="F39" s="442" t="n"/>
      <c r="G39" s="442" t="n"/>
      <c r="H39" s="444" t="n"/>
      <c r="I39" s="445" t="n"/>
      <c r="J39" s="446" t="n"/>
      <c r="K39" s="447" t="n"/>
      <c r="L39" s="448" t="n"/>
      <c r="M39" s="442" t="n"/>
      <c r="N39" s="444" t="n"/>
      <c r="O39" s="441" t="n"/>
      <c r="P39" s="442" t="n"/>
      <c r="Q39" s="442" t="n">
        <v>22</v>
      </c>
      <c r="R39" s="444" t="n"/>
      <c r="S39" s="449">
        <f>SUM(C39:R39)</f>
        <v/>
      </c>
    </row>
    <row r="40" ht="13.5" customHeight="1" s="104" thickBot="1">
      <c r="A40" s="222" t="inlineStr">
        <is>
          <t>CMA CGM NORMA 093W</t>
        </is>
      </c>
      <c r="B40" s="229" t="inlineStr">
        <is>
          <t>Q7A</t>
        </is>
      </c>
      <c r="C40" s="150" t="n">
        <v>40</v>
      </c>
      <c r="D40" s="150" t="n"/>
      <c r="E40" s="451" t="n">
        <v>345</v>
      </c>
      <c r="F40" s="150" t="n"/>
      <c r="G40" s="150" t="n"/>
      <c r="H40" s="150" t="n"/>
      <c r="I40" s="254" t="n"/>
      <c r="J40" s="254" t="n"/>
      <c r="K40" s="254" t="n"/>
      <c r="L40" s="150" t="n"/>
      <c r="M40" s="150" t="n"/>
      <c r="N40" s="150" t="n"/>
      <c r="O40" s="150" t="n"/>
      <c r="P40" s="150" t="n"/>
      <c r="Q40" s="150" t="n">
        <v>22</v>
      </c>
      <c r="R40" s="152" t="n"/>
      <c r="S40" s="379">
        <f>SUM(C40:R40)</f>
        <v/>
      </c>
    </row>
    <row r="41" ht="13" customHeight="1" s="104" thickBot="1">
      <c r="A41" s="92" t="n"/>
      <c r="C41" s="65" t="n"/>
      <c r="D41" s="65" t="n"/>
      <c r="E41" s="66" t="n"/>
      <c r="F41" s="65" t="n"/>
      <c r="G41" s="65" t="n"/>
      <c r="H41" s="65" t="n"/>
      <c r="I41" s="66" t="n"/>
      <c r="J41" s="65" t="n"/>
      <c r="K41" s="65" t="n"/>
      <c r="L41" s="65" t="n"/>
      <c r="M41" s="65" t="n"/>
      <c r="N41" s="65" t="n"/>
      <c r="O41" s="65" t="n"/>
      <c r="P41" s="65" t="n"/>
      <c r="Q41" s="65" t="n"/>
      <c r="R41" s="65" t="n"/>
    </row>
    <row r="42" ht="14.5" customHeight="1" s="104" thickBot="1">
      <c r="A42" s="211" t="inlineStr">
        <is>
          <t>OPNW</t>
        </is>
      </c>
      <c r="B42" s="75" t="n"/>
      <c r="C42" s="57" t="n"/>
      <c r="D42" s="58" t="n"/>
      <c r="E42" s="58" t="n"/>
      <c r="F42" s="58" t="n"/>
      <c r="G42" s="60" t="n"/>
      <c r="H42" s="210" t="n"/>
      <c r="I42" s="83" t="n"/>
      <c r="J42" s="84" t="n"/>
      <c r="K42" s="85" t="n"/>
      <c r="L42" s="57" t="n"/>
      <c r="M42" s="58" t="n"/>
      <c r="N42" s="76" t="n"/>
      <c r="O42" s="57" t="n"/>
      <c r="P42" s="58" t="n"/>
      <c r="Q42" s="58" t="n"/>
      <c r="R42" s="76" t="n"/>
      <c r="S42" s="77" t="n"/>
    </row>
    <row r="43" ht="13.5" customHeight="1" s="104" thickBot="1">
      <c r="A43" s="267" t="inlineStr">
        <is>
          <t>OOCL ANTWERP 119</t>
        </is>
      </c>
      <c r="B43" s="397" t="inlineStr">
        <is>
          <t>SSW</t>
        </is>
      </c>
      <c r="C43" s="81" t="n"/>
      <c r="D43" s="78" t="n"/>
      <c r="E43" s="461" t="n">
        <v>15</v>
      </c>
      <c r="F43" s="79" t="n">
        <v>1</v>
      </c>
      <c r="G43" s="78" t="n"/>
      <c r="H43" s="82" t="n"/>
      <c r="I43" s="51" t="n"/>
      <c r="J43" s="52" t="n"/>
      <c r="K43" s="53" t="n"/>
      <c r="L43" s="79" t="n"/>
      <c r="M43" s="78" t="n"/>
      <c r="N43" s="82" t="n"/>
      <c r="O43" s="81" t="n"/>
      <c r="P43" s="78" t="n"/>
      <c r="Q43" s="78" t="n"/>
      <c r="R43" s="80" t="n"/>
      <c r="S43" s="153">
        <f>SUM(C43:R43)</f>
        <v/>
      </c>
    </row>
    <row r="44" ht="13.5" customHeight="1" s="104" thickBot="1">
      <c r="A44" s="267" t="inlineStr">
        <is>
          <t>OOCL OAKLAND 102</t>
        </is>
      </c>
      <c r="B44" s="397" t="inlineStr">
        <is>
          <t>Q5R</t>
        </is>
      </c>
      <c r="C44" s="195" t="n">
        <v>1</v>
      </c>
      <c r="D44" s="196" t="n">
        <v>1</v>
      </c>
      <c r="E44" s="462" t="n">
        <v>98</v>
      </c>
      <c r="F44" s="363" t="n">
        <v>18</v>
      </c>
      <c r="G44" s="196" t="n"/>
      <c r="H44" s="197" t="n"/>
      <c r="I44" s="192" t="n"/>
      <c r="J44" s="193" t="n"/>
      <c r="K44" s="194" t="n"/>
      <c r="L44" s="363" t="n"/>
      <c r="M44" s="196" t="n"/>
      <c r="N44" s="197" t="n"/>
      <c r="O44" s="198" t="n"/>
      <c r="P44" s="199" t="n"/>
      <c r="Q44" s="199" t="n"/>
      <c r="R44" s="200" t="n"/>
      <c r="S44" s="153">
        <f>SUM(C44:R44)</f>
        <v/>
      </c>
    </row>
    <row r="45" ht="13.5" customHeight="1" s="104" thickBot="1">
      <c r="A45" s="267" t="inlineStr">
        <is>
          <t>OOCL CHICAGO 176</t>
        </is>
      </c>
      <c r="B45" s="397" t="inlineStr">
        <is>
          <t>RWU</t>
        </is>
      </c>
      <c r="C45" s="336" t="n">
        <v>1</v>
      </c>
      <c r="D45" s="199" t="n"/>
      <c r="E45" s="461" t="n">
        <v>130</v>
      </c>
      <c r="F45" s="364" t="n">
        <v>1</v>
      </c>
      <c r="G45" s="199" t="n"/>
      <c r="H45" s="362" t="n"/>
      <c r="I45" s="51" t="n"/>
      <c r="J45" s="52" t="n"/>
      <c r="K45" s="53" t="n"/>
      <c r="L45" s="364" t="n"/>
      <c r="M45" s="199" t="n"/>
      <c r="N45" s="362" t="n"/>
      <c r="O45" s="198" t="n"/>
      <c r="P45" s="337" t="n"/>
      <c r="Q45" s="337" t="n"/>
      <c r="R45" s="338" t="n"/>
      <c r="S45" s="153">
        <f>SUM(C45:R45)</f>
        <v/>
      </c>
    </row>
    <row r="46" ht="13.5" customHeight="1" s="104" thickBot="1">
      <c r="A46" s="279" t="inlineStr">
        <is>
          <t>BLANK VOYAGE</t>
        </is>
      </c>
      <c r="B46" s="390" t="n"/>
      <c r="C46" s="336" t="n"/>
      <c r="D46" s="199" t="n"/>
      <c r="E46" s="200" t="n"/>
      <c r="F46" s="364" t="n"/>
      <c r="G46" s="199" t="n"/>
      <c r="H46" s="362" t="n"/>
      <c r="I46" s="51" t="n"/>
      <c r="J46" s="52" t="n"/>
      <c r="K46" s="53" t="n"/>
      <c r="L46" s="364" t="n"/>
      <c r="M46" s="199" t="n"/>
      <c r="N46" s="362" t="n"/>
      <c r="O46" s="198" t="n"/>
      <c r="P46" s="337" t="n"/>
      <c r="Q46" s="337" t="n"/>
      <c r="R46" s="338" t="n"/>
      <c r="S46" s="153">
        <f>SUM(C46:R46)</f>
        <v/>
      </c>
    </row>
    <row r="47" ht="13.5" customHeight="1" s="104" thickBot="1">
      <c r="A47" s="267" t="inlineStr">
        <is>
          <t>OOCL VANCOUVER 125</t>
        </is>
      </c>
      <c r="B47" s="397" t="inlineStr">
        <is>
          <t>RFY</t>
        </is>
      </c>
      <c r="C47" s="81" t="n">
        <v>1</v>
      </c>
      <c r="D47" s="78" t="n">
        <v>3</v>
      </c>
      <c r="E47" s="461" t="n">
        <v>92</v>
      </c>
      <c r="F47" s="79" t="n">
        <v>3</v>
      </c>
      <c r="G47" s="78" t="n"/>
      <c r="H47" s="82" t="n"/>
      <c r="I47" s="51" t="n"/>
      <c r="J47" s="52" t="n"/>
      <c r="K47" s="53" t="n"/>
      <c r="L47" s="79" t="n"/>
      <c r="M47" s="78" t="n">
        <v>8</v>
      </c>
      <c r="N47" s="82" t="n"/>
      <c r="O47" s="81" t="n"/>
      <c r="P47" s="78" t="n"/>
      <c r="Q47" s="78" t="n"/>
      <c r="R47" s="80" t="n"/>
      <c r="S47" s="153">
        <f>SUM(C47:R47)</f>
        <v/>
      </c>
    </row>
    <row r="48" ht="13" customHeight="1" s="104">
      <c r="A48" s="267" t="inlineStr">
        <is>
          <t>OOCL NEW YORK 079</t>
        </is>
      </c>
      <c r="B48" s="397" t="inlineStr">
        <is>
          <t>QLK</t>
        </is>
      </c>
      <c r="C48" s="336" t="n">
        <v>16</v>
      </c>
      <c r="D48" s="337" t="n">
        <v>23</v>
      </c>
      <c r="E48" s="463" t="n">
        <v>72</v>
      </c>
      <c r="F48" s="458" t="n">
        <v>1</v>
      </c>
      <c r="G48" s="337" t="n"/>
      <c r="H48" s="459" t="n"/>
      <c r="I48" s="49" t="n"/>
      <c r="J48" s="244" t="n"/>
      <c r="K48" s="50" t="n"/>
      <c r="L48" s="458" t="n"/>
      <c r="M48" s="337" t="n"/>
      <c r="N48" s="459" t="n"/>
      <c r="O48" s="457" t="n"/>
      <c r="P48" s="337" t="n"/>
      <c r="Q48" s="337" t="n"/>
      <c r="R48" s="338" t="n"/>
      <c r="S48" s="334">
        <f>SUM(C48:R48)</f>
        <v/>
      </c>
    </row>
    <row r="49" ht="13.5" customHeight="1" s="104" thickBot="1">
      <c r="A49" s="452" t="inlineStr">
        <is>
          <t>BLANK VOYAGE</t>
        </is>
      </c>
      <c r="B49" s="460" t="n"/>
      <c r="C49" s="433" t="n"/>
      <c r="D49" s="431" t="n"/>
      <c r="E49" s="434" t="n"/>
      <c r="F49" s="435" t="n"/>
      <c r="G49" s="431" t="n"/>
      <c r="H49" s="432" t="n"/>
      <c r="I49" s="205" t="n"/>
      <c r="J49" s="254" t="n"/>
      <c r="K49" s="206" t="n"/>
      <c r="L49" s="435" t="n"/>
      <c r="M49" s="431" t="n"/>
      <c r="N49" s="432" t="n"/>
      <c r="O49" s="433" t="n"/>
      <c r="P49" s="431" t="n"/>
      <c r="Q49" s="431" t="n"/>
      <c r="R49" s="434" t="n"/>
      <c r="S49" s="464">
        <f>SUM(C49:R49)</f>
        <v/>
      </c>
    </row>
    <row r="50" ht="13" customHeight="1" s="104" thickBot="1">
      <c r="A50" s="92" t="n"/>
      <c r="C50" s="65" t="n"/>
      <c r="D50" s="65" t="n"/>
      <c r="E50" s="66" t="n"/>
      <c r="F50" s="65" t="n"/>
      <c r="G50" s="65" t="n"/>
      <c r="H50" s="65" t="n"/>
      <c r="I50" s="66" t="n"/>
      <c r="J50" s="65" t="n"/>
      <c r="K50" s="65" t="n"/>
      <c r="L50" s="65" t="n"/>
      <c r="M50" s="65" t="n"/>
      <c r="N50" s="65" t="n"/>
      <c r="O50" s="65" t="n"/>
      <c r="P50" s="65" t="n"/>
      <c r="Q50" s="65" t="n"/>
      <c r="R50" s="65" t="n"/>
    </row>
    <row r="51" ht="14.5" customHeight="1" s="104" thickBot="1">
      <c r="A51" s="211" t="inlineStr">
        <is>
          <t>EPNW</t>
        </is>
      </c>
      <c r="B51" s="68" t="n"/>
      <c r="C51" s="67" t="n"/>
      <c r="D51" s="75" t="n"/>
      <c r="E51" s="75" t="n"/>
      <c r="F51" s="75" t="n"/>
      <c r="G51" s="75" t="n"/>
      <c r="H51" s="68" t="n"/>
      <c r="I51" s="128" t="n"/>
      <c r="J51" s="129" t="n"/>
      <c r="K51" s="130" t="n"/>
      <c r="L51" s="128" t="n"/>
      <c r="M51" s="70" t="n"/>
      <c r="N51" s="61" t="n"/>
      <c r="O51" s="211" t="n"/>
      <c r="P51" s="70" t="n"/>
      <c r="Q51" s="70" t="n"/>
      <c r="R51" s="75" t="n"/>
      <c r="S51" s="271" t="n"/>
    </row>
    <row r="52" ht="13" customHeight="1" s="104">
      <c r="A52" s="267" t="inlineStr">
        <is>
          <t>EVER SUMMIT 079</t>
        </is>
      </c>
      <c r="B52" s="265" t="inlineStr">
        <is>
          <t>R76</t>
        </is>
      </c>
      <c r="C52" s="81" t="n">
        <v>10</v>
      </c>
      <c r="D52" s="78" t="n"/>
      <c r="E52" s="82" t="n">
        <v>26</v>
      </c>
      <c r="F52" s="81" t="n">
        <v>5</v>
      </c>
      <c r="G52" s="78" t="n"/>
      <c r="H52" s="80" t="n"/>
      <c r="I52" s="51" t="n"/>
      <c r="J52" s="52" t="n"/>
      <c r="K52" s="53" t="n"/>
      <c r="L52" s="81" t="n"/>
      <c r="M52" s="78" t="n"/>
      <c r="N52" s="82" t="n"/>
      <c r="O52" s="310" t="n"/>
      <c r="P52" s="311" t="n"/>
      <c r="Q52" s="311" t="n">
        <v>5</v>
      </c>
      <c r="R52" s="313" t="n"/>
      <c r="S52" s="253">
        <f>SUM(C52:R52)</f>
        <v/>
      </c>
    </row>
    <row r="53" ht="13" customHeight="1" s="104">
      <c r="A53" s="268" t="inlineStr">
        <is>
          <t>EVER SMART 113</t>
        </is>
      </c>
      <c r="B53" s="265" t="inlineStr">
        <is>
          <t>QL3</t>
        </is>
      </c>
      <c r="C53" s="81" t="n"/>
      <c r="D53" s="78" t="n"/>
      <c r="E53" s="82" t="n">
        <v>35</v>
      </c>
      <c r="F53" s="81" t="n">
        <v>13</v>
      </c>
      <c r="G53" s="78" t="n"/>
      <c r="H53" s="80" t="n"/>
      <c r="I53" s="51" t="n"/>
      <c r="J53" s="52" t="n"/>
      <c r="K53" s="53" t="n"/>
      <c r="L53" s="81" t="n"/>
      <c r="M53" s="78" t="n"/>
      <c r="N53" s="82" t="n"/>
      <c r="O53" s="81" t="n"/>
      <c r="P53" s="78" t="n"/>
      <c r="Q53" s="78" t="n">
        <v>4</v>
      </c>
      <c r="R53" s="80" t="n"/>
      <c r="S53" s="253">
        <f>SUM(C53:R53)</f>
        <v/>
      </c>
    </row>
    <row r="54" ht="13" customHeight="1" s="104">
      <c r="A54" s="268" t="inlineStr">
        <is>
          <t>EVER EAGLE 057</t>
        </is>
      </c>
      <c r="B54" s="265" t="inlineStr">
        <is>
          <t>QBE</t>
        </is>
      </c>
      <c r="C54" s="81" t="n"/>
      <c r="D54" s="78" t="n"/>
      <c r="E54" s="82" t="n">
        <v>36</v>
      </c>
      <c r="F54" s="81" t="n">
        <v>14</v>
      </c>
      <c r="G54" s="78" t="n"/>
      <c r="H54" s="80" t="n"/>
      <c r="I54" s="51" t="n"/>
      <c r="J54" s="52" t="n"/>
      <c r="K54" s="53" t="n"/>
      <c r="L54" s="81" t="n"/>
      <c r="M54" s="78" t="n"/>
      <c r="N54" s="82" t="n"/>
      <c r="O54" s="81" t="n"/>
      <c r="P54" s="78" t="n"/>
      <c r="Q54" s="78" t="n">
        <v>7</v>
      </c>
      <c r="R54" s="80" t="n"/>
      <c r="S54" s="253">
        <f>SUM(C54:R54)</f>
        <v/>
      </c>
    </row>
    <row r="55" ht="13" customHeight="1" s="104">
      <c r="A55" s="267" t="inlineStr">
        <is>
          <t>EVER SUPERB 092</t>
        </is>
      </c>
      <c r="B55" s="265" t="inlineStr">
        <is>
          <t>RH6</t>
        </is>
      </c>
      <c r="C55" s="156" t="n"/>
      <c r="D55" s="154" t="n"/>
      <c r="E55" s="155" t="n">
        <v>5</v>
      </c>
      <c r="F55" s="156" t="n"/>
      <c r="G55" s="154" t="n"/>
      <c r="H55" s="157" t="n"/>
      <c r="I55" s="49" t="n"/>
      <c r="J55" s="244" t="n"/>
      <c r="K55" s="50" t="n"/>
      <c r="L55" s="156" t="n"/>
      <c r="M55" s="154" t="n"/>
      <c r="N55" s="155" t="n"/>
      <c r="O55" s="81" t="n"/>
      <c r="P55" s="78" t="n"/>
      <c r="Q55" s="78" t="n"/>
      <c r="R55" s="80" t="n"/>
      <c r="S55" s="253">
        <f>SUM(C55:R55)</f>
        <v/>
      </c>
    </row>
    <row r="56" ht="13" customHeight="1" s="104">
      <c r="A56" s="267" t="inlineStr">
        <is>
          <t>EVER ETHIC 044</t>
        </is>
      </c>
      <c r="B56" s="265" t="inlineStr">
        <is>
          <t>QF6</t>
        </is>
      </c>
      <c r="C56" s="156" t="n"/>
      <c r="D56" s="154" t="n"/>
      <c r="E56" s="155" t="n">
        <v>50</v>
      </c>
      <c r="F56" s="156" t="n">
        <v>14</v>
      </c>
      <c r="G56" s="154" t="n"/>
      <c r="H56" s="157" t="n"/>
      <c r="I56" s="49" t="n"/>
      <c r="J56" s="244" t="n"/>
      <c r="K56" s="50" t="n"/>
      <c r="L56" s="156" t="n"/>
      <c r="M56" s="154" t="n"/>
      <c r="N56" s="155" t="n"/>
      <c r="O56" s="81" t="n"/>
      <c r="P56" s="78" t="n"/>
      <c r="Q56" s="78" t="n"/>
      <c r="R56" s="80" t="n"/>
      <c r="S56" s="253">
        <f>SUM(C56:R56)</f>
        <v/>
      </c>
    </row>
    <row r="57" ht="13" customHeight="1" s="104">
      <c r="A57" s="267" t="inlineStr">
        <is>
          <t>EVER ENVOY 170</t>
        </is>
      </c>
      <c r="B57" s="265" t="inlineStr">
        <is>
          <t>SCP</t>
        </is>
      </c>
      <c r="C57" s="156" t="n">
        <v>36</v>
      </c>
      <c r="D57" s="154" t="n"/>
      <c r="E57" s="155" t="n">
        <v>38</v>
      </c>
      <c r="F57" s="156" t="n">
        <v>14</v>
      </c>
      <c r="G57" s="154" t="n"/>
      <c r="H57" s="157" t="n"/>
      <c r="I57" s="49" t="n"/>
      <c r="J57" s="244" t="n"/>
      <c r="K57" s="50" t="n"/>
      <c r="L57" s="156" t="n"/>
      <c r="M57" s="154" t="n"/>
      <c r="N57" s="155" t="n"/>
      <c r="O57" s="81" t="n"/>
      <c r="P57" s="78" t="n"/>
      <c r="Q57" s="78" t="n"/>
      <c r="R57" s="80" t="n"/>
      <c r="S57" s="253">
        <f>SUM(C57:R57)</f>
        <v/>
      </c>
    </row>
    <row r="58" ht="13.5" customHeight="1" s="104" thickBot="1">
      <c r="A58" s="222" t="inlineStr">
        <is>
          <t>EVER UNIFIC 160</t>
        </is>
      </c>
      <c r="B58" s="266" t="inlineStr">
        <is>
          <t>SIK</t>
        </is>
      </c>
      <c r="C58" s="149" t="n"/>
      <c r="D58" s="150" t="n"/>
      <c r="E58" s="152" t="n">
        <v>50</v>
      </c>
      <c r="F58" s="149" t="n">
        <v>15</v>
      </c>
      <c r="G58" s="150" t="n"/>
      <c r="H58" s="151" t="n"/>
      <c r="I58" s="205" t="n"/>
      <c r="J58" s="254" t="n"/>
      <c r="K58" s="206" t="n"/>
      <c r="L58" s="149" t="n"/>
      <c r="M58" s="150" t="n"/>
      <c r="N58" s="152" t="n"/>
      <c r="O58" s="149" t="n"/>
      <c r="P58" s="150" t="n"/>
      <c r="Q58" s="150" t="n"/>
      <c r="R58" s="151" t="n"/>
      <c r="S58" s="379">
        <f>SUM(C58:R58)</f>
        <v/>
      </c>
    </row>
    <row r="59" ht="13.5" customHeight="1" s="104" thickBot="1">
      <c r="A59" s="269" t="n"/>
      <c r="B59" s="270" t="n"/>
      <c r="C59" s="62" t="n"/>
      <c r="D59" s="62" t="n"/>
      <c r="E59" s="62" t="n"/>
      <c r="F59" s="62" t="n"/>
      <c r="G59" s="62" t="n"/>
      <c r="H59" s="62" t="n"/>
      <c r="I59" s="63" t="n"/>
      <c r="J59" s="63" t="n"/>
      <c r="K59" s="63" t="n"/>
      <c r="L59" s="62" t="n"/>
      <c r="M59" s="62" t="n"/>
      <c r="N59" s="62" t="n"/>
      <c r="O59" s="62" t="n"/>
      <c r="P59" s="62" t="n"/>
      <c r="Q59" s="62" t="n"/>
      <c r="R59" s="62" t="n"/>
      <c r="S59" s="272" t="n"/>
    </row>
    <row r="60" ht="13.5" customHeight="1" s="104" thickBot="1">
      <c r="A60" s="73" t="inlineStr">
        <is>
          <t>TOTAL UNIT</t>
        </is>
      </c>
      <c r="B60" s="71" t="n"/>
      <c r="C60" s="96">
        <f>SUM(C5:C58)</f>
        <v/>
      </c>
      <c r="D60" s="96">
        <f>SUM(D5:D58)</f>
        <v/>
      </c>
      <c r="E60" s="54">
        <f>SUM(E5:E58)</f>
        <v/>
      </c>
      <c r="F60" s="96">
        <f>SUM(F5:F58)</f>
        <v/>
      </c>
      <c r="G60" s="96">
        <f>SUM(G5:G58)</f>
        <v/>
      </c>
      <c r="H60" s="96">
        <f>SUM(H5:H58)</f>
        <v/>
      </c>
      <c r="I60" s="96">
        <f>SUM(I5:I58)</f>
        <v/>
      </c>
      <c r="J60" s="96">
        <f>SUM(J5:J58)</f>
        <v/>
      </c>
      <c r="K60" s="96">
        <f>SUM(K5:K58)</f>
        <v/>
      </c>
      <c r="L60" s="96">
        <f>SUM(L5:L58)</f>
        <v/>
      </c>
      <c r="M60" s="96">
        <f>SUM(M5:M58)</f>
        <v/>
      </c>
      <c r="N60" s="96">
        <f>SUM(N5:N58)</f>
        <v/>
      </c>
      <c r="O60" s="96">
        <f>SUM(O5:O58)</f>
        <v/>
      </c>
      <c r="P60" s="96">
        <f>SUM(P5:P58)</f>
        <v/>
      </c>
      <c r="Q60" s="96">
        <f>SUM(Q5:Q58)</f>
        <v/>
      </c>
      <c r="R60" s="96">
        <f>SUM(R5:R58)</f>
        <v/>
      </c>
      <c r="S60" s="289">
        <f>SUM(S5:S58)</f>
        <v/>
      </c>
    </row>
    <row r="62"/>
    <row r="63">
      <c r="A63" s="440" t="inlineStr">
        <is>
          <t xml:space="preserve">Including EBI booking </t>
        </is>
      </c>
    </row>
    <row r="65">
      <c r="B65" s="42" t="n"/>
      <c r="R65" s="65" t="n"/>
    </row>
    <row r="66">
      <c r="A66" s="41" t="n"/>
    </row>
  </sheetData>
  <mergeCells count="5">
    <mergeCell ref="S2:S3"/>
    <mergeCell ref="C2:H2"/>
    <mergeCell ref="I2:K2"/>
    <mergeCell ref="L2:N2"/>
    <mergeCell ref="P2:R2"/>
  </mergeCells>
  <pageMargins left="0.7" right="0.7" top="0.75" bottom="0.75" header="0.3" footer="0.3"/>
  <pageSetup orientation="landscape" scale="60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SYeung</dc:creator>
  <dcterms:created xmlns:dcterms="http://purl.org/dc/terms/" xmlns:xsi="http://www.w3.org/2001/XMLSchema-instance" xsi:type="dcterms:W3CDTF">2002-07-23T16:48:58Z</dcterms:created>
  <dcterms:modified xmlns:dcterms="http://purl.org/dc/terms/" xmlns:xsi="http://www.w3.org/2001/XMLSchema-instance" xsi:type="dcterms:W3CDTF">2022-01-04T16:27:59Z</dcterms:modified>
  <cp:lastModifiedBy>CWu/Cherry Wu (CA/CSL/VCR)</cp:lastModifiedBy>
  <cp:lastPrinted>2021-12-01T17:38:41Z</cp:lastPrinted>
</cp:coreProperties>
</file>