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wu\Desktop\"/>
    </mc:Choice>
  </mc:AlternateContent>
  <xr:revisionPtr revIDLastSave="0" documentId="13_ncr:1_{1BF0721E-F333-4BED-9AF6-6D8240DD99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OKING" sheetId="1" r:id="rId1"/>
    <sheet name="Sheet2" sheetId="2" state="hidden" r:id="rId2"/>
    <sheet name="Sheet1" sheetId="3" state="hidden" r:id="rId3"/>
    <sheet name="CONTAINERS" sheetId="4" state="hidden" r:id="rId4"/>
  </sheets>
  <definedNames>
    <definedName name="_xlnm.Print_Area" localSheetId="0">BOOKING!$A$1:$AD$85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4" l="1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S57" i="4"/>
  <c r="S56" i="4"/>
  <c r="S55" i="4"/>
  <c r="S54" i="4"/>
  <c r="S53" i="4"/>
  <c r="S52" i="4"/>
  <c r="S51" i="4"/>
  <c r="S50" i="4"/>
  <c r="S47" i="4"/>
  <c r="S46" i="4"/>
  <c r="S45" i="4"/>
  <c r="S44" i="4"/>
  <c r="S43" i="4"/>
  <c r="S42" i="4"/>
  <c r="S41" i="4"/>
  <c r="S40" i="4"/>
  <c r="S37" i="4"/>
  <c r="S36" i="4"/>
  <c r="S35" i="4"/>
  <c r="S34" i="4"/>
  <c r="S33" i="4"/>
  <c r="S32" i="4"/>
  <c r="S29" i="4"/>
  <c r="S28" i="4"/>
  <c r="S25" i="4"/>
  <c r="S24" i="4"/>
  <c r="S23" i="4"/>
  <c r="S22" i="4"/>
  <c r="S21" i="4"/>
  <c r="S20" i="4"/>
  <c r="S17" i="4"/>
  <c r="S16" i="4"/>
  <c r="S15" i="4"/>
  <c r="S58" i="4" s="1"/>
  <c r="S14" i="4"/>
  <c r="S13" i="4"/>
  <c r="S12" i="4"/>
  <c r="S7" i="4"/>
  <c r="S6" i="4"/>
  <c r="S5" i="4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D77" i="1"/>
  <c r="C77" i="1"/>
  <c r="AC76" i="1"/>
  <c r="AD76" i="1" s="1"/>
  <c r="AB76" i="1"/>
  <c r="AA76" i="1"/>
  <c r="AB75" i="1"/>
  <c r="AA75" i="1"/>
  <c r="AC75" i="1" s="1"/>
  <c r="AD75" i="1" s="1"/>
  <c r="AC74" i="1"/>
  <c r="AD74" i="1" s="1"/>
  <c r="AB74" i="1"/>
  <c r="AA74" i="1"/>
  <c r="AB73" i="1"/>
  <c r="AA73" i="1"/>
  <c r="AC73" i="1" s="1"/>
  <c r="AD73" i="1" s="1"/>
  <c r="AC72" i="1"/>
  <c r="AD72" i="1" s="1"/>
  <c r="AB72" i="1"/>
  <c r="AA72" i="1"/>
  <c r="AB71" i="1"/>
  <c r="AA71" i="1"/>
  <c r="AC71" i="1" s="1"/>
  <c r="AD71" i="1" s="1"/>
  <c r="AC68" i="1"/>
  <c r="AD68" i="1" s="1"/>
  <c r="AB68" i="1"/>
  <c r="AA68" i="1"/>
  <c r="AB67" i="1"/>
  <c r="AA67" i="1"/>
  <c r="AC67" i="1" s="1"/>
  <c r="AD67" i="1" s="1"/>
  <c r="AC66" i="1"/>
  <c r="AD66" i="1" s="1"/>
  <c r="AB66" i="1"/>
  <c r="AA66" i="1"/>
  <c r="AB65" i="1"/>
  <c r="AA65" i="1"/>
  <c r="AC65" i="1" s="1"/>
  <c r="AD65" i="1" s="1"/>
  <c r="AC64" i="1"/>
  <c r="AD64" i="1" s="1"/>
  <c r="AB64" i="1"/>
  <c r="AA64" i="1"/>
  <c r="AB63" i="1"/>
  <c r="AA63" i="1"/>
  <c r="AC63" i="1" s="1"/>
  <c r="AD63" i="1" s="1"/>
  <c r="AC60" i="1"/>
  <c r="AD60" i="1" s="1"/>
  <c r="AB60" i="1"/>
  <c r="AA60" i="1"/>
  <c r="AB59" i="1"/>
  <c r="AA59" i="1"/>
  <c r="AC59" i="1" s="1"/>
  <c r="AD59" i="1" s="1"/>
  <c r="AC58" i="1"/>
  <c r="AD58" i="1" s="1"/>
  <c r="AB58" i="1"/>
  <c r="AA58" i="1"/>
  <c r="AB57" i="1"/>
  <c r="AA57" i="1"/>
  <c r="AC57" i="1" s="1"/>
  <c r="AD57" i="1" s="1"/>
  <c r="AC56" i="1"/>
  <c r="AD56" i="1" s="1"/>
  <c r="AB56" i="1"/>
  <c r="AA56" i="1"/>
  <c r="AB55" i="1"/>
  <c r="AA55" i="1"/>
  <c r="AC55" i="1" s="1"/>
  <c r="AD55" i="1" s="1"/>
  <c r="AC52" i="1"/>
  <c r="AD52" i="1" s="1"/>
  <c r="AB52" i="1"/>
  <c r="AA52" i="1"/>
  <c r="AB51" i="1"/>
  <c r="AA51" i="1"/>
  <c r="AC51" i="1" s="1"/>
  <c r="AB50" i="1"/>
  <c r="AA50" i="1"/>
  <c r="AC50" i="1" s="1"/>
  <c r="AD50" i="1" s="1"/>
  <c r="AB49" i="1"/>
  <c r="AA49" i="1"/>
  <c r="AC49" i="1" s="1"/>
  <c r="AD49" i="1" s="1"/>
  <c r="AB47" i="1"/>
  <c r="AA47" i="1"/>
  <c r="AC47" i="1" s="1"/>
  <c r="AD47" i="1" s="1"/>
  <c r="AB46" i="1"/>
  <c r="AA46" i="1"/>
  <c r="AC46" i="1" s="1"/>
  <c r="AD46" i="1" s="1"/>
  <c r="AB45" i="1"/>
  <c r="AA45" i="1"/>
  <c r="AC45" i="1" s="1"/>
  <c r="AD45" i="1" s="1"/>
  <c r="AB41" i="1"/>
  <c r="AA41" i="1"/>
  <c r="AC41" i="1" s="1"/>
  <c r="AD41" i="1" s="1"/>
  <c r="AB39" i="1"/>
  <c r="AA39" i="1"/>
  <c r="AC39" i="1" s="1"/>
  <c r="AD39" i="1" s="1"/>
  <c r="AB36" i="1"/>
  <c r="AA36" i="1"/>
  <c r="AC36" i="1" s="1"/>
  <c r="AD36" i="1" s="1"/>
  <c r="AB32" i="1"/>
  <c r="AA32" i="1"/>
  <c r="AC32" i="1" s="1"/>
  <c r="AD32" i="1" s="1"/>
  <c r="AB31" i="1"/>
  <c r="AA31" i="1"/>
  <c r="AC31" i="1" s="1"/>
  <c r="AD31" i="1" s="1"/>
  <c r="AB29" i="1"/>
  <c r="AA29" i="1"/>
  <c r="AC29" i="1" s="1"/>
  <c r="AD29" i="1" s="1"/>
  <c r="AB27" i="1"/>
  <c r="AA27" i="1"/>
  <c r="AC27" i="1" s="1"/>
  <c r="AD27" i="1" s="1"/>
  <c r="AB26" i="1"/>
  <c r="AA26" i="1"/>
  <c r="AC26" i="1" s="1"/>
  <c r="AD26" i="1" s="1"/>
  <c r="AB23" i="1"/>
  <c r="Z23" i="1"/>
  <c r="AC23" i="1" s="1"/>
  <c r="AD23" i="1" s="1"/>
  <c r="AB22" i="1"/>
  <c r="Z22" i="1"/>
  <c r="AC22" i="1" s="1"/>
  <c r="AD22" i="1" s="1"/>
  <c r="AB21" i="1"/>
  <c r="Z21" i="1"/>
  <c r="AC21" i="1" s="1"/>
  <c r="AD21" i="1" s="1"/>
  <c r="AB19" i="1"/>
  <c r="Z19" i="1"/>
  <c r="AC19" i="1" s="1"/>
  <c r="AD19" i="1" s="1"/>
  <c r="AB18" i="1"/>
  <c r="Z18" i="1"/>
  <c r="AC18" i="1" s="1"/>
  <c r="AD18" i="1" s="1"/>
  <c r="AB16" i="1"/>
  <c r="Z16" i="1"/>
  <c r="AC16" i="1" s="1"/>
  <c r="AB13" i="1"/>
  <c r="AA13" i="1"/>
  <c r="Z13" i="1"/>
  <c r="AC13" i="1" s="1"/>
  <c r="AD13" i="1" s="1"/>
  <c r="AC12" i="1"/>
  <c r="AD12" i="1" s="1"/>
  <c r="AB12" i="1"/>
  <c r="AA12" i="1"/>
  <c r="Z12" i="1"/>
  <c r="AB10" i="1"/>
  <c r="AA10" i="1"/>
  <c r="Z10" i="1"/>
  <c r="AC10" i="1" s="1"/>
  <c r="AD10" i="1" s="1"/>
  <c r="AB9" i="1"/>
  <c r="AA9" i="1"/>
  <c r="Z9" i="1"/>
  <c r="AC9" i="1" s="1"/>
  <c r="AD9" i="1" s="1"/>
  <c r="AB8" i="1"/>
  <c r="AA8" i="1"/>
  <c r="AC8" i="1" s="1"/>
  <c r="AD8" i="1" s="1"/>
  <c r="Z8" i="1"/>
  <c r="AB7" i="1"/>
  <c r="AA7" i="1"/>
  <c r="AA77" i="1" s="1"/>
  <c r="Z7" i="1"/>
  <c r="Z77" i="1" s="1"/>
  <c r="AC6" i="1"/>
  <c r="AD6" i="1" s="1"/>
  <c r="AB6" i="1"/>
  <c r="AB77" i="1" s="1"/>
  <c r="AA6" i="1"/>
  <c r="Z6" i="1"/>
  <c r="AD16" i="1" l="1"/>
  <c r="B81" i="1"/>
  <c r="B82" i="1"/>
  <c r="AC7" i="1"/>
  <c r="AD7" i="1" s="1"/>
  <c r="AC77" i="1"/>
  <c r="AD77" i="1" s="1"/>
</calcChain>
</file>

<file path=xl/sharedStrings.xml><?xml version="1.0" encoding="utf-8"?>
<sst xmlns="http://schemas.openxmlformats.org/spreadsheetml/2006/main" count="299" uniqueCount="217">
  <si>
    <t xml:space="preserve">CURRENT BOOKING RECAP </t>
  </si>
  <si>
    <t>BOOKINGS AS OF JUN 30,  2023</t>
  </si>
  <si>
    <t>Vessel Code</t>
  </si>
  <si>
    <t>Alloc</t>
  </si>
  <si>
    <t>Weight</t>
  </si>
  <si>
    <t>RF Alloc</t>
  </si>
  <si>
    <t>LTS</t>
  </si>
  <si>
    <t>ETA PRR</t>
  </si>
  <si>
    <t>ETA VCR</t>
  </si>
  <si>
    <t>ETD</t>
  </si>
  <si>
    <t>REMARK</t>
  </si>
  <si>
    <t>VAN</t>
  </si>
  <si>
    <t>MTR</t>
  </si>
  <si>
    <t>TOR</t>
  </si>
  <si>
    <t>EBI</t>
  </si>
  <si>
    <t>TTL BKD</t>
  </si>
  <si>
    <t>Total TEU</t>
  </si>
  <si>
    <t>Utilization</t>
  </si>
  <si>
    <t xml:space="preserve"> Plug/NA</t>
  </si>
  <si>
    <t>ATD</t>
  </si>
  <si>
    <t>PRR</t>
  </si>
  <si>
    <t>RF</t>
  </si>
  <si>
    <t>CPNW</t>
  </si>
  <si>
    <t xml:space="preserve">PRR / VAN(VAN02) / SHA(08) / HKG/ YTN / NGB </t>
  </si>
  <si>
    <t>YANTIAN 114</t>
  </si>
  <si>
    <t>NSW</t>
  </si>
  <si>
    <t>PRR-VAN-SEA ( FROB)</t>
  </si>
  <si>
    <t>CSCL BOHAI SEA 056</t>
  </si>
  <si>
    <t>HCB</t>
  </si>
  <si>
    <t>OOCL ASIA 179</t>
  </si>
  <si>
    <t>N02</t>
  </si>
  <si>
    <t>OOCL TOKYO 128</t>
  </si>
  <si>
    <t>ND2</t>
  </si>
  <si>
    <t>COSCO VIETNAM 091</t>
  </si>
  <si>
    <t>T92</t>
  </si>
  <si>
    <t>PRR-VAN-SEA ( FROB)/ pending allocation</t>
  </si>
  <si>
    <t>BLANK VOYAGE</t>
  </si>
  <si>
    <t>COSCO MALAYSIA 095 phase out</t>
  </si>
  <si>
    <t>YANTIAN 115</t>
  </si>
  <si>
    <t>CSCL BOHAI SEA 057</t>
  </si>
  <si>
    <t xml:space="preserve">CEN </t>
  </si>
  <si>
    <t>LGB/PRR / TSN/ TAO / SHA</t>
  </si>
  <si>
    <t>COSCO KAOHSIUNG 095</t>
  </si>
  <si>
    <t>CCL</t>
  </si>
  <si>
    <t>FINAL</t>
  </si>
  <si>
    <t>COSCO EUROPE 091</t>
  </si>
  <si>
    <t>CCE</t>
  </si>
  <si>
    <t>COSCO PACIFIC 083</t>
  </si>
  <si>
    <t>CCI</t>
  </si>
  <si>
    <t>COSCO OCEANIA 093</t>
  </si>
  <si>
    <t>CCG</t>
  </si>
  <si>
    <t>COSCO TAICANG 088</t>
  </si>
  <si>
    <t>CCK</t>
  </si>
  <si>
    <t>COSCO AFRICA 080</t>
  </si>
  <si>
    <t>CCH</t>
  </si>
  <si>
    <t>MPNW</t>
  </si>
  <si>
    <t>SEA /VAN01/ XMN/NGB/SHA/PUS</t>
  </si>
  <si>
    <t>CMA CGM GANGES 039</t>
  </si>
  <si>
    <t>R7W</t>
  </si>
  <si>
    <t>FROB (VAN-SEA)</t>
  </si>
  <si>
    <t>CMA CGM MEDEA 048</t>
  </si>
  <si>
    <t>R73</t>
  </si>
  <si>
    <t>CMA CGM YUKON 038 phase out</t>
  </si>
  <si>
    <t>CMA CGM OHIO 040</t>
  </si>
  <si>
    <t>S5C</t>
  </si>
  <si>
    <t>APL LE HAVRE 042 phase out</t>
  </si>
  <si>
    <t>CMA CGM TIGRIS 040</t>
  </si>
  <si>
    <t>Q8B</t>
  </si>
  <si>
    <t>CMA CGM RIGOLETTO 048 phase out</t>
  </si>
  <si>
    <t>AKADIMOS 366</t>
  </si>
  <si>
    <t>R4J</t>
  </si>
  <si>
    <t>OPNW</t>
  </si>
  <si>
    <t>VAN(VAN03) / SEA / KHH / HKG / YTN</t>
  </si>
  <si>
    <t>OOCL SAN FRANCISCO 173</t>
  </si>
  <si>
    <t>NL3</t>
  </si>
  <si>
    <t>15/CA</t>
  </si>
  <si>
    <t>OOCL OAKLAND 117</t>
  </si>
  <si>
    <t>Q5R</t>
  </si>
  <si>
    <t>OOCL NEW YORK 096</t>
  </si>
  <si>
    <t>QLK</t>
  </si>
  <si>
    <t>EPNW</t>
  </si>
  <si>
    <t>TAC / VAN(VAN01) / TYO / OSA/ TAO  / SHA (WGQ) / NGB/KHH40/ YTN</t>
  </si>
  <si>
    <t>EVER SIGMA 118</t>
  </si>
  <si>
    <t>RVS</t>
  </si>
  <si>
    <t>12/CA</t>
  </si>
  <si>
    <t>EVER STRONG 106</t>
  </si>
  <si>
    <t>R53</t>
  </si>
  <si>
    <t>EVER SIGMA 121</t>
  </si>
  <si>
    <t>EVER SUMMIT 095</t>
  </si>
  <si>
    <t>R76</t>
  </si>
  <si>
    <t>EVER SMART 125</t>
  </si>
  <si>
    <t>QL3</t>
  </si>
  <si>
    <t>EVER EAGLE 068 phase out</t>
  </si>
  <si>
    <t>TBN</t>
  </si>
  <si>
    <t>EVER SAFETY 106</t>
  </si>
  <si>
    <t>RPT</t>
  </si>
  <si>
    <t>AWE5</t>
  </si>
  <si>
    <t>HAL / NYC / ORF / SAV / PKG / SIN / JKT / LCH / CMP</t>
  </si>
  <si>
    <t>APL SENTOSA 416</t>
  </si>
  <si>
    <t>PA4</t>
  </si>
  <si>
    <t>CMA CGM MAGELLAN 218</t>
  </si>
  <si>
    <t>QXL</t>
  </si>
  <si>
    <t>CMA CGM J. MADISON 140</t>
  </si>
  <si>
    <t>N6V</t>
  </si>
  <si>
    <t>CMA CGM ZEPHYR 010</t>
  </si>
  <si>
    <t>N4B</t>
  </si>
  <si>
    <t>CMA CGM T. JEFFERSON 423</t>
  </si>
  <si>
    <t>NV1</t>
  </si>
  <si>
    <t>CMA CGM CHRISTOPHE COLOMB 229</t>
  </si>
  <si>
    <t>QWV</t>
  </si>
  <si>
    <t>GEX1</t>
  </si>
  <si>
    <t>MTR 02/ANR/ BRV/ LEH /LIV</t>
  </si>
  <si>
    <t>MSC ANYA 014 E</t>
  </si>
  <si>
    <t>Q63</t>
  </si>
  <si>
    <t>OOCL ST LAWERENCE 033 E</t>
  </si>
  <si>
    <t>OSC</t>
  </si>
  <si>
    <t>MSC TUXPAN 029 E</t>
  </si>
  <si>
    <t>N05</t>
  </si>
  <si>
    <t>MSC TAMPA 014 E</t>
  </si>
  <si>
    <t>R60</t>
  </si>
  <si>
    <t>LIVERPOOL EXPRESS 012 E</t>
  </si>
  <si>
    <t>UEG</t>
  </si>
  <si>
    <t>OTTAWA EXPRESS 048 E phase out</t>
  </si>
  <si>
    <t>MSC ANYA 015 E</t>
  </si>
  <si>
    <t>GEX2</t>
  </si>
  <si>
    <t xml:space="preserve">MTR/ SOU/ANR/HAM </t>
  </si>
  <si>
    <t>MISSISSAUGA EXPRESS 010 E</t>
  </si>
  <si>
    <t>UFI</t>
  </si>
  <si>
    <t>MONTREAL EXPRESS 048 E</t>
  </si>
  <si>
    <t>NHI</t>
  </si>
  <si>
    <t>TORONTO EXPRESS 049 E</t>
  </si>
  <si>
    <t>NHK</t>
  </si>
  <si>
    <t>QUEBEC EXPRESS 048 E</t>
  </si>
  <si>
    <t>STW</t>
  </si>
  <si>
    <t>OOCL MONTREAL 049 E</t>
  </si>
  <si>
    <t>NHH</t>
  </si>
  <si>
    <t>ONTARIO EXPRESS 032</t>
  </si>
  <si>
    <t>R46</t>
  </si>
  <si>
    <t>MISSISSAUGA EXPRESS 011 E phase out</t>
  </si>
  <si>
    <t xml:space="preserve">SUB TOTAL </t>
  </si>
  <si>
    <t xml:space="preserve">Remark---  RF counts by units, not TEU. </t>
  </si>
  <si>
    <t>Total export last week:</t>
  </si>
  <si>
    <t xml:space="preserve">2117--Inc 29 RFs </t>
  </si>
  <si>
    <t>(EBI /1231 TEU )</t>
  </si>
  <si>
    <t>BAL for CPNW &amp; CEN 130%/ MPNW &amp; OPNW 120%/ EPNW 110%</t>
  </si>
  <si>
    <t>Total booked TEU this week:</t>
  </si>
  <si>
    <t>( Inc 8 RFs)</t>
  </si>
  <si>
    <t>Please pay special attention when we've reached BAL</t>
  </si>
  <si>
    <t>Total booked TEU next week:</t>
  </si>
  <si>
    <t>( Inc 24 RFs)</t>
  </si>
  <si>
    <t>Booking made this week (TEU):</t>
  </si>
  <si>
    <t xml:space="preserve"> Inc. EBI /1056 TEU</t>
  </si>
  <si>
    <t>CONTAINER PICK UP AREA</t>
  </si>
  <si>
    <t>ORIGIN</t>
  </si>
  <si>
    <t>LOCAL PRR/VAN</t>
  </si>
  <si>
    <t>PG</t>
  </si>
  <si>
    <t>CAL</t>
  </si>
  <si>
    <t>EDM</t>
  </si>
  <si>
    <t>TOTAL UNIT</t>
  </si>
  <si>
    <t>20'</t>
  </si>
  <si>
    <t>40G</t>
  </si>
  <si>
    <t>40H</t>
  </si>
  <si>
    <t>45'</t>
  </si>
  <si>
    <t>20R</t>
  </si>
  <si>
    <t>40R</t>
  </si>
  <si>
    <t>20GP</t>
  </si>
  <si>
    <t>CPNW - PRR</t>
  </si>
  <si>
    <t>COSCO BOSTON 174</t>
  </si>
  <si>
    <t>CBV</t>
  </si>
  <si>
    <t>COSCO ASIA 084</t>
  </si>
  <si>
    <t>CBZ</t>
  </si>
  <si>
    <t>XIN BEIJING 133</t>
  </si>
  <si>
    <t>QL7</t>
  </si>
  <si>
    <t>CPNW - VAN</t>
  </si>
  <si>
    <t>XIN SU ZHOU 236</t>
  </si>
  <si>
    <t>RU0</t>
  </si>
  <si>
    <t>XIN NAN TONG 438</t>
  </si>
  <si>
    <t>RFF</t>
  </si>
  <si>
    <t>CENX</t>
  </si>
  <si>
    <t>XIN YING KOU 215</t>
  </si>
  <si>
    <t>QSW</t>
  </si>
  <si>
    <t>NO SAILING</t>
  </si>
  <si>
    <t>XIN RI ZHAO 338</t>
  </si>
  <si>
    <t>RLN</t>
  </si>
  <si>
    <t>CEN</t>
  </si>
  <si>
    <t>CSCL SOUTH CHINA SEA 057</t>
  </si>
  <si>
    <t>HCN</t>
  </si>
  <si>
    <t>CSCL AUTUMN 046</t>
  </si>
  <si>
    <t>HCA</t>
  </si>
  <si>
    <t>APL LE HAVRE 035</t>
  </si>
  <si>
    <t>NZ4</t>
  </si>
  <si>
    <t>APL GWANGYANG 024</t>
  </si>
  <si>
    <t>NN4</t>
  </si>
  <si>
    <t>CMA CGM TITAN 036</t>
  </si>
  <si>
    <t>QXN</t>
  </si>
  <si>
    <t>APL CHONGQING 034</t>
  </si>
  <si>
    <t>NM1</t>
  </si>
  <si>
    <t>CMA CGM ANDROMEDA 037</t>
  </si>
  <si>
    <t>QH9</t>
  </si>
  <si>
    <t>SEATTLE C 088</t>
  </si>
  <si>
    <t>RE4</t>
  </si>
  <si>
    <t>OOCL VANCOUVER 132</t>
  </si>
  <si>
    <t>RFY</t>
  </si>
  <si>
    <t>OOCL OAKLAND 109</t>
  </si>
  <si>
    <t>OOCL SAN FRANCISCO 166</t>
  </si>
  <si>
    <t>OOCL CHICAGO 183</t>
  </si>
  <si>
    <t>RWU</t>
  </si>
  <si>
    <t>EVER EAGLE 062</t>
  </si>
  <si>
    <t>QBE</t>
  </si>
  <si>
    <t>EVER SHINE 116</t>
  </si>
  <si>
    <t>Q01</t>
  </si>
  <si>
    <t>EVER SMART 119</t>
  </si>
  <si>
    <t>EVER SAFETY 100</t>
  </si>
  <si>
    <t>EVER STRONG 102</t>
  </si>
  <si>
    <t>EVER ELITE 057</t>
  </si>
  <si>
    <t>QT2</t>
  </si>
  <si>
    <t xml:space="preserve">Including EBI booking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</si>
</sst>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&quot; MT&quot;"/>
    <numFmt numFmtId="165" formatCode="0&quot; T&quot;"/>
    <numFmt numFmtId="166" formatCode="[$-409]d\-mmm;@"/>
  </numFmts>
  <fonts count="2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i/>
      <sz val="11"/>
      <color rgb="FFFF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trike/>
      <sz val="10"/>
      <name val="Arial"/>
      <family val="2"/>
    </font>
    <font>
      <b/>
      <i/>
      <sz val="12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10"/>
      <color theme="3" tint="0.39997558519241921"/>
      <name val="Arial"/>
      <family val="2"/>
    </font>
    <font>
      <b/>
      <u/>
      <sz val="11"/>
      <color theme="3" tint="0.39997558519241921"/>
      <name val="Arial"/>
      <family val="2"/>
    </font>
    <font>
      <b/>
      <sz val="11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/>
    <xf numFmtId="43" fontId="15" fillId="0" borderId="0"/>
  </cellStyleXfs>
  <cellXfs count="525">
    <xf numFmtId="0" fontId="0" fillId="0" borderId="0" xfId="0"/>
    <xf numFmtId="1" fontId="0" fillId="0" borderId="0" xfId="0" applyNumberFormat="1"/>
    <xf numFmtId="0" fontId="6" fillId="0" borderId="0" xfId="0" applyFont="1"/>
    <xf numFmtId="1" fontId="2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22" xfId="0" applyFont="1" applyBorder="1"/>
    <xf numFmtId="0" fontId="1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0" fillId="0" borderId="0" xfId="0" applyNumberFormat="1" applyFont="1"/>
    <xf numFmtId="0" fontId="10" fillId="0" borderId="0" xfId="0" applyFont="1"/>
    <xf numFmtId="0" fontId="0" fillId="0" borderId="34" xfId="0" applyBorder="1"/>
    <xf numFmtId="0" fontId="9" fillId="0" borderId="0" xfId="0" applyFont="1" applyAlignment="1">
      <alignment horizontal="center" vertical="center"/>
    </xf>
    <xf numFmtId="1" fontId="9" fillId="6" borderId="17" xfId="0" applyNumberFormat="1" applyFont="1" applyFill="1" applyBorder="1" applyAlignment="1">
      <alignment horizontal="right"/>
    </xf>
    <xf numFmtId="1" fontId="9" fillId="6" borderId="19" xfId="0" applyNumberFormat="1" applyFont="1" applyFill="1" applyBorder="1" applyAlignment="1">
      <alignment horizontal="right"/>
    </xf>
    <xf numFmtId="1" fontId="9" fillId="6" borderId="15" xfId="0" applyNumberFormat="1" applyFont="1" applyFill="1" applyBorder="1" applyAlignment="1">
      <alignment horizontal="right"/>
    </xf>
    <xf numFmtId="1" fontId="9" fillId="6" borderId="2" xfId="0" applyNumberFormat="1" applyFont="1" applyFill="1" applyBorder="1" applyAlignment="1">
      <alignment horizontal="right"/>
    </xf>
    <xf numFmtId="1" fontId="9" fillId="6" borderId="14" xfId="0" applyNumberFormat="1" applyFont="1" applyFill="1" applyBorder="1" applyAlignment="1">
      <alignment horizontal="right"/>
    </xf>
    <xf numFmtId="0" fontId="11" fillId="0" borderId="30" xfId="0" applyFont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42" xfId="0" applyFont="1" applyBorder="1" applyAlignment="1">
      <alignment horizontal="right"/>
    </xf>
    <xf numFmtId="0" fontId="9" fillId="0" borderId="45" xfId="0" applyFont="1" applyBorder="1" applyAlignment="1">
      <alignment horizontal="right"/>
    </xf>
    <xf numFmtId="0" fontId="9" fillId="0" borderId="44" xfId="0" applyFont="1" applyBorder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9" fillId="0" borderId="0" xfId="0" applyFont="1"/>
    <xf numFmtId="0" fontId="9" fillId="0" borderId="35" xfId="0" applyFont="1" applyBorder="1"/>
    <xf numFmtId="0" fontId="7" fillId="0" borderId="1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9" fillId="0" borderId="43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2" borderId="14" xfId="0" applyFont="1" applyFill="1" applyBorder="1" applyAlignment="1">
      <alignment horizontal="right"/>
    </xf>
    <xf numFmtId="0" fontId="9" fillId="2" borderId="15" xfId="0" applyFont="1" applyFill="1" applyBorder="1" applyAlignment="1">
      <alignment horizontal="right"/>
    </xf>
    <xf numFmtId="0" fontId="9" fillId="2" borderId="26" xfId="0" applyFont="1" applyFill="1" applyBorder="1" applyAlignment="1">
      <alignment horizontal="right"/>
    </xf>
    <xf numFmtId="1" fontId="9" fillId="2" borderId="42" xfId="0" applyNumberFormat="1" applyFont="1" applyFill="1" applyBorder="1" applyAlignment="1">
      <alignment horizontal="right"/>
    </xf>
    <xf numFmtId="1" fontId="9" fillId="2" borderId="45" xfId="0" applyNumberFormat="1" applyFont="1" applyFill="1" applyBorder="1" applyAlignment="1">
      <alignment horizontal="right"/>
    </xf>
    <xf numFmtId="1" fontId="9" fillId="2" borderId="43" xfId="0" applyNumberFormat="1" applyFont="1" applyFill="1" applyBorder="1" applyAlignment="1">
      <alignment horizontal="right"/>
    </xf>
    <xf numFmtId="0" fontId="7" fillId="0" borderId="38" xfId="0" applyFont="1" applyBorder="1" applyAlignment="1">
      <alignment horizontal="center"/>
    </xf>
    <xf numFmtId="0" fontId="7" fillId="0" borderId="27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4" xfId="0" applyBorder="1" applyAlignment="1">
      <alignment horizontal="center"/>
    </xf>
    <xf numFmtId="0" fontId="1" fillId="2" borderId="34" xfId="3" applyFont="1" applyFill="1" applyBorder="1"/>
    <xf numFmtId="0" fontId="1" fillId="2" borderId="29" xfId="0" applyFont="1" applyFill="1" applyBorder="1"/>
    <xf numFmtId="1" fontId="11" fillId="0" borderId="30" xfId="0" applyNumberFormat="1" applyFont="1" applyBorder="1" applyAlignment="1">
      <alignment horizontal="right"/>
    </xf>
    <xf numFmtId="16" fontId="3" fillId="2" borderId="37" xfId="0" applyNumberFormat="1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2" fontId="3" fillId="2" borderId="50" xfId="0" applyNumberFormat="1" applyFont="1" applyFill="1" applyBorder="1" applyAlignment="1">
      <alignment horizontal="center"/>
    </xf>
    <xf numFmtId="0" fontId="0" fillId="0" borderId="27" xfId="0" applyBorder="1"/>
    <xf numFmtId="0" fontId="0" fillId="0" borderId="32" xfId="0" applyBorder="1"/>
    <xf numFmtId="1" fontId="3" fillId="2" borderId="42" xfId="0" applyNumberFormat="1" applyFont="1" applyFill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0" fontId="6" fillId="2" borderId="51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/>
    </xf>
    <xf numFmtId="1" fontId="4" fillId="0" borderId="29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0" borderId="39" xfId="0" applyNumberFormat="1" applyFont="1" applyBorder="1" applyAlignment="1">
      <alignment horizontal="center"/>
    </xf>
    <xf numFmtId="0" fontId="3" fillId="10" borderId="48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1" fontId="9" fillId="2" borderId="54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9" fillId="2" borderId="46" xfId="0" applyFont="1" applyFill="1" applyBorder="1" applyAlignment="1">
      <alignment horizontal="right"/>
    </xf>
    <xf numFmtId="0" fontId="9" fillId="2" borderId="28" xfId="0" applyFont="1" applyFill="1" applyBorder="1" applyAlignment="1">
      <alignment horizontal="right"/>
    </xf>
    <xf numFmtId="0" fontId="6" fillId="2" borderId="55" xfId="0" applyFont="1" applyFill="1" applyBorder="1" applyAlignment="1">
      <alignment horizontal="right"/>
    </xf>
    <xf numFmtId="0" fontId="9" fillId="2" borderId="9" xfId="0" applyFont="1" applyFill="1" applyBorder="1" applyAlignment="1">
      <alignment horizontal="right"/>
    </xf>
    <xf numFmtId="0" fontId="9" fillId="2" borderId="18" xfId="0" applyFont="1" applyFill="1" applyBorder="1" applyAlignment="1">
      <alignment horizontal="right"/>
    </xf>
    <xf numFmtId="0" fontId="9" fillId="2" borderId="17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right"/>
    </xf>
    <xf numFmtId="0" fontId="7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7" xfId="0" applyBorder="1" applyAlignment="1">
      <alignment horizontal="center"/>
    </xf>
    <xf numFmtId="0" fontId="1" fillId="2" borderId="57" xfId="3" applyFont="1" applyFill="1" applyBorder="1"/>
    <xf numFmtId="0" fontId="0" fillId="0" borderId="57" xfId="0" applyBorder="1"/>
    <xf numFmtId="0" fontId="2" fillId="9" borderId="0" xfId="0" applyFont="1" applyFill="1"/>
    <xf numFmtId="1" fontId="2" fillId="9" borderId="0" xfId="0" applyNumberFormat="1" applyFont="1" applyFill="1"/>
    <xf numFmtId="16" fontId="12" fillId="0" borderId="9" xfId="0" applyNumberFormat="1" applyFont="1" applyBorder="1" applyAlignment="1">
      <alignment horizontal="center"/>
    </xf>
    <xf numFmtId="16" fontId="1" fillId="3" borderId="9" xfId="0" applyNumberFormat="1" applyFont="1" applyFill="1" applyBorder="1" applyAlignment="1">
      <alignment horizontal="center"/>
    </xf>
    <xf numFmtId="16" fontId="12" fillId="0" borderId="24" xfId="0" applyNumberFormat="1" applyFont="1" applyBorder="1" applyAlignment="1">
      <alignment horizontal="center"/>
    </xf>
    <xf numFmtId="16" fontId="1" fillId="0" borderId="24" xfId="0" applyNumberFormat="1" applyFont="1" applyBorder="1" applyAlignment="1">
      <alignment horizontal="center"/>
    </xf>
    <xf numFmtId="0" fontId="1" fillId="0" borderId="58" xfId="0" applyFont="1" applyBorder="1"/>
    <xf numFmtId="0" fontId="9" fillId="2" borderId="2" xfId="0" applyFont="1" applyFill="1" applyBorder="1"/>
    <xf numFmtId="0" fontId="10" fillId="3" borderId="9" xfId="0" applyFont="1" applyFill="1" applyBorder="1" applyAlignment="1">
      <alignment horizontal="center"/>
    </xf>
    <xf numFmtId="0" fontId="9" fillId="2" borderId="26" xfId="0" applyFont="1" applyFill="1" applyBorder="1"/>
    <xf numFmtId="1" fontId="9" fillId="6" borderId="31" xfId="0" applyNumberFormat="1" applyFont="1" applyFill="1" applyBorder="1" applyAlignment="1">
      <alignment horizontal="right"/>
    </xf>
    <xf numFmtId="1" fontId="9" fillId="6" borderId="8" xfId="0" applyNumberFormat="1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27" xfId="0" applyFont="1" applyBorder="1" applyAlignment="1">
      <alignment horizontal="right"/>
    </xf>
    <xf numFmtId="0" fontId="9" fillId="2" borderId="3" xfId="0" applyFont="1" applyFill="1" applyBorder="1"/>
    <xf numFmtId="0" fontId="9" fillId="2" borderId="15" xfId="0" applyFont="1" applyFill="1" applyBorder="1"/>
    <xf numFmtId="0" fontId="9" fillId="2" borderId="14" xfId="0" applyFont="1" applyFill="1" applyBorder="1"/>
    <xf numFmtId="1" fontId="9" fillId="6" borderId="1" xfId="0" applyNumberFormat="1" applyFont="1" applyFill="1" applyBorder="1" applyAlignment="1">
      <alignment horizontal="right"/>
    </xf>
    <xf numFmtId="1" fontId="9" fillId="6" borderId="46" xfId="0" applyNumberFormat="1" applyFont="1" applyFill="1" applyBorder="1" applyAlignment="1">
      <alignment horizontal="right"/>
    </xf>
    <xf numFmtId="0" fontId="9" fillId="2" borderId="13" xfId="0" applyFont="1" applyFill="1" applyBorder="1" applyAlignment="1">
      <alignment horizontal="right"/>
    </xf>
    <xf numFmtId="0" fontId="7" fillId="0" borderId="42" xfId="0" applyFont="1" applyBorder="1" applyAlignment="1">
      <alignment horizontal="center" vertical="center"/>
    </xf>
    <xf numFmtId="0" fontId="0" fillId="0" borderId="59" xfId="0" applyBorder="1" applyAlignment="1">
      <alignment horizontal="left"/>
    </xf>
    <xf numFmtId="0" fontId="7" fillId="0" borderId="49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4" xfId="0" applyFont="1" applyBorder="1" applyAlignment="1">
      <alignment horizontal="right"/>
    </xf>
    <xf numFmtId="0" fontId="7" fillId="0" borderId="49" xfId="0" applyFont="1" applyBorder="1" applyAlignment="1">
      <alignment horizontal="center"/>
    </xf>
    <xf numFmtId="16" fontId="10" fillId="3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" fontId="12" fillId="0" borderId="29" xfId="0" applyNumberFormat="1" applyFont="1" applyBorder="1" applyAlignment="1">
      <alignment horizontal="center"/>
    </xf>
    <xf numFmtId="0" fontId="1" fillId="3" borderId="9" xfId="0" applyFont="1" applyFill="1" applyBorder="1"/>
    <xf numFmtId="16" fontId="6" fillId="2" borderId="29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3" borderId="24" xfId="0" applyFont="1" applyFill="1" applyBorder="1"/>
    <xf numFmtId="0" fontId="4" fillId="0" borderId="58" xfId="0" applyFont="1" applyBorder="1" applyAlignment="1">
      <alignment horizontal="left"/>
    </xf>
    <xf numFmtId="0" fontId="4" fillId="0" borderId="5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1" fillId="0" borderId="5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" fontId="9" fillId="6" borderId="9" xfId="0" applyNumberFormat="1" applyFont="1" applyFill="1" applyBorder="1" applyAlignment="1">
      <alignment horizontal="right"/>
    </xf>
    <xf numFmtId="1" fontId="9" fillId="2" borderId="2" xfId="0" applyNumberFormat="1" applyFont="1" applyFill="1" applyBorder="1" applyAlignment="1">
      <alignment horizontal="right"/>
    </xf>
    <xf numFmtId="1" fontId="16" fillId="2" borderId="2" xfId="0" applyNumberFormat="1" applyFont="1" applyFill="1" applyBorder="1" applyAlignment="1">
      <alignment horizontal="right"/>
    </xf>
    <xf numFmtId="1" fontId="9" fillId="2" borderId="15" xfId="0" applyNumberFormat="1" applyFont="1" applyFill="1" applyBorder="1" applyAlignment="1">
      <alignment horizontal="right"/>
    </xf>
    <xf numFmtId="1" fontId="9" fillId="2" borderId="26" xfId="0" applyNumberFormat="1" applyFont="1" applyFill="1" applyBorder="1" applyAlignment="1">
      <alignment horizontal="right"/>
    </xf>
    <xf numFmtId="1" fontId="9" fillId="2" borderId="14" xfId="0" applyNumberFormat="1" applyFont="1" applyFill="1" applyBorder="1" applyAlignment="1">
      <alignment horizontal="right"/>
    </xf>
    <xf numFmtId="1" fontId="9" fillId="2" borderId="52" xfId="0" applyNumberFormat="1" applyFont="1" applyFill="1" applyBorder="1" applyAlignment="1">
      <alignment horizontal="right"/>
    </xf>
    <xf numFmtId="1" fontId="9" fillId="2" borderId="53" xfId="0" applyNumberFormat="1" applyFont="1" applyFill="1" applyBorder="1" applyAlignment="1">
      <alignment horizontal="right"/>
    </xf>
    <xf numFmtId="0" fontId="6" fillId="2" borderId="21" xfId="0" applyFont="1" applyFill="1" applyBorder="1" applyAlignment="1">
      <alignment horizontal="right"/>
    </xf>
    <xf numFmtId="1" fontId="9" fillId="6" borderId="24" xfId="0" applyNumberFormat="1" applyFont="1" applyFill="1" applyBorder="1" applyAlignment="1">
      <alignment horizontal="right"/>
    </xf>
    <xf numFmtId="1" fontId="9" fillId="2" borderId="24" xfId="0" applyNumberFormat="1" applyFont="1" applyFill="1" applyBorder="1" applyAlignment="1">
      <alignment horizontal="right"/>
    </xf>
    <xf numFmtId="1" fontId="9" fillId="2" borderId="17" xfId="0" applyNumberFormat="1" applyFont="1" applyFill="1" applyBorder="1" applyAlignment="1">
      <alignment horizontal="right"/>
    </xf>
    <xf numFmtId="1" fontId="16" fillId="2" borderId="9" xfId="0" applyNumberFormat="1" applyFont="1" applyFill="1" applyBorder="1" applyAlignment="1">
      <alignment horizontal="right"/>
    </xf>
    <xf numFmtId="1" fontId="9" fillId="2" borderId="9" xfId="0" applyNumberFormat="1" applyFont="1" applyFill="1" applyBorder="1" applyAlignment="1">
      <alignment horizontal="right"/>
    </xf>
    <xf numFmtId="1" fontId="9" fillId="2" borderId="19" xfId="0" applyNumberFormat="1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right"/>
    </xf>
    <xf numFmtId="1" fontId="9" fillId="2" borderId="60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1" fillId="2" borderId="9" xfId="0" applyFont="1" applyFill="1" applyBorder="1"/>
    <xf numFmtId="0" fontId="1" fillId="0" borderId="9" xfId="0" applyFont="1" applyBorder="1"/>
    <xf numFmtId="0" fontId="7" fillId="0" borderId="13" xfId="0" applyFont="1" applyBorder="1" applyAlignment="1">
      <alignment horizontal="center" vertical="center"/>
    </xf>
    <xf numFmtId="1" fontId="9" fillId="2" borderId="28" xfId="0" applyNumberFormat="1" applyFont="1" applyFill="1" applyBorder="1" applyAlignment="1">
      <alignment horizontal="right"/>
    </xf>
    <xf numFmtId="0" fontId="18" fillId="11" borderId="9" xfId="0" applyFont="1" applyFill="1" applyBorder="1"/>
    <xf numFmtId="0" fontId="1" fillId="11" borderId="9" xfId="0" applyFont="1" applyFill="1" applyBorder="1" applyAlignment="1">
      <alignment horizontal="center"/>
    </xf>
    <xf numFmtId="16" fontId="12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0" fontId="6" fillId="11" borderId="18" xfId="0" applyNumberFormat="1" applyFont="1" applyFill="1" applyBorder="1" applyAlignment="1">
      <alignment horizontal="center"/>
    </xf>
    <xf numFmtId="0" fontId="1" fillId="11" borderId="51" xfId="0" applyFont="1" applyFill="1" applyBorder="1"/>
    <xf numFmtId="1" fontId="6" fillId="0" borderId="5" xfId="0" applyNumberFormat="1" applyFont="1" applyBorder="1" applyAlignment="1">
      <alignment horizontal="right"/>
    </xf>
    <xf numFmtId="16" fontId="1" fillId="11" borderId="9" xfId="0" applyNumberFormat="1" applyFont="1" applyFill="1" applyBorder="1" applyAlignment="1">
      <alignment horizontal="center"/>
    </xf>
    <xf numFmtId="16" fontId="1" fillId="3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9" fillId="0" borderId="48" xfId="0" applyFont="1" applyBorder="1" applyAlignment="1">
      <alignment horizontal="right"/>
    </xf>
    <xf numFmtId="0" fontId="9" fillId="0" borderId="53" xfId="0" applyFont="1" applyBorder="1" applyAlignment="1">
      <alignment horizontal="right"/>
    </xf>
    <xf numFmtId="0" fontId="9" fillId="0" borderId="60" xfId="0" applyFont="1" applyBorder="1" applyAlignment="1">
      <alignment horizontal="right"/>
    </xf>
    <xf numFmtId="0" fontId="9" fillId="0" borderId="62" xfId="0" applyFont="1" applyBorder="1" applyAlignment="1">
      <alignment horizontal="right"/>
    </xf>
    <xf numFmtId="43" fontId="9" fillId="0" borderId="53" xfId="5" applyFont="1" applyBorder="1" applyAlignment="1">
      <alignment horizontal="right"/>
    </xf>
    <xf numFmtId="0" fontId="1" fillId="2" borderId="35" xfId="0" applyFont="1" applyFill="1" applyBorder="1"/>
    <xf numFmtId="0" fontId="1" fillId="0" borderId="64" xfId="0" applyFont="1" applyBorder="1" applyAlignment="1">
      <alignment horizontal="center"/>
    </xf>
    <xf numFmtId="0" fontId="9" fillId="0" borderId="0" xfId="0" applyFont="1" applyAlignment="1">
      <alignment horizontal="right"/>
    </xf>
    <xf numFmtId="10" fontId="6" fillId="2" borderId="21" xfId="0" applyNumberFormat="1" applyFont="1" applyFill="1" applyBorder="1" applyAlignment="1">
      <alignment horizontal="center"/>
    </xf>
    <xf numFmtId="0" fontId="9" fillId="0" borderId="52" xfId="0" applyFont="1" applyBorder="1" applyAlignment="1">
      <alignment horizontal="right"/>
    </xf>
    <xf numFmtId="0" fontId="9" fillId="0" borderId="54" xfId="0" applyFont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13" borderId="47" xfId="0" applyFont="1" applyFill="1" applyBorder="1" applyAlignment="1">
      <alignment horizontal="center"/>
    </xf>
    <xf numFmtId="16" fontId="6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1" fillId="3" borderId="2" xfId="0" applyFont="1" applyFill="1" applyBorder="1"/>
    <xf numFmtId="0" fontId="9" fillId="0" borderId="9" xfId="0" applyFont="1" applyBorder="1" applyAlignment="1">
      <alignment horizontal="right"/>
    </xf>
    <xf numFmtId="16" fontId="1" fillId="2" borderId="9" xfId="0" applyNumberFormat="1" applyFont="1" applyFill="1" applyBorder="1" applyAlignment="1">
      <alignment horizontal="center"/>
    </xf>
    <xf numFmtId="1" fontId="16" fillId="0" borderId="52" xfId="0" applyNumberFormat="1" applyFont="1" applyBorder="1" applyAlignment="1">
      <alignment horizontal="right"/>
    </xf>
    <xf numFmtId="1" fontId="16" fillId="0" borderId="53" xfId="0" applyNumberFormat="1" applyFont="1" applyBorder="1" applyAlignment="1">
      <alignment horizontal="right"/>
    </xf>
    <xf numFmtId="1" fontId="9" fillId="0" borderId="60" xfId="0" applyNumberFormat="1" applyFont="1" applyBorder="1" applyAlignment="1">
      <alignment horizontal="right"/>
    </xf>
    <xf numFmtId="1" fontId="9" fillId="0" borderId="53" xfId="0" applyNumberFormat="1" applyFont="1" applyBorder="1" applyAlignment="1">
      <alignment horizontal="right"/>
    </xf>
    <xf numFmtId="1" fontId="9" fillId="0" borderId="62" xfId="0" applyNumberFormat="1" applyFont="1" applyBorder="1" applyAlignment="1">
      <alignment horizontal="right"/>
    </xf>
    <xf numFmtId="1" fontId="9" fillId="0" borderId="52" xfId="0" applyNumberFormat="1" applyFont="1" applyBorder="1" applyAlignment="1">
      <alignment horizontal="right"/>
    </xf>
    <xf numFmtId="16" fontId="10" fillId="3" borderId="2" xfId="0" applyNumberFormat="1" applyFont="1" applyFill="1" applyBorder="1" applyAlignment="1">
      <alignment horizontal="center"/>
    </xf>
    <xf numFmtId="1" fontId="9" fillId="2" borderId="56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10" fontId="6" fillId="0" borderId="29" xfId="0" applyNumberFormat="1" applyFont="1" applyBorder="1" applyAlignment="1">
      <alignment horizontal="center"/>
    </xf>
    <xf numFmtId="0" fontId="1" fillId="2" borderId="41" xfId="0" applyFont="1" applyFill="1" applyBorder="1"/>
    <xf numFmtId="0" fontId="9" fillId="0" borderId="3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" fillId="8" borderId="2" xfId="3" applyFont="1" applyFill="1" applyBorder="1" applyAlignment="1">
      <alignment horizontal="center"/>
    </xf>
    <xf numFmtId="0" fontId="1" fillId="11" borderId="9" xfId="3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6" fillId="2" borderId="40" xfId="0" applyFont="1" applyFill="1" applyBorder="1" applyAlignment="1">
      <alignment horizontal="right"/>
    </xf>
    <xf numFmtId="16" fontId="1" fillId="2" borderId="24" xfId="0" applyNumberFormat="1" applyFont="1" applyFill="1" applyBorder="1" applyAlignment="1">
      <alignment horizontal="center"/>
    </xf>
    <xf numFmtId="0" fontId="1" fillId="2" borderId="24" xfId="3" applyFont="1" applyFill="1" applyBorder="1" applyAlignment="1">
      <alignment horizontal="center"/>
    </xf>
    <xf numFmtId="0" fontId="1" fillId="8" borderId="9" xfId="3" applyFont="1" applyFill="1" applyBorder="1" applyAlignment="1">
      <alignment horizontal="center"/>
    </xf>
    <xf numFmtId="16" fontId="1" fillId="11" borderId="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right"/>
    </xf>
    <xf numFmtId="0" fontId="6" fillId="13" borderId="0" xfId="0" applyFont="1" applyFill="1"/>
    <xf numFmtId="0" fontId="20" fillId="13" borderId="0" xfId="0" applyFont="1" applyFill="1"/>
    <xf numFmtId="0" fontId="21" fillId="13" borderId="0" xfId="0" applyFont="1" applyFill="1"/>
    <xf numFmtId="9" fontId="20" fillId="13" borderId="0" xfId="0" applyNumberFormat="1" applyFont="1" applyFill="1" applyAlignment="1">
      <alignment horizontal="center"/>
    </xf>
    <xf numFmtId="9" fontId="6" fillId="13" borderId="0" xfId="0" applyNumberFormat="1" applyFont="1" applyFill="1"/>
    <xf numFmtId="0" fontId="1" fillId="13" borderId="0" xfId="0" applyFont="1" applyFill="1"/>
    <xf numFmtId="9" fontId="22" fillId="0" borderId="4" xfId="0" applyNumberFormat="1" applyFont="1" applyBorder="1" applyAlignment="1">
      <alignment horizontal="center"/>
    </xf>
    <xf numFmtId="9" fontId="22" fillId="0" borderId="56" xfId="0" applyNumberFormat="1" applyFont="1" applyBorder="1" applyAlignment="1">
      <alignment horizontal="center"/>
    </xf>
    <xf numFmtId="9" fontId="22" fillId="0" borderId="0" xfId="0" applyNumberFormat="1" applyFont="1" applyAlignment="1">
      <alignment horizontal="center"/>
    </xf>
    <xf numFmtId="0" fontId="9" fillId="0" borderId="63" xfId="0" applyFont="1" applyBorder="1" applyAlignment="1">
      <alignment horizontal="right"/>
    </xf>
    <xf numFmtId="0" fontId="0" fillId="14" borderId="0" xfId="0" applyFill="1"/>
    <xf numFmtId="0" fontId="9" fillId="0" borderId="17" xfId="0" applyFont="1" applyBorder="1" applyAlignment="1">
      <alignment horizontal="right"/>
    </xf>
    <xf numFmtId="0" fontId="9" fillId="0" borderId="56" xfId="0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0" fontId="1" fillId="0" borderId="9" xfId="3" applyFont="1" applyBorder="1" applyAlignment="1">
      <alignment horizontal="center"/>
    </xf>
    <xf numFmtId="0" fontId="1" fillId="9" borderId="2" xfId="3" applyFont="1" applyFill="1" applyBorder="1" applyAlignment="1">
      <alignment horizontal="center"/>
    </xf>
    <xf numFmtId="16" fontId="1" fillId="3" borderId="24" xfId="0" applyNumberFormat="1" applyFont="1" applyFill="1" applyBorder="1" applyAlignment="1">
      <alignment horizontal="center"/>
    </xf>
    <xf numFmtId="10" fontId="11" fillId="2" borderId="21" xfId="0" applyNumberFormat="1" applyFont="1" applyFill="1" applyBorder="1" applyAlignment="1">
      <alignment horizontal="center"/>
    </xf>
    <xf numFmtId="0" fontId="1" fillId="14" borderId="9" xfId="3" applyFont="1" applyFill="1" applyBorder="1" applyAlignment="1">
      <alignment horizontal="center"/>
    </xf>
    <xf numFmtId="0" fontId="1" fillId="3" borderId="2" xfId="3" applyFont="1" applyFill="1" applyBorder="1" applyAlignment="1">
      <alignment horizontal="center"/>
    </xf>
    <xf numFmtId="0" fontId="1" fillId="0" borderId="2" xfId="3" applyFont="1" applyBorder="1" applyAlignment="1">
      <alignment horizontal="center"/>
    </xf>
    <xf numFmtId="0" fontId="1" fillId="14" borderId="2" xfId="3" applyFont="1" applyFill="1" applyBorder="1" applyAlignment="1">
      <alignment horizontal="center"/>
    </xf>
    <xf numFmtId="0" fontId="1" fillId="3" borderId="9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9" borderId="9" xfId="3" applyFont="1" applyFill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1" fillId="2" borderId="2" xfId="3" applyFont="1" applyFill="1" applyBorder="1" applyAlignment="1">
      <alignment horizontal="center"/>
    </xf>
    <xf numFmtId="0" fontId="1" fillId="8" borderId="24" xfId="3" applyFont="1" applyFill="1" applyBorder="1" applyAlignment="1">
      <alignment horizontal="center"/>
    </xf>
    <xf numFmtId="0" fontId="1" fillId="3" borderId="24" xfId="3" applyFont="1" applyFill="1" applyBorder="1" applyAlignment="1">
      <alignment horizontal="center"/>
    </xf>
    <xf numFmtId="0" fontId="1" fillId="0" borderId="24" xfId="3" applyFont="1" applyBorder="1" applyAlignment="1">
      <alignment horizontal="center"/>
    </xf>
    <xf numFmtId="0" fontId="1" fillId="9" borderId="24" xfId="3" applyFont="1" applyFill="1" applyBorder="1" applyAlignment="1">
      <alignment horizontal="center"/>
    </xf>
    <xf numFmtId="16" fontId="12" fillId="2" borderId="9" xfId="0" applyNumberFormat="1" applyFont="1" applyFill="1" applyBorder="1" applyAlignment="1">
      <alignment horizontal="center"/>
    </xf>
    <xf numFmtId="0" fontId="1" fillId="11" borderId="2" xfId="3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left"/>
    </xf>
    <xf numFmtId="164" fontId="1" fillId="7" borderId="9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0" fillId="0" borderId="57" xfId="0" applyNumberFormat="1" applyBorder="1" applyAlignment="1">
      <alignment horizontal="left"/>
    </xf>
    <xf numFmtId="164" fontId="9" fillId="7" borderId="9" xfId="4" applyNumberFormat="1" applyFont="1" applyFill="1" applyBorder="1" applyAlignment="1">
      <alignment horizontal="center"/>
    </xf>
    <xf numFmtId="164" fontId="9" fillId="3" borderId="9" xfId="4" applyNumberFormat="1" applyFont="1" applyFill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0" fillId="0" borderId="34" xfId="0" applyNumberFormat="1" applyBorder="1" applyAlignment="1">
      <alignment horizontal="left"/>
    </xf>
    <xf numFmtId="164" fontId="9" fillId="7" borderId="2" xfId="4" applyNumberFormat="1" applyFont="1" applyFill="1" applyBorder="1" applyAlignment="1">
      <alignment horizontal="center"/>
    </xf>
    <xf numFmtId="164" fontId="9" fillId="7" borderId="24" xfId="4" applyNumberFormat="1" applyFont="1" applyFill="1" applyBorder="1" applyAlignment="1">
      <alignment horizontal="center"/>
    </xf>
    <xf numFmtId="164" fontId="9" fillId="2" borderId="29" xfId="4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58" xfId="0" applyNumberFormat="1" applyFont="1" applyBorder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166" fontId="1" fillId="2" borderId="9" xfId="4" applyNumberFormat="1" applyFont="1" applyFill="1" applyBorder="1" applyAlignment="1">
      <alignment horizontal="center"/>
    </xf>
    <xf numFmtId="165" fontId="1" fillId="11" borderId="9" xfId="0" applyNumberFormat="1" applyFont="1" applyFill="1" applyBorder="1" applyAlignment="1">
      <alignment horizontal="center"/>
    </xf>
    <xf numFmtId="166" fontId="9" fillId="11" borderId="9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6" fontId="1" fillId="2" borderId="2" xfId="4" applyNumberFormat="1" applyFont="1" applyFill="1" applyBorder="1" applyAlignment="1">
      <alignment horizontal="center"/>
    </xf>
    <xf numFmtId="165" fontId="1" fillId="7" borderId="24" xfId="0" applyNumberFormat="1" applyFont="1" applyFill="1" applyBorder="1" applyAlignment="1">
      <alignment horizontal="center"/>
    </xf>
    <xf numFmtId="166" fontId="1" fillId="2" borderId="24" xfId="4" applyNumberFormat="1" applyFont="1" applyFill="1" applyBorder="1" applyAlignment="1">
      <alignment horizontal="center"/>
    </xf>
    <xf numFmtId="165" fontId="1" fillId="2" borderId="29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6" fontId="9" fillId="11" borderId="2" xfId="0" applyNumberFormat="1" applyFont="1" applyFill="1" applyBorder="1" applyAlignment="1">
      <alignment horizontal="center"/>
    </xf>
    <xf numFmtId="16" fontId="12" fillId="11" borderId="2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10" fontId="6" fillId="11" borderId="26" xfId="0" applyNumberFormat="1" applyFont="1" applyFill="1" applyBorder="1" applyAlignment="1">
      <alignment horizontal="center"/>
    </xf>
    <xf numFmtId="0" fontId="1" fillId="11" borderId="21" xfId="0" applyFont="1" applyFill="1" applyBorder="1"/>
    <xf numFmtId="1" fontId="9" fillId="2" borderId="62" xfId="0" applyNumberFormat="1" applyFont="1" applyFill="1" applyBorder="1" applyAlignment="1">
      <alignment horizontal="right"/>
    </xf>
    <xf numFmtId="1" fontId="9" fillId="6" borderId="3" xfId="0" applyNumberFormat="1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right"/>
    </xf>
    <xf numFmtId="43" fontId="9" fillId="0" borderId="62" xfId="5" applyFont="1" applyBorder="1" applyAlignment="1">
      <alignment horizontal="right"/>
    </xf>
    <xf numFmtId="0" fontId="9" fillId="0" borderId="49" xfId="0" applyFont="1" applyBorder="1" applyAlignment="1">
      <alignment horizontal="right"/>
    </xf>
    <xf numFmtId="43" fontId="9" fillId="0" borderId="60" xfId="5" applyFont="1" applyBorder="1" applyAlignment="1">
      <alignment horizontal="right"/>
    </xf>
    <xf numFmtId="0" fontId="9" fillId="2" borderId="35" xfId="0" applyFont="1" applyFill="1" applyBorder="1"/>
    <xf numFmtId="0" fontId="9" fillId="2" borderId="45" xfId="0" applyFont="1" applyFill="1" applyBorder="1" applyAlignment="1">
      <alignment horizontal="right"/>
    </xf>
    <xf numFmtId="0" fontId="9" fillId="2" borderId="20" xfId="0" applyFont="1" applyFill="1" applyBorder="1" applyAlignment="1">
      <alignment horizontal="right"/>
    </xf>
    <xf numFmtId="0" fontId="9" fillId="2" borderId="31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18" fillId="11" borderId="2" xfId="0" applyFont="1" applyFill="1" applyBorder="1"/>
    <xf numFmtId="1" fontId="9" fillId="0" borderId="2" xfId="0" applyNumberFormat="1" applyFont="1" applyBorder="1" applyAlignment="1">
      <alignment horizontal="right"/>
    </xf>
    <xf numFmtId="1" fontId="9" fillId="6" borderId="63" xfId="0" applyNumberFormat="1" applyFont="1" applyFill="1" applyBorder="1" applyAlignment="1">
      <alignment horizontal="right"/>
    </xf>
    <xf numFmtId="1" fontId="9" fillId="2" borderId="33" xfId="0" applyNumberFormat="1" applyFont="1" applyFill="1" applyBorder="1" applyAlignment="1">
      <alignment horizontal="right"/>
    </xf>
    <xf numFmtId="1" fontId="16" fillId="2" borderId="65" xfId="0" applyNumberFormat="1" applyFont="1" applyFill="1" applyBorder="1" applyAlignment="1">
      <alignment horizontal="right"/>
    </xf>
    <xf numFmtId="1" fontId="9" fillId="2" borderId="65" xfId="0" applyNumberFormat="1" applyFont="1" applyFill="1" applyBorder="1" applyAlignment="1">
      <alignment horizontal="right"/>
    </xf>
    <xf numFmtId="1" fontId="9" fillId="2" borderId="37" xfId="0" applyNumberFormat="1" applyFont="1" applyFill="1" applyBorder="1" applyAlignment="1">
      <alignment horizontal="right"/>
    </xf>
    <xf numFmtId="1" fontId="9" fillId="2" borderId="47" xfId="0" applyNumberFormat="1" applyFont="1" applyFill="1" applyBorder="1" applyAlignment="1">
      <alignment horizontal="right"/>
    </xf>
    <xf numFmtId="1" fontId="16" fillId="2" borderId="24" xfId="0" applyNumberFormat="1" applyFont="1" applyFill="1" applyBorder="1" applyAlignment="1">
      <alignment horizontal="right"/>
    </xf>
    <xf numFmtId="0" fontId="13" fillId="3" borderId="9" xfId="0" applyFont="1" applyFill="1" applyBorder="1" applyAlignment="1">
      <alignment horizontal="center"/>
    </xf>
    <xf numFmtId="164" fontId="9" fillId="3" borderId="2" xfId="4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6" fontId="1" fillId="2" borderId="29" xfId="4" applyNumberFormat="1" applyFont="1" applyFill="1" applyBorder="1" applyAlignment="1">
      <alignment horizontal="center"/>
    </xf>
    <xf numFmtId="0" fontId="7" fillId="0" borderId="62" xfId="0" applyFont="1" applyBorder="1" applyAlignment="1">
      <alignment horizontal="center" vertical="center"/>
    </xf>
    <xf numFmtId="0" fontId="9" fillId="2" borderId="63" xfId="0" applyFont="1" applyFill="1" applyBorder="1" applyAlignment="1">
      <alignment horizontal="right"/>
    </xf>
    <xf numFmtId="0" fontId="6" fillId="3" borderId="9" xfId="3" applyFont="1" applyFill="1" applyBorder="1" applyAlignment="1">
      <alignment horizontal="center"/>
    </xf>
    <xf numFmtId="0" fontId="6" fillId="2" borderId="9" xfId="3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0" borderId="0" xfId="0" applyFont="1"/>
    <xf numFmtId="10" fontId="6" fillId="0" borderId="0" xfId="0" applyNumberFormat="1" applyFont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66" xfId="0" applyFont="1" applyBorder="1"/>
    <xf numFmtId="0" fontId="18" fillId="11" borderId="17" xfId="0" applyFont="1" applyFill="1" applyBorder="1"/>
    <xf numFmtId="0" fontId="6" fillId="3" borderId="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1" fontId="16" fillId="2" borderId="18" xfId="0" applyNumberFormat="1" applyFont="1" applyFill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1" fontId="16" fillId="2" borderId="28" xfId="0" applyNumberFormat="1" applyFont="1" applyFill="1" applyBorder="1" applyAlignment="1">
      <alignment horizontal="right"/>
    </xf>
    <xf numFmtId="1" fontId="9" fillId="2" borderId="63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" fontId="9" fillId="0" borderId="15" xfId="0" applyNumberFormat="1" applyFont="1" applyBorder="1" applyAlignment="1">
      <alignment horizontal="right"/>
    </xf>
    <xf numFmtId="1" fontId="9" fillId="0" borderId="14" xfId="0" applyNumberFormat="1" applyFont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" fontId="9" fillId="2" borderId="46" xfId="0" applyNumberFormat="1" applyFont="1" applyFill="1" applyBorder="1" applyAlignment="1">
      <alignment horizontal="right"/>
    </xf>
    <xf numFmtId="0" fontId="11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24" xfId="0" applyFont="1" applyBorder="1" applyAlignment="1">
      <alignment horizontal="right"/>
    </xf>
    <xf numFmtId="0" fontId="9" fillId="0" borderId="28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19" xfId="0" applyFont="1" applyBorder="1" applyAlignment="1">
      <alignment horizontal="right"/>
    </xf>
    <xf numFmtId="0" fontId="9" fillId="0" borderId="46" xfId="0" applyFont="1" applyBorder="1" applyAlignment="1">
      <alignment horizontal="right"/>
    </xf>
    <xf numFmtId="0" fontId="1" fillId="2" borderId="29" xfId="0" applyFont="1" applyFill="1" applyBorder="1" applyAlignment="1">
      <alignment horizontal="left"/>
    </xf>
    <xf numFmtId="165" fontId="1" fillId="0" borderId="29" xfId="0" applyNumberFormat="1" applyFont="1" applyBorder="1" applyAlignment="1">
      <alignment horizontal="center"/>
    </xf>
    <xf numFmtId="164" fontId="1" fillId="0" borderId="29" xfId="4" applyNumberFormat="1" applyFont="1" applyBorder="1" applyAlignment="1">
      <alignment horizontal="center"/>
    </xf>
    <xf numFmtId="0" fontId="1" fillId="0" borderId="29" xfId="3" applyFont="1" applyBorder="1" applyAlignment="1">
      <alignment horizontal="center"/>
    </xf>
    <xf numFmtId="16" fontId="1" fillId="0" borderId="29" xfId="0" applyNumberFormat="1" applyFont="1" applyBorder="1" applyAlignment="1">
      <alignment horizontal="center"/>
    </xf>
    <xf numFmtId="166" fontId="1" fillId="0" borderId="29" xfId="4" applyNumberFormat="1" applyFont="1" applyBorder="1" applyAlignment="1">
      <alignment horizontal="center"/>
    </xf>
    <xf numFmtId="0" fontId="1" fillId="0" borderId="67" xfId="3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10" fontId="6" fillId="0" borderId="41" xfId="0" applyNumberFormat="1" applyFont="1" applyBorder="1" applyAlignment="1">
      <alignment horizontal="center"/>
    </xf>
    <xf numFmtId="0" fontId="9" fillId="2" borderId="1" xfId="0" applyFont="1" applyFill="1" applyBorder="1"/>
    <xf numFmtId="0" fontId="9" fillId="2" borderId="24" xfId="0" applyFont="1" applyFill="1" applyBorder="1"/>
    <xf numFmtId="0" fontId="9" fillId="2" borderId="46" xfId="0" applyFont="1" applyFill="1" applyBorder="1"/>
    <xf numFmtId="0" fontId="9" fillId="2" borderId="63" xfId="0" applyFont="1" applyFill="1" applyBorder="1"/>
    <xf numFmtId="0" fontId="9" fillId="2" borderId="28" xfId="0" applyFont="1" applyFill="1" applyBorder="1"/>
    <xf numFmtId="0" fontId="9" fillId="2" borderId="33" xfId="0" applyFont="1" applyFill="1" applyBorder="1" applyAlignment="1">
      <alignment horizontal="right"/>
    </xf>
    <xf numFmtId="0" fontId="1" fillId="14" borderId="24" xfId="3" applyFont="1" applyFill="1" applyBorder="1" applyAlignment="1">
      <alignment horizontal="center"/>
    </xf>
    <xf numFmtId="164" fontId="1" fillId="7" borderId="24" xfId="0" applyNumberFormat="1" applyFont="1" applyFill="1" applyBorder="1" applyAlignment="1">
      <alignment horizontal="center"/>
    </xf>
    <xf numFmtId="1" fontId="16" fillId="2" borderId="26" xfId="0" applyNumberFormat="1" applyFont="1" applyFill="1" applyBorder="1" applyAlignment="1">
      <alignment horizontal="right"/>
    </xf>
    <xf numFmtId="1" fontId="9" fillId="2" borderId="49" xfId="0" applyNumberFormat="1" applyFont="1" applyFill="1" applyBorder="1" applyAlignment="1">
      <alignment horizontal="right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7" fillId="2" borderId="0" xfId="3" applyFont="1" applyFill="1"/>
    <xf numFmtId="0" fontId="1" fillId="2" borderId="2" xfId="0" applyFont="1" applyFill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6" fillId="0" borderId="70" xfId="0" applyFont="1" applyBorder="1" applyAlignment="1">
      <alignment horizontal="right"/>
    </xf>
    <xf numFmtId="0" fontId="6" fillId="2" borderId="71" xfId="0" applyFont="1" applyFill="1" applyBorder="1" applyAlignment="1">
      <alignment horizontal="right"/>
    </xf>
    <xf numFmtId="0" fontId="11" fillId="0" borderId="19" xfId="0" applyFont="1" applyBorder="1" applyAlignment="1">
      <alignment horizontal="center" vertical="center" wrapText="1"/>
    </xf>
    <xf numFmtId="1" fontId="9" fillId="0" borderId="54" xfId="0" applyNumberFormat="1" applyFont="1" applyBorder="1" applyAlignment="1">
      <alignment horizontal="right"/>
    </xf>
    <xf numFmtId="1" fontId="6" fillId="2" borderId="50" xfId="0" applyNumberFormat="1" applyFont="1" applyFill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  <xf numFmtId="0" fontId="6" fillId="2" borderId="56" xfId="0" applyFont="1" applyFill="1" applyBorder="1" applyAlignment="1">
      <alignment horizontal="right"/>
    </xf>
    <xf numFmtId="0" fontId="9" fillId="0" borderId="9" xfId="0" applyFont="1" applyBorder="1"/>
    <xf numFmtId="1" fontId="11" fillId="2" borderId="2" xfId="0" applyNumberFormat="1" applyFont="1" applyFill="1" applyBorder="1" applyAlignment="1">
      <alignment horizontal="right"/>
    </xf>
    <xf numFmtId="0" fontId="1" fillId="2" borderId="46" xfId="0" applyFont="1" applyFill="1" applyBorder="1" applyAlignment="1">
      <alignment horizontal="center"/>
    </xf>
    <xf numFmtId="0" fontId="1" fillId="2" borderId="65" xfId="3" applyFont="1" applyFill="1" applyBorder="1" applyAlignment="1">
      <alignment horizontal="center"/>
    </xf>
    <xf numFmtId="9" fontId="22" fillId="0" borderId="39" xfId="0" applyNumberFormat="1" applyFont="1" applyBorder="1" applyAlignment="1">
      <alignment horizontal="center"/>
    </xf>
    <xf numFmtId="0" fontId="9" fillId="2" borderId="0" xfId="0" applyFont="1" applyFill="1"/>
    <xf numFmtId="0" fontId="1" fillId="2" borderId="35" xfId="0" applyFont="1" applyFill="1" applyBorder="1" applyAlignment="1">
      <alignment horizontal="left"/>
    </xf>
    <xf numFmtId="0" fontId="1" fillId="2" borderId="64" xfId="0" applyFont="1" applyFill="1" applyBorder="1" applyAlignment="1">
      <alignment horizontal="center"/>
    </xf>
    <xf numFmtId="0" fontId="9" fillId="2" borderId="72" xfId="0" applyFont="1" applyFill="1" applyBorder="1"/>
    <xf numFmtId="0" fontId="9" fillId="2" borderId="65" xfId="0" applyFont="1" applyFill="1" applyBorder="1"/>
    <xf numFmtId="0" fontId="9" fillId="2" borderId="37" xfId="0" applyFont="1" applyFill="1" applyBorder="1"/>
    <xf numFmtId="0" fontId="9" fillId="2" borderId="47" xfId="0" applyFont="1" applyFill="1" applyBorder="1"/>
    <xf numFmtId="0" fontId="9" fillId="2" borderId="66" xfId="0" applyFont="1" applyFill="1" applyBorder="1"/>
    <xf numFmtId="0" fontId="9" fillId="2" borderId="33" xfId="0" applyFont="1" applyFill="1" applyBorder="1"/>
    <xf numFmtId="0" fontId="6" fillId="2" borderId="23" xfId="0" applyFont="1" applyFill="1" applyBorder="1" applyAlignment="1">
      <alignment horizontal="right"/>
    </xf>
    <xf numFmtId="0" fontId="7" fillId="0" borderId="31" xfId="0" applyFont="1" applyBorder="1" applyAlignment="1">
      <alignment horizontal="center"/>
    </xf>
    <xf numFmtId="0" fontId="7" fillId="0" borderId="27" xfId="0" applyFont="1" applyBorder="1"/>
    <xf numFmtId="0" fontId="7" fillId="0" borderId="34" xfId="0" applyFont="1" applyBorder="1"/>
    <xf numFmtId="164" fontId="7" fillId="0" borderId="34" xfId="0" applyNumberFormat="1" applyFont="1" applyBorder="1"/>
    <xf numFmtId="164" fontId="7" fillId="2" borderId="34" xfId="0" applyNumberFormat="1" applyFont="1" applyFill="1" applyBorder="1"/>
    <xf numFmtId="0" fontId="7" fillId="0" borderId="34" xfId="0" applyFont="1" applyBorder="1" applyAlignment="1">
      <alignment horizontal="center"/>
    </xf>
    <xf numFmtId="0" fontId="7" fillId="2" borderId="34" xfId="3" applyFont="1" applyFill="1" applyBorder="1"/>
    <xf numFmtId="9" fontId="22" fillId="0" borderId="37" xfId="0" applyNumberFormat="1" applyFont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1" fontId="16" fillId="2" borderId="66" xfId="0" applyNumberFormat="1" applyFont="1" applyFill="1" applyBorder="1" applyAlignment="1">
      <alignment horizontal="right"/>
    </xf>
    <xf numFmtId="1" fontId="9" fillId="2" borderId="0" xfId="0" applyNumberFormat="1" applyFont="1" applyFill="1" applyAlignment="1">
      <alignment horizontal="right"/>
    </xf>
    <xf numFmtId="0" fontId="6" fillId="2" borderId="39" xfId="0" applyFont="1" applyFill="1" applyBorder="1" applyAlignment="1">
      <alignment horizontal="right"/>
    </xf>
    <xf numFmtId="0" fontId="18" fillId="2" borderId="37" xfId="0" applyFont="1" applyFill="1" applyBorder="1"/>
    <xf numFmtId="0" fontId="1" fillId="2" borderId="0" xfId="0" applyFont="1" applyFill="1" applyAlignment="1">
      <alignment horizontal="center"/>
    </xf>
    <xf numFmtId="0" fontId="18" fillId="11" borderId="24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63" xfId="0" applyFont="1" applyFill="1" applyBorder="1" applyAlignment="1">
      <alignment horizontal="right"/>
    </xf>
    <xf numFmtId="1" fontId="11" fillId="2" borderId="24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1" fontId="9" fillId="14" borderId="9" xfId="0" applyNumberFormat="1" applyFont="1" applyFill="1" applyBorder="1" applyAlignment="1">
      <alignment horizontal="right"/>
    </xf>
    <xf numFmtId="1" fontId="16" fillId="14" borderId="9" xfId="0" applyNumberFormat="1" applyFont="1" applyFill="1" applyBorder="1" applyAlignment="1">
      <alignment horizontal="right"/>
    </xf>
    <xf numFmtId="1" fontId="9" fillId="14" borderId="2" xfId="0" applyNumberFormat="1" applyFont="1" applyFill="1" applyBorder="1" applyAlignment="1">
      <alignment horizontal="right"/>
    </xf>
    <xf numFmtId="1" fontId="16" fillId="14" borderId="2" xfId="0" applyNumberFormat="1" applyFont="1" applyFill="1" applyBorder="1" applyAlignment="1">
      <alignment horizontal="right"/>
    </xf>
    <xf numFmtId="0" fontId="9" fillId="14" borderId="2" xfId="0" applyFont="1" applyFill="1" applyBorder="1" applyAlignment="1">
      <alignment horizontal="right"/>
    </xf>
    <xf numFmtId="0" fontId="9" fillId="14" borderId="26" xfId="0" applyFont="1" applyFill="1" applyBorder="1" applyAlignment="1">
      <alignment horizontal="right"/>
    </xf>
    <xf numFmtId="0" fontId="9" fillId="14" borderId="28" xfId="0" applyFont="1" applyFill="1" applyBorder="1" applyAlignment="1">
      <alignment horizontal="right"/>
    </xf>
    <xf numFmtId="16" fontId="12" fillId="2" borderId="2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6" xfId="3" applyFont="1" applyFill="1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9" xfId="0" applyBorder="1"/>
    <xf numFmtId="0" fontId="3" fillId="2" borderId="11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10" fontId="11" fillId="2" borderId="40" xfId="0" applyNumberFormat="1" applyFont="1" applyFill="1" applyBorder="1" applyAlignment="1">
      <alignment horizontal="center"/>
    </xf>
    <xf numFmtId="16" fontId="12" fillId="2" borderId="24" xfId="0" applyNumberFormat="1" applyFont="1" applyFill="1" applyBorder="1" applyAlignment="1">
      <alignment horizontal="center"/>
    </xf>
    <xf numFmtId="16" fontId="9" fillId="3" borderId="9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4" xfId="0" applyFont="1" applyFill="1" applyBorder="1"/>
    <xf numFmtId="16" fontId="9" fillId="3" borderId="24" xfId="0" applyNumberFormat="1" applyFont="1" applyFill="1" applyBorder="1" applyAlignment="1">
      <alignment horizontal="center"/>
    </xf>
    <xf numFmtId="165" fontId="1" fillId="15" borderId="2" xfId="0" applyNumberFormat="1" applyFont="1" applyFill="1" applyBorder="1" applyAlignment="1">
      <alignment horizontal="center"/>
    </xf>
    <xf numFmtId="164" fontId="1" fillId="15" borderId="2" xfId="0" applyNumberFormat="1" applyFont="1" applyFill="1" applyBorder="1" applyAlignment="1">
      <alignment horizontal="center"/>
    </xf>
    <xf numFmtId="16" fontId="9" fillId="3" borderId="2" xfId="0" applyNumberFormat="1" applyFont="1" applyFill="1" applyBorder="1" applyAlignment="1">
      <alignment horizontal="center"/>
    </xf>
    <xf numFmtId="16" fontId="10" fillId="3" borderId="24" xfId="0" applyNumberFormat="1" applyFont="1" applyFill="1" applyBorder="1" applyAlignment="1">
      <alignment horizontal="center"/>
    </xf>
    <xf numFmtId="0" fontId="6" fillId="3" borderId="24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4" fillId="2" borderId="72" xfId="0" applyFont="1" applyFill="1" applyBorder="1" applyAlignment="1">
      <alignment horizontal="center"/>
    </xf>
    <xf numFmtId="0" fontId="6" fillId="11" borderId="21" xfId="0" applyFont="1" applyFill="1" applyBorder="1"/>
    <xf numFmtId="164" fontId="9" fillId="3" borderId="24" xfId="4" applyNumberFormat="1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164" fontId="1" fillId="7" borderId="9" xfId="4" applyNumberFormat="1" applyFont="1" applyFill="1" applyBorder="1" applyAlignment="1">
      <alignment horizontal="center"/>
    </xf>
    <xf numFmtId="16" fontId="12" fillId="0" borderId="2" xfId="0" applyNumberFormat="1" applyFont="1" applyBorder="1" applyAlignment="1">
      <alignment horizontal="center"/>
    </xf>
    <xf numFmtId="165" fontId="1" fillId="11" borderId="8" xfId="0" applyNumberFormat="1" applyFont="1" applyFill="1" applyBorder="1" applyAlignment="1">
      <alignment horizontal="center"/>
    </xf>
    <xf numFmtId="164" fontId="1" fillId="11" borderId="8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1" fillId="2" borderId="58" xfId="0" applyFont="1" applyFill="1" applyBorder="1"/>
    <xf numFmtId="164" fontId="1" fillId="2" borderId="29" xfId="0" applyNumberFormat="1" applyFont="1" applyFill="1" applyBorder="1" applyAlignment="1">
      <alignment horizontal="center"/>
    </xf>
    <xf numFmtId="0" fontId="0" fillId="2" borderId="29" xfId="0" applyFill="1" applyBorder="1"/>
    <xf numFmtId="0" fontId="1" fillId="2" borderId="35" xfId="3" applyFont="1" applyFill="1" applyBorder="1" applyAlignment="1">
      <alignment horizontal="center"/>
    </xf>
    <xf numFmtId="10" fontId="6" fillId="2" borderId="41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64" fontId="1" fillId="7" borderId="2" xfId="4" applyNumberFormat="1" applyFont="1" applyFill="1" applyBorder="1" applyAlignment="1">
      <alignment horizontal="center"/>
    </xf>
    <xf numFmtId="16" fontId="6" fillId="3" borderId="9" xfId="0" applyNumberFormat="1" applyFont="1" applyFill="1" applyBorder="1" applyAlignment="1">
      <alignment horizontal="center"/>
    </xf>
    <xf numFmtId="0" fontId="2" fillId="2" borderId="0" xfId="0" applyFont="1" applyFill="1"/>
    <xf numFmtId="0" fontId="1" fillId="12" borderId="9" xfId="0" applyFont="1" applyFill="1" applyBorder="1" applyAlignment="1">
      <alignment horizontal="center"/>
    </xf>
    <xf numFmtId="164" fontId="1" fillId="7" borderId="24" xfId="4" applyNumberFormat="1" applyFont="1" applyFill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165" fontId="1" fillId="15" borderId="9" xfId="0" applyNumberFormat="1" applyFont="1" applyFill="1" applyBorder="1" applyAlignment="1">
      <alignment horizontal="center"/>
    </xf>
    <xf numFmtId="164" fontId="1" fillId="15" borderId="9" xfId="0" applyNumberFormat="1" applyFont="1" applyFill="1" applyBorder="1" applyAlignment="1">
      <alignment horizontal="center"/>
    </xf>
    <xf numFmtId="165" fontId="1" fillId="15" borderId="24" xfId="0" applyNumberFormat="1" applyFont="1" applyFill="1" applyBorder="1" applyAlignment="1">
      <alignment horizontal="center"/>
    </xf>
    <xf numFmtId="164" fontId="1" fillId="15" borderId="24" xfId="0" applyNumberFormat="1" applyFont="1" applyFill="1" applyBorder="1" applyAlignment="1">
      <alignment horizontal="center"/>
    </xf>
    <xf numFmtId="0" fontId="1" fillId="2" borderId="65" xfId="0" applyFont="1" applyFill="1" applyBorder="1"/>
    <xf numFmtId="0" fontId="1" fillId="0" borderId="65" xfId="0" applyFont="1" applyBorder="1" applyAlignment="1">
      <alignment horizontal="center"/>
    </xf>
    <xf numFmtId="10" fontId="6" fillId="0" borderId="50" xfId="0" applyNumberFormat="1" applyFont="1" applyBorder="1" applyAlignment="1">
      <alignment horizontal="center"/>
    </xf>
    <xf numFmtId="10" fontId="11" fillId="2" borderId="51" xfId="0" applyNumberFormat="1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10" fontId="6" fillId="2" borderId="73" xfId="0" applyNumberFormat="1" applyFont="1" applyFill="1" applyBorder="1" applyAlignment="1">
      <alignment horizontal="center"/>
    </xf>
    <xf numFmtId="164" fontId="1" fillId="11" borderId="24" xfId="0" applyNumberFormat="1" applyFont="1" applyFill="1" applyBorder="1" applyAlignment="1">
      <alignment horizontal="center"/>
    </xf>
    <xf numFmtId="166" fontId="9" fillId="11" borderId="24" xfId="0" applyNumberFormat="1" applyFont="1" applyFill="1" applyBorder="1" applyAlignment="1">
      <alignment horizontal="center"/>
    </xf>
    <xf numFmtId="16" fontId="12" fillId="11" borderId="24" xfId="0" applyNumberFormat="1" applyFont="1" applyFill="1" applyBorder="1" applyAlignment="1">
      <alignment horizontal="center"/>
    </xf>
    <xf numFmtId="16" fontId="1" fillId="11" borderId="24" xfId="0" applyNumberFormat="1" applyFont="1" applyFill="1" applyBorder="1" applyAlignment="1">
      <alignment horizontal="center"/>
    </xf>
    <xf numFmtId="0" fontId="1" fillId="11" borderId="24" xfId="3" applyFont="1" applyFill="1" applyBorder="1" applyAlignment="1">
      <alignment horizontal="center"/>
    </xf>
    <xf numFmtId="0" fontId="6" fillId="11" borderId="24" xfId="0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1" borderId="40" xfId="0" applyFont="1" applyFill="1" applyBorder="1"/>
    <xf numFmtId="16" fontId="11" fillId="3" borderId="2" xfId="0" applyNumberFormat="1" applyFont="1" applyFill="1" applyBorder="1" applyAlignment="1">
      <alignment horizontal="center"/>
    </xf>
    <xf numFmtId="0" fontId="0" fillId="0" borderId="0" xfId="0"/>
    <xf numFmtId="0" fontId="0" fillId="0" borderId="6" xfId="0" applyBorder="1"/>
    <xf numFmtId="0" fontId="4" fillId="2" borderId="13" xfId="0" applyFont="1" applyFill="1" applyBorder="1" applyAlignment="1">
      <alignment horizontal="center" vertical="center"/>
    </xf>
    <xf numFmtId="0" fontId="0" fillId="0" borderId="5" xfId="0" applyBorder="1"/>
    <xf numFmtId="0" fontId="4" fillId="2" borderId="10" xfId="0" applyFont="1" applyFill="1" applyBorder="1" applyAlignment="1">
      <alignment horizontal="center" vertical="center" wrapText="1"/>
    </xf>
    <xf numFmtId="0" fontId="0" fillId="0" borderId="58" xfId="0" applyBorder="1"/>
    <xf numFmtId="2" fontId="3" fillId="2" borderId="48" xfId="0" applyNumberFormat="1" applyFont="1" applyFill="1" applyBorder="1" applyAlignment="1">
      <alignment horizontal="center"/>
    </xf>
    <xf numFmtId="0" fontId="0" fillId="0" borderId="49" xfId="0" applyBorder="1"/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3" fillId="2" borderId="48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23" xfId="0" applyBorder="1"/>
    <xf numFmtId="1" fontId="19" fillId="2" borderId="0" xfId="0" applyNumberFormat="1" applyFont="1" applyFill="1"/>
    <xf numFmtId="0" fontId="0" fillId="0" borderId="0" xfId="0"/>
    <xf numFmtId="0" fontId="3" fillId="0" borderId="13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0" fillId="0" borderId="69" xfId="0" applyBorder="1"/>
    <xf numFmtId="0" fontId="17" fillId="2" borderId="1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1" xfId="0" applyBorder="1"/>
    <xf numFmtId="0" fontId="17" fillId="2" borderId="61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</cellXfs>
  <cellStyles count="7">
    <cellStyle name="Comma" xfId="5" builtinId="3"/>
    <cellStyle name="Comma 2" xfId="6" xr:uid="{00000000-0005-0000-0000-000006000000}"/>
    <cellStyle name="Normal" xfId="0" builtinId="0"/>
    <cellStyle name="Normal 2" xfId="1" xr:uid="{00000000-0005-0000-0000-000001000000}"/>
    <cellStyle name="Normal 2 2" xfId="3" xr:uid="{00000000-0005-0000-0000-000003000000}"/>
    <cellStyle name="Normal 3" xfId="2" xr:uid="{00000000-0005-0000-0000-000002000000}"/>
    <cellStyle name="Normal 3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P134"/>
  <sheetViews>
    <sheetView showGridLines="0" tabSelected="1" zoomScaleNormal="100" zoomScaleSheetLayoutView="90" zoomScalePageLayoutView="91" workbookViewId="0">
      <pane ySplit="4" topLeftCell="A41" activePane="bottomLeft" state="frozen"/>
      <selection pane="bottomLeft" activeCell="K64" sqref="K64"/>
    </sheetView>
  </sheetViews>
  <sheetFormatPr defaultColWidth="8.85546875" defaultRowHeight="12.75" x14ac:dyDescent="0.2"/>
  <cols>
    <col min="1" max="1" width="36.42578125" style="497" customWidth="1"/>
    <col min="2" max="2" width="11.28515625" style="497" customWidth="1"/>
    <col min="3" max="3" width="11" style="497" customWidth="1"/>
    <col min="4" max="4" width="10.42578125" style="497" customWidth="1"/>
    <col min="5" max="5" width="8.140625" style="497" customWidth="1"/>
    <col min="6" max="6" width="7.42578125" style="497" customWidth="1"/>
    <col min="7" max="7" width="7.140625" style="497" customWidth="1"/>
    <col min="8" max="10" width="7.42578125" style="497" customWidth="1"/>
    <col min="11" max="11" width="55.28515625" style="497" customWidth="1"/>
    <col min="12" max="12" width="6.42578125" style="497" customWidth="1"/>
    <col min="13" max="13" width="6.140625" style="497" hidden="1" customWidth="1"/>
    <col min="14" max="14" width="6.140625" style="497" customWidth="1"/>
    <col min="15" max="15" width="6.140625" style="497" hidden="1" customWidth="1"/>
    <col min="16" max="16" width="4.5703125" style="497" customWidth="1"/>
    <col min="17" max="17" width="6" style="497" customWidth="1"/>
    <col min="18" max="18" width="5.140625" style="497" customWidth="1"/>
    <col min="19" max="19" width="4.42578125" style="497" customWidth="1"/>
    <col min="20" max="21" width="5.5703125" style="497" customWidth="1"/>
    <col min="22" max="22" width="4.85546875" style="497" customWidth="1"/>
    <col min="23" max="24" width="5.5703125" style="497" customWidth="1"/>
    <col min="25" max="25" width="4.85546875" style="497" customWidth="1"/>
    <col min="26" max="26" width="6.5703125" style="1" customWidth="1"/>
    <col min="27" max="27" width="6" style="497" customWidth="1"/>
    <col min="28" max="28" width="5.140625" style="497" customWidth="1"/>
    <col min="29" max="29" width="7" style="2" customWidth="1"/>
    <col min="30" max="30" width="10.42578125" style="2" customWidth="1"/>
  </cols>
  <sheetData>
    <row r="1" spans="1:60" ht="18.75" customHeight="1" x14ac:dyDescent="0.25">
      <c r="A1" s="6" t="s">
        <v>0</v>
      </c>
      <c r="B1" s="14"/>
      <c r="C1" s="13"/>
      <c r="D1" s="7"/>
      <c r="E1" s="7"/>
      <c r="F1" s="7"/>
      <c r="G1" s="7"/>
      <c r="H1" s="14"/>
      <c r="I1" s="7"/>
      <c r="J1" s="7"/>
      <c r="K1" s="7"/>
      <c r="L1" s="7"/>
      <c r="M1" s="7"/>
      <c r="N1" s="7"/>
      <c r="O1" s="7"/>
      <c r="P1" s="7"/>
      <c r="Q1" s="7"/>
      <c r="T1" s="7"/>
      <c r="U1" s="4"/>
      <c r="V1" s="4"/>
      <c r="W1" s="7"/>
      <c r="X1" s="4"/>
      <c r="Y1" s="4"/>
      <c r="Z1" s="9" t="s">
        <v>1</v>
      </c>
      <c r="AA1" s="5"/>
      <c r="AB1" s="5"/>
    </row>
    <row r="2" spans="1:60" ht="18.75" customHeight="1" thickBot="1" x14ac:dyDescent="0.3">
      <c r="A2" s="6"/>
      <c r="B2" s="14"/>
      <c r="C2" s="13"/>
      <c r="D2" s="7"/>
      <c r="E2" s="7"/>
      <c r="F2" s="7"/>
      <c r="G2" s="7"/>
      <c r="H2" s="14"/>
      <c r="I2" s="7"/>
      <c r="J2" s="7"/>
      <c r="K2" s="7"/>
      <c r="L2" s="7"/>
      <c r="M2" s="7"/>
      <c r="N2" s="7"/>
      <c r="O2" s="7"/>
      <c r="P2" s="7"/>
      <c r="Q2" s="7"/>
      <c r="T2" s="7"/>
      <c r="U2" s="4"/>
      <c r="V2" s="4"/>
      <c r="W2" s="7"/>
      <c r="X2" s="4"/>
      <c r="Y2" s="4"/>
      <c r="Z2" s="9"/>
      <c r="AA2" s="5"/>
      <c r="AB2" s="5"/>
    </row>
    <row r="3" spans="1:60" ht="13.35" customHeight="1" thickBot="1" x14ac:dyDescent="0.25">
      <c r="A3" s="509"/>
      <c r="B3" s="515" t="s">
        <v>2</v>
      </c>
      <c r="C3" s="514" t="s">
        <v>3</v>
      </c>
      <c r="D3" s="515" t="s">
        <v>4</v>
      </c>
      <c r="E3" s="70" t="s">
        <v>5</v>
      </c>
      <c r="F3" s="517" t="s">
        <v>6</v>
      </c>
      <c r="G3" s="516" t="s">
        <v>7</v>
      </c>
      <c r="H3" s="517" t="s">
        <v>6</v>
      </c>
      <c r="I3" s="516" t="s">
        <v>8</v>
      </c>
      <c r="J3" s="87" t="s">
        <v>9</v>
      </c>
      <c r="K3" s="513" t="s">
        <v>10</v>
      </c>
      <c r="L3" s="505" t="s">
        <v>11</v>
      </c>
      <c r="M3" s="506"/>
      <c r="N3" s="506"/>
      <c r="O3" s="440"/>
      <c r="P3" s="440"/>
      <c r="Q3" s="507" t="s">
        <v>12</v>
      </c>
      <c r="R3" s="504"/>
      <c r="S3" s="261"/>
      <c r="T3" s="505" t="s">
        <v>13</v>
      </c>
      <c r="U3" s="506"/>
      <c r="V3" s="195"/>
      <c r="W3" s="508" t="s">
        <v>14</v>
      </c>
      <c r="X3" s="506"/>
      <c r="Y3" s="441"/>
      <c r="Z3" s="503" t="s">
        <v>15</v>
      </c>
      <c r="AA3" s="504"/>
      <c r="AB3" s="61"/>
      <c r="AC3" s="501" t="s">
        <v>16</v>
      </c>
      <c r="AD3" s="499" t="s">
        <v>17</v>
      </c>
    </row>
    <row r="4" spans="1:60" ht="15" customHeight="1" thickBot="1" x14ac:dyDescent="0.25">
      <c r="A4" s="510"/>
      <c r="B4" s="500"/>
      <c r="C4" s="500"/>
      <c r="D4" s="500"/>
      <c r="E4" s="71" t="s">
        <v>18</v>
      </c>
      <c r="F4" s="500"/>
      <c r="G4" s="500"/>
      <c r="H4" s="500"/>
      <c r="I4" s="500"/>
      <c r="J4" s="88" t="s">
        <v>19</v>
      </c>
      <c r="K4" s="500"/>
      <c r="L4" s="57" t="s">
        <v>20</v>
      </c>
      <c r="M4" s="199" t="s">
        <v>14</v>
      </c>
      <c r="N4" s="58" t="s">
        <v>11</v>
      </c>
      <c r="O4" s="199" t="s">
        <v>14</v>
      </c>
      <c r="P4" s="69" t="s">
        <v>21</v>
      </c>
      <c r="Q4" s="59" t="s">
        <v>20</v>
      </c>
      <c r="R4" s="60" t="s">
        <v>11</v>
      </c>
      <c r="S4" s="68" t="s">
        <v>21</v>
      </c>
      <c r="T4" s="196" t="s">
        <v>20</v>
      </c>
      <c r="U4" s="197" t="s">
        <v>11</v>
      </c>
      <c r="V4" s="198" t="s">
        <v>21</v>
      </c>
      <c r="W4" s="196" t="s">
        <v>20</v>
      </c>
      <c r="X4" s="197" t="s">
        <v>11</v>
      </c>
      <c r="Y4" s="198" t="s">
        <v>21</v>
      </c>
      <c r="Z4" s="64" t="s">
        <v>20</v>
      </c>
      <c r="AA4" s="60" t="s">
        <v>11</v>
      </c>
      <c r="AB4" s="68" t="s">
        <v>21</v>
      </c>
      <c r="AC4" s="502"/>
      <c r="AD4" s="500"/>
    </row>
    <row r="5" spans="1:60" ht="15.6" customHeight="1" x14ac:dyDescent="0.25">
      <c r="A5" s="10" t="s">
        <v>22</v>
      </c>
      <c r="B5" s="12" t="s">
        <v>23</v>
      </c>
      <c r="C5" s="11"/>
      <c r="D5" s="262"/>
      <c r="E5" s="262"/>
      <c r="F5" s="262"/>
      <c r="G5" s="11"/>
      <c r="H5" s="132"/>
      <c r="I5" s="11"/>
      <c r="J5" s="129"/>
      <c r="K5" s="11"/>
      <c r="L5" s="498"/>
      <c r="M5" s="498"/>
      <c r="N5" s="498"/>
      <c r="O5" s="498"/>
      <c r="P5" s="498"/>
      <c r="Q5" s="19"/>
      <c r="R5" s="19"/>
      <c r="S5" s="19"/>
      <c r="T5" s="498"/>
      <c r="U5" s="498"/>
      <c r="V5" s="498"/>
      <c r="W5" s="498"/>
      <c r="X5" s="498"/>
      <c r="Y5" s="498"/>
      <c r="Z5" s="62"/>
      <c r="AA5" s="19"/>
      <c r="AB5" s="63"/>
      <c r="AC5" s="498"/>
      <c r="AD5" s="234">
        <v>1.3</v>
      </c>
    </row>
    <row r="6" spans="1:60" s="323" customFormat="1" ht="13.5" customHeight="1" x14ac:dyDescent="0.2">
      <c r="A6" s="446" t="s">
        <v>24</v>
      </c>
      <c r="B6" s="437" t="s">
        <v>25</v>
      </c>
      <c r="C6" s="478">
        <v>2109</v>
      </c>
      <c r="D6" s="479">
        <v>32697</v>
      </c>
      <c r="E6" s="219">
        <v>186</v>
      </c>
      <c r="F6" s="281">
        <v>45101</v>
      </c>
      <c r="G6" s="259">
        <v>45102</v>
      </c>
      <c r="H6" s="281">
        <v>45105</v>
      </c>
      <c r="I6" s="259">
        <v>45107</v>
      </c>
      <c r="J6" s="202">
        <v>45109</v>
      </c>
      <c r="K6" s="181" t="s">
        <v>26</v>
      </c>
      <c r="L6" s="254">
        <v>14</v>
      </c>
      <c r="M6" s="254"/>
      <c r="N6" s="254">
        <v>52</v>
      </c>
      <c r="O6" s="254"/>
      <c r="P6" s="243">
        <v>2</v>
      </c>
      <c r="Q6" s="254">
        <v>42</v>
      </c>
      <c r="R6" s="254">
        <v>33</v>
      </c>
      <c r="S6" s="243">
        <v>0</v>
      </c>
      <c r="T6" s="254">
        <v>40</v>
      </c>
      <c r="U6" s="254">
        <v>10</v>
      </c>
      <c r="V6" s="243">
        <v>0</v>
      </c>
      <c r="W6" s="254">
        <v>308</v>
      </c>
      <c r="X6" s="254">
        <v>232</v>
      </c>
      <c r="Y6" s="243">
        <v>0</v>
      </c>
      <c r="Z6" s="437">
        <f>L6+Q6+T6+W6</f>
        <v>404</v>
      </c>
      <c r="AA6" s="437">
        <f>N6+R6+U6+X6</f>
        <v>327</v>
      </c>
      <c r="AB6" s="442">
        <f>P6+S6+V6+Y6</f>
        <v>2</v>
      </c>
      <c r="AC6" s="183">
        <f>Z6+AA6</f>
        <v>731</v>
      </c>
      <c r="AD6" s="192">
        <f>AC6/C6</f>
        <v>0.34660976766239926</v>
      </c>
    </row>
    <row r="7" spans="1:60" s="323" customFormat="1" ht="13.5" customHeight="1" x14ac:dyDescent="0.2">
      <c r="A7" s="446" t="s">
        <v>27</v>
      </c>
      <c r="B7" s="437" t="s">
        <v>28</v>
      </c>
      <c r="C7" s="449">
        <v>2313</v>
      </c>
      <c r="D7" s="450">
        <v>35847</v>
      </c>
      <c r="E7" s="219">
        <v>293</v>
      </c>
      <c r="F7" s="221">
        <v>45108</v>
      </c>
      <c r="G7" s="259">
        <v>45110</v>
      </c>
      <c r="H7" s="281">
        <v>45112</v>
      </c>
      <c r="I7" s="259">
        <v>45114</v>
      </c>
      <c r="J7" s="202">
        <v>45117</v>
      </c>
      <c r="K7" s="181" t="s">
        <v>26</v>
      </c>
      <c r="L7" s="254">
        <v>42</v>
      </c>
      <c r="M7" s="254"/>
      <c r="N7" s="254">
        <v>86</v>
      </c>
      <c r="O7" s="254"/>
      <c r="P7" s="243">
        <v>1</v>
      </c>
      <c r="Q7" s="254">
        <v>0</v>
      </c>
      <c r="R7" s="254">
        <v>20</v>
      </c>
      <c r="S7" s="243">
        <v>0</v>
      </c>
      <c r="T7" s="254">
        <v>12</v>
      </c>
      <c r="U7" s="254">
        <v>8</v>
      </c>
      <c r="V7" s="243">
        <v>0</v>
      </c>
      <c r="W7" s="254">
        <v>790</v>
      </c>
      <c r="X7" s="254">
        <v>363</v>
      </c>
      <c r="Y7" s="243">
        <v>0</v>
      </c>
      <c r="Z7" s="437">
        <f>L7+Q7+T7+W7</f>
        <v>844</v>
      </c>
      <c r="AA7" s="437">
        <f>N7+R7+U7+X7</f>
        <v>477</v>
      </c>
      <c r="AB7" s="442">
        <f>P7+S7+V7+Y7</f>
        <v>1</v>
      </c>
      <c r="AC7" s="183">
        <f>Z7+AA7</f>
        <v>1321</v>
      </c>
      <c r="AD7" s="192">
        <f>AC7/C7</f>
        <v>0.57111975789018588</v>
      </c>
    </row>
    <row r="8" spans="1:60" s="323" customFormat="1" ht="13.5" customHeight="1" x14ac:dyDescent="0.2">
      <c r="A8" s="446" t="s">
        <v>29</v>
      </c>
      <c r="B8" s="437" t="s">
        <v>30</v>
      </c>
      <c r="C8" s="449">
        <v>1459</v>
      </c>
      <c r="D8" s="450">
        <v>22617</v>
      </c>
      <c r="E8" s="219">
        <v>183</v>
      </c>
      <c r="F8" s="221">
        <v>45115</v>
      </c>
      <c r="G8" s="430"/>
      <c r="H8" s="281">
        <v>45119</v>
      </c>
      <c r="I8" s="259"/>
      <c r="J8" s="202"/>
      <c r="K8" s="181" t="s">
        <v>26</v>
      </c>
      <c r="L8" s="254">
        <v>0</v>
      </c>
      <c r="M8" s="254"/>
      <c r="N8" s="254">
        <v>644</v>
      </c>
      <c r="O8" s="254"/>
      <c r="P8" s="243">
        <v>0</v>
      </c>
      <c r="Q8" s="254">
        <v>0</v>
      </c>
      <c r="R8" s="254">
        <v>33</v>
      </c>
      <c r="S8" s="243">
        <v>0</v>
      </c>
      <c r="T8" s="254">
        <v>20</v>
      </c>
      <c r="U8" s="254">
        <v>44</v>
      </c>
      <c r="V8" s="243">
        <v>0</v>
      </c>
      <c r="W8" s="254">
        <v>372</v>
      </c>
      <c r="X8" s="254">
        <v>200</v>
      </c>
      <c r="Y8" s="243">
        <v>0</v>
      </c>
      <c r="Z8" s="437">
        <f>L8+Q8+T8+W8</f>
        <v>392</v>
      </c>
      <c r="AA8" s="437">
        <f>N8+R8+U8+X8</f>
        <v>921</v>
      </c>
      <c r="AB8" s="442">
        <f>P8+S8+V8+Y8</f>
        <v>0</v>
      </c>
      <c r="AC8" s="183">
        <f>Z8+AA8</f>
        <v>1313</v>
      </c>
      <c r="AD8" s="192">
        <f>AC8/C8</f>
        <v>0.89993145990404388</v>
      </c>
    </row>
    <row r="9" spans="1:60" s="323" customFormat="1" ht="13.5" customHeight="1" x14ac:dyDescent="0.2">
      <c r="A9" s="446" t="s">
        <v>31</v>
      </c>
      <c r="B9" s="437" t="s">
        <v>32</v>
      </c>
      <c r="C9" s="449">
        <v>1459</v>
      </c>
      <c r="D9" s="450">
        <v>22617</v>
      </c>
      <c r="E9" s="219">
        <v>183</v>
      </c>
      <c r="F9" s="221">
        <v>45122</v>
      </c>
      <c r="G9" s="430"/>
      <c r="H9" s="281">
        <v>45126</v>
      </c>
      <c r="I9" s="430"/>
      <c r="J9" s="281"/>
      <c r="K9" s="181" t="s">
        <v>26</v>
      </c>
      <c r="L9" s="254">
        <v>200</v>
      </c>
      <c r="M9" s="254"/>
      <c r="N9" s="254">
        <v>452</v>
      </c>
      <c r="O9" s="254"/>
      <c r="P9" s="243">
        <v>0</v>
      </c>
      <c r="Q9" s="254">
        <v>10</v>
      </c>
      <c r="R9" s="254">
        <v>19</v>
      </c>
      <c r="S9" s="243">
        <v>0</v>
      </c>
      <c r="T9" s="254">
        <v>0</v>
      </c>
      <c r="U9" s="254">
        <v>31</v>
      </c>
      <c r="V9" s="243">
        <v>0</v>
      </c>
      <c r="W9" s="254">
        <v>396</v>
      </c>
      <c r="X9" s="254">
        <v>302</v>
      </c>
      <c r="Y9" s="243">
        <v>4</v>
      </c>
      <c r="Z9" s="437">
        <f>L9+Q9+T9+W9</f>
        <v>606</v>
      </c>
      <c r="AA9" s="437">
        <f>N9+R9+U9+X9</f>
        <v>804</v>
      </c>
      <c r="AB9" s="442">
        <f>P9+S9+V9+Y9</f>
        <v>4</v>
      </c>
      <c r="AC9" s="183">
        <f>Z9+AA9</f>
        <v>1410</v>
      </c>
      <c r="AD9" s="192">
        <f>AC9/C9</f>
        <v>0.96641535298149417</v>
      </c>
    </row>
    <row r="10" spans="1:60" s="323" customFormat="1" ht="13.5" customHeight="1" x14ac:dyDescent="0.2">
      <c r="A10" s="446" t="s">
        <v>33</v>
      </c>
      <c r="B10" s="437" t="s">
        <v>34</v>
      </c>
      <c r="C10" s="280">
        <v>1662</v>
      </c>
      <c r="D10" s="472">
        <v>25767</v>
      </c>
      <c r="E10" s="219">
        <v>183</v>
      </c>
      <c r="F10" s="221">
        <v>45129</v>
      </c>
      <c r="G10" s="430"/>
      <c r="H10" s="281">
        <v>45133</v>
      </c>
      <c r="I10" s="430"/>
      <c r="J10" s="281"/>
      <c r="K10" s="181" t="s">
        <v>35</v>
      </c>
      <c r="L10" s="254">
        <v>564</v>
      </c>
      <c r="M10" s="254"/>
      <c r="N10" s="254">
        <v>492</v>
      </c>
      <c r="O10" s="254"/>
      <c r="P10" s="243">
        <v>2</v>
      </c>
      <c r="Q10" s="254">
        <v>8</v>
      </c>
      <c r="R10" s="254">
        <v>2</v>
      </c>
      <c r="S10" s="243">
        <v>0</v>
      </c>
      <c r="T10" s="254">
        <v>0</v>
      </c>
      <c r="U10" s="254">
        <v>30</v>
      </c>
      <c r="V10" s="243">
        <v>0</v>
      </c>
      <c r="W10" s="254">
        <v>80</v>
      </c>
      <c r="X10" s="254">
        <v>164</v>
      </c>
      <c r="Y10" s="243">
        <v>2</v>
      </c>
      <c r="Z10" s="437">
        <f>L10+Q10+T10+W10</f>
        <v>652</v>
      </c>
      <c r="AA10" s="437">
        <f>N10+R10+U10+X10</f>
        <v>688</v>
      </c>
      <c r="AB10" s="442">
        <f>P10+S10+V10+Y10</f>
        <v>4</v>
      </c>
      <c r="AC10" s="183">
        <f>Z10+AA10</f>
        <v>1340</v>
      </c>
      <c r="AD10" s="192">
        <f>AC10/C10</f>
        <v>0.80625752105896509</v>
      </c>
    </row>
    <row r="11" spans="1:60" s="323" customFormat="1" x14ac:dyDescent="0.2">
      <c r="A11" s="304" t="s">
        <v>36</v>
      </c>
      <c r="B11" s="285"/>
      <c r="C11" s="463"/>
      <c r="D11" s="464"/>
      <c r="E11" s="286"/>
      <c r="F11" s="287"/>
      <c r="G11" s="288"/>
      <c r="H11" s="226"/>
      <c r="I11" s="288"/>
      <c r="J11" s="288"/>
      <c r="K11" s="285" t="s">
        <v>37</v>
      </c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85"/>
      <c r="W11" s="260"/>
      <c r="X11" s="260"/>
      <c r="Y11" s="285"/>
      <c r="Z11" s="285"/>
      <c r="AA11" s="285"/>
      <c r="AB11" s="289"/>
      <c r="AC11" s="290"/>
      <c r="AD11" s="291"/>
    </row>
    <row r="12" spans="1:60" s="323" customFormat="1" ht="13.5" customHeight="1" x14ac:dyDescent="0.2">
      <c r="A12" s="169" t="s">
        <v>38</v>
      </c>
      <c r="B12" s="438" t="s">
        <v>25</v>
      </c>
      <c r="C12" s="478">
        <v>2109</v>
      </c>
      <c r="D12" s="479">
        <v>32697</v>
      </c>
      <c r="E12" s="225">
        <v>186</v>
      </c>
      <c r="F12" s="277">
        <v>45143</v>
      </c>
      <c r="G12" s="259"/>
      <c r="H12" s="277">
        <v>45147</v>
      </c>
      <c r="I12" s="259"/>
      <c r="J12" s="277"/>
      <c r="K12" s="109" t="s">
        <v>26</v>
      </c>
      <c r="L12" s="251">
        <v>560</v>
      </c>
      <c r="M12" s="251"/>
      <c r="N12" s="251">
        <v>370</v>
      </c>
      <c r="O12" s="251"/>
      <c r="P12" s="252">
        <v>0</v>
      </c>
      <c r="Q12" s="251">
        <v>40</v>
      </c>
      <c r="R12" s="251">
        <v>6</v>
      </c>
      <c r="S12" s="252">
        <v>0</v>
      </c>
      <c r="T12" s="251">
        <v>2</v>
      </c>
      <c r="U12" s="251">
        <v>30</v>
      </c>
      <c r="V12" s="252">
        <v>0</v>
      </c>
      <c r="W12" s="251">
        <v>4</v>
      </c>
      <c r="X12" s="251">
        <v>4</v>
      </c>
      <c r="Y12" s="252">
        <v>2</v>
      </c>
      <c r="Z12" s="438">
        <f>L12+Q12+T12+W12</f>
        <v>606</v>
      </c>
      <c r="AA12" s="438">
        <f>N12+R12+U12+X12</f>
        <v>410</v>
      </c>
      <c r="AB12" s="83">
        <f>P12+S12+V12+Y12</f>
        <v>2</v>
      </c>
      <c r="AC12" s="85">
        <f>Z12+AA12</f>
        <v>1016</v>
      </c>
      <c r="AD12" s="66">
        <f>AC12/C12</f>
        <v>0.4817449027975344</v>
      </c>
    </row>
    <row r="13" spans="1:60" s="323" customFormat="1" ht="13.5" customHeight="1" thickBot="1" x14ac:dyDescent="0.25">
      <c r="A13" s="447" t="s">
        <v>39</v>
      </c>
      <c r="B13" s="168" t="s">
        <v>28</v>
      </c>
      <c r="C13" s="480">
        <v>2313</v>
      </c>
      <c r="D13" s="481">
        <v>35847</v>
      </c>
      <c r="E13" s="255">
        <v>293</v>
      </c>
      <c r="F13" s="223">
        <v>45150</v>
      </c>
      <c r="G13" s="444"/>
      <c r="H13" s="283">
        <v>45154</v>
      </c>
      <c r="I13" s="444"/>
      <c r="J13" s="111"/>
      <c r="K13" s="244" t="s">
        <v>26</v>
      </c>
      <c r="L13" s="224">
        <v>560</v>
      </c>
      <c r="M13" s="224"/>
      <c r="N13" s="224">
        <v>340</v>
      </c>
      <c r="O13" s="224"/>
      <c r="P13" s="258">
        <v>0</v>
      </c>
      <c r="Q13" s="224">
        <v>0</v>
      </c>
      <c r="R13" s="224">
        <v>0</v>
      </c>
      <c r="S13" s="258">
        <v>0</v>
      </c>
      <c r="T13" s="224">
        <v>0</v>
      </c>
      <c r="U13" s="224">
        <v>0</v>
      </c>
      <c r="V13" s="258">
        <v>0</v>
      </c>
      <c r="W13" s="224">
        <v>0</v>
      </c>
      <c r="X13" s="224">
        <v>0</v>
      </c>
      <c r="Y13" s="258">
        <v>0</v>
      </c>
      <c r="Z13" s="168">
        <f>L13+Q13+T13+W13</f>
        <v>560</v>
      </c>
      <c r="AA13" s="168">
        <f>N13+R13+U13+X13</f>
        <v>340</v>
      </c>
      <c r="AB13" s="81">
        <f>P13+S13+V13+Y13</f>
        <v>0</v>
      </c>
      <c r="AC13" s="82">
        <f>Z13+AA13</f>
        <v>900</v>
      </c>
      <c r="AD13" s="79">
        <f>AC13/C13</f>
        <v>0.38910505836575876</v>
      </c>
    </row>
    <row r="14" spans="1:60" s="323" customFormat="1" ht="15.6" customHeight="1" thickBot="1" x14ac:dyDescent="0.25">
      <c r="A14" s="353"/>
      <c r="B14" s="74"/>
      <c r="C14" s="354"/>
      <c r="D14" s="355"/>
      <c r="E14" s="356"/>
      <c r="F14" s="317"/>
      <c r="G14" s="135"/>
      <c r="H14" s="357"/>
      <c r="I14" s="357"/>
      <c r="J14" s="358"/>
      <c r="K14" s="357"/>
      <c r="L14" s="359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60"/>
      <c r="AA14" s="360"/>
      <c r="AB14" s="360"/>
      <c r="AC14" s="361"/>
      <c r="AD14" s="362"/>
    </row>
    <row r="15" spans="1:60" s="323" customFormat="1" ht="15.95" customHeight="1" x14ac:dyDescent="0.25">
      <c r="A15" s="456" t="s">
        <v>40</v>
      </c>
      <c r="B15" s="373" t="s">
        <v>41</v>
      </c>
      <c r="C15" s="373"/>
      <c r="D15" s="374"/>
      <c r="E15" s="374"/>
      <c r="F15" s="374"/>
      <c r="G15" s="373"/>
      <c r="H15" s="375"/>
      <c r="I15" s="373"/>
      <c r="J15" s="373"/>
      <c r="K15" s="373"/>
      <c r="L15" s="392"/>
      <c r="M15" s="376"/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376"/>
      <c r="Z15" s="373"/>
      <c r="AA15" s="373"/>
      <c r="AB15" s="373"/>
      <c r="AC15" s="373"/>
      <c r="AD15" s="393">
        <v>1.3</v>
      </c>
      <c r="AE15" s="380"/>
      <c r="AF15" s="380"/>
      <c r="AG15" s="380"/>
      <c r="AH15" s="380"/>
      <c r="AI15" s="380"/>
      <c r="AJ15" s="380"/>
      <c r="AK15" s="380"/>
      <c r="AL15" s="380"/>
      <c r="AM15" s="380"/>
      <c r="AN15" s="380"/>
      <c r="AO15" s="380"/>
      <c r="AP15" s="380"/>
      <c r="AQ15" s="380"/>
      <c r="AR15" s="380"/>
      <c r="AS15" s="380"/>
      <c r="AT15" s="380"/>
      <c r="AU15" s="380"/>
      <c r="AV15" s="380"/>
      <c r="AW15" s="380"/>
      <c r="AX15" s="380"/>
      <c r="AY15" s="380"/>
      <c r="AZ15" s="380"/>
      <c r="BA15" s="380"/>
      <c r="BB15" s="380"/>
      <c r="BC15" s="380"/>
      <c r="BD15" s="380"/>
      <c r="BE15" s="380"/>
      <c r="BF15" s="380"/>
      <c r="BG15" s="380"/>
      <c r="BH15" s="380"/>
    </row>
    <row r="16" spans="1:60" s="323" customFormat="1" ht="17.45" customHeight="1" x14ac:dyDescent="0.2">
      <c r="A16" s="167" t="s">
        <v>42</v>
      </c>
      <c r="B16" s="144" t="s">
        <v>43</v>
      </c>
      <c r="C16" s="276">
        <v>972</v>
      </c>
      <c r="D16" s="461">
        <v>12635</v>
      </c>
      <c r="E16" s="225"/>
      <c r="F16" s="277">
        <v>45099</v>
      </c>
      <c r="G16" s="259">
        <v>45100</v>
      </c>
      <c r="H16" s="109"/>
      <c r="I16" s="109"/>
      <c r="J16" s="202">
        <v>45102</v>
      </c>
      <c r="K16" s="473" t="s">
        <v>44</v>
      </c>
      <c r="L16" s="251">
        <v>1</v>
      </c>
      <c r="M16" s="251"/>
      <c r="N16" s="250"/>
      <c r="O16" s="251"/>
      <c r="P16" s="252">
        <v>0</v>
      </c>
      <c r="Q16" s="251">
        <v>24</v>
      </c>
      <c r="R16" s="250"/>
      <c r="S16" s="252">
        <v>0</v>
      </c>
      <c r="T16" s="251">
        <v>7</v>
      </c>
      <c r="U16" s="250"/>
      <c r="V16" s="252">
        <v>0</v>
      </c>
      <c r="W16" s="251">
        <v>156</v>
      </c>
      <c r="X16" s="250"/>
      <c r="Y16" s="252">
        <v>0</v>
      </c>
      <c r="Z16" s="438">
        <f>L16+Q16+T16+W16</f>
        <v>188</v>
      </c>
      <c r="AA16" s="67"/>
      <c r="AB16" s="83">
        <f>P16+S16+V16+Y16</f>
        <v>0</v>
      </c>
      <c r="AC16" s="85">
        <f>Z16</f>
        <v>188</v>
      </c>
      <c r="AD16" s="66">
        <f>AC16/C16</f>
        <v>0.19341563786008231</v>
      </c>
    </row>
    <row r="17" spans="1:406" s="323" customFormat="1" ht="18.75" customHeight="1" x14ac:dyDescent="0.2">
      <c r="A17" s="173" t="s">
        <v>36</v>
      </c>
      <c r="B17" s="174"/>
      <c r="C17" s="278"/>
      <c r="D17" s="264"/>
      <c r="E17" s="264"/>
      <c r="F17" s="180">
        <v>45106</v>
      </c>
      <c r="G17" s="175"/>
      <c r="H17" s="180"/>
      <c r="I17" s="175"/>
      <c r="J17" s="175"/>
      <c r="K17" s="18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174"/>
      <c r="W17" s="220"/>
      <c r="X17" s="220"/>
      <c r="Y17" s="174"/>
      <c r="Z17" s="174"/>
      <c r="AA17" s="174"/>
      <c r="AB17" s="176"/>
      <c r="AC17" s="177"/>
      <c r="AD17" s="178"/>
    </row>
    <row r="18" spans="1:406" s="323" customFormat="1" ht="17.45" customHeight="1" x14ac:dyDescent="0.2">
      <c r="A18" s="377" t="s">
        <v>45</v>
      </c>
      <c r="B18" s="182" t="s">
        <v>46</v>
      </c>
      <c r="C18" s="280">
        <v>972</v>
      </c>
      <c r="D18" s="472">
        <v>12635</v>
      </c>
      <c r="E18" s="219"/>
      <c r="F18" s="281">
        <v>45113</v>
      </c>
      <c r="G18" s="259">
        <v>45114</v>
      </c>
      <c r="H18" s="181"/>
      <c r="I18" s="181"/>
      <c r="J18" s="202">
        <v>45115</v>
      </c>
      <c r="K18" s="181"/>
      <c r="L18" s="254">
        <v>58</v>
      </c>
      <c r="M18" s="254"/>
      <c r="N18" s="247"/>
      <c r="O18" s="254"/>
      <c r="P18" s="243">
        <v>0</v>
      </c>
      <c r="Q18" s="254">
        <v>251</v>
      </c>
      <c r="R18" s="247"/>
      <c r="S18" s="243">
        <v>0</v>
      </c>
      <c r="T18" s="254">
        <v>6</v>
      </c>
      <c r="U18" s="247"/>
      <c r="V18" s="243">
        <v>0</v>
      </c>
      <c r="W18" s="254">
        <v>270</v>
      </c>
      <c r="X18" s="247"/>
      <c r="Y18" s="243">
        <v>0</v>
      </c>
      <c r="Z18" s="437">
        <f>L18+Q18+T18+W18</f>
        <v>585</v>
      </c>
      <c r="AA18" s="201"/>
      <c r="AB18" s="442">
        <f>P18+S18+V18+Y18</f>
        <v>0</v>
      </c>
      <c r="AC18" s="183">
        <f>Z18</f>
        <v>585</v>
      </c>
      <c r="AD18" s="192">
        <f>AC18/C18</f>
        <v>0.60185185185185186</v>
      </c>
    </row>
    <row r="19" spans="1:406" s="323" customFormat="1" ht="17.45" customHeight="1" x14ac:dyDescent="0.2">
      <c r="A19" s="377" t="s">
        <v>47</v>
      </c>
      <c r="B19" s="182" t="s">
        <v>48</v>
      </c>
      <c r="C19" s="280">
        <v>972</v>
      </c>
      <c r="D19" s="472">
        <v>12635</v>
      </c>
      <c r="E19" s="219"/>
      <c r="F19" s="281">
        <v>45120</v>
      </c>
      <c r="G19" s="430"/>
      <c r="H19" s="181"/>
      <c r="I19" s="181"/>
      <c r="J19" s="281"/>
      <c r="K19" s="181"/>
      <c r="L19" s="254">
        <v>164</v>
      </c>
      <c r="M19" s="254"/>
      <c r="N19" s="247"/>
      <c r="O19" s="254"/>
      <c r="P19" s="243">
        <v>0</v>
      </c>
      <c r="Q19" s="254">
        <v>125</v>
      </c>
      <c r="R19" s="247"/>
      <c r="S19" s="243">
        <v>0</v>
      </c>
      <c r="T19" s="254">
        <v>1</v>
      </c>
      <c r="U19" s="247"/>
      <c r="V19" s="243">
        <v>0</v>
      </c>
      <c r="W19" s="254">
        <v>98</v>
      </c>
      <c r="X19" s="247"/>
      <c r="Y19" s="243">
        <v>0</v>
      </c>
      <c r="Z19" s="437">
        <f>L19+Q19+T19+W19</f>
        <v>388</v>
      </c>
      <c r="AA19" s="201"/>
      <c r="AB19" s="442">
        <f>P19+S19+V19+Y19</f>
        <v>0</v>
      </c>
      <c r="AC19" s="183">
        <f>Z19</f>
        <v>388</v>
      </c>
      <c r="AD19" s="192">
        <f>AC19/C19</f>
        <v>0.3991769547325103</v>
      </c>
    </row>
    <row r="20" spans="1:406" s="323" customFormat="1" ht="18.75" customHeight="1" x14ac:dyDescent="0.2">
      <c r="A20" s="173" t="s">
        <v>36</v>
      </c>
      <c r="B20" s="174"/>
      <c r="C20" s="278"/>
      <c r="D20" s="264"/>
      <c r="E20" s="264"/>
      <c r="F20" s="180">
        <v>45127</v>
      </c>
      <c r="G20" s="175"/>
      <c r="H20" s="180"/>
      <c r="I20" s="175"/>
      <c r="J20" s="175"/>
      <c r="K20" s="18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174"/>
      <c r="W20" s="220"/>
      <c r="X20" s="220"/>
      <c r="Y20" s="174"/>
      <c r="Z20" s="174"/>
      <c r="AA20" s="174"/>
      <c r="AB20" s="176"/>
      <c r="AC20" s="177"/>
      <c r="AD20" s="178"/>
    </row>
    <row r="21" spans="1:406" s="323" customFormat="1" ht="17.45" customHeight="1" x14ac:dyDescent="0.2">
      <c r="A21" s="167" t="s">
        <v>49</v>
      </c>
      <c r="B21" s="144" t="s">
        <v>50</v>
      </c>
      <c r="C21" s="276">
        <v>972</v>
      </c>
      <c r="D21" s="461">
        <v>12635</v>
      </c>
      <c r="E21" s="225"/>
      <c r="F21" s="277">
        <v>45134</v>
      </c>
      <c r="G21" s="259"/>
      <c r="H21" s="109"/>
      <c r="I21" s="109"/>
      <c r="J21" s="65"/>
      <c r="K21" s="109"/>
      <c r="L21" s="251">
        <v>202</v>
      </c>
      <c r="M21" s="251"/>
      <c r="N21" s="250"/>
      <c r="O21" s="251"/>
      <c r="P21" s="252">
        <v>0</v>
      </c>
      <c r="Q21" s="251">
        <v>2</v>
      </c>
      <c r="R21" s="250"/>
      <c r="S21" s="252">
        <v>0</v>
      </c>
      <c r="T21" s="251">
        <v>0</v>
      </c>
      <c r="U21" s="250"/>
      <c r="V21" s="252">
        <v>0</v>
      </c>
      <c r="W21" s="251">
        <v>80</v>
      </c>
      <c r="X21" s="250"/>
      <c r="Y21" s="252">
        <v>0</v>
      </c>
      <c r="Z21" s="438">
        <f>L21+Q21+T21+W21</f>
        <v>284</v>
      </c>
      <c r="AA21" s="67"/>
      <c r="AB21" s="83">
        <f>P21+S21+V21+Y21</f>
        <v>0</v>
      </c>
      <c r="AC21" s="85">
        <f>Z21</f>
        <v>284</v>
      </c>
      <c r="AD21" s="66">
        <f>AC21/C21</f>
        <v>0.29218106995884774</v>
      </c>
    </row>
    <row r="22" spans="1:406" s="323" customFormat="1" ht="17.45" customHeight="1" x14ac:dyDescent="0.2">
      <c r="A22" s="167" t="s">
        <v>51</v>
      </c>
      <c r="B22" s="144" t="s">
        <v>52</v>
      </c>
      <c r="C22" s="276">
        <v>972</v>
      </c>
      <c r="D22" s="461">
        <v>12635</v>
      </c>
      <c r="E22" s="225"/>
      <c r="F22" s="277">
        <v>45141</v>
      </c>
      <c r="G22" s="259"/>
      <c r="H22" s="109"/>
      <c r="I22" s="109"/>
      <c r="J22" s="277"/>
      <c r="K22" s="109"/>
      <c r="L22" s="251">
        <v>188</v>
      </c>
      <c r="M22" s="251"/>
      <c r="N22" s="250"/>
      <c r="O22" s="251"/>
      <c r="P22" s="252">
        <v>0</v>
      </c>
      <c r="Q22" s="251">
        <v>0</v>
      </c>
      <c r="R22" s="250"/>
      <c r="S22" s="252">
        <v>0</v>
      </c>
      <c r="T22" s="251">
        <v>0</v>
      </c>
      <c r="U22" s="250"/>
      <c r="V22" s="252">
        <v>0</v>
      </c>
      <c r="W22" s="251">
        <v>0</v>
      </c>
      <c r="X22" s="250"/>
      <c r="Y22" s="252">
        <v>0</v>
      </c>
      <c r="Z22" s="438">
        <f>L22+Q22+T22+W22</f>
        <v>188</v>
      </c>
      <c r="AA22" s="67"/>
      <c r="AB22" s="83">
        <f>P22+S22+V22+Y22</f>
        <v>0</v>
      </c>
      <c r="AC22" s="85">
        <f>Z22</f>
        <v>188</v>
      </c>
      <c r="AD22" s="66">
        <f>AC22/C22</f>
        <v>0.19341563786008231</v>
      </c>
    </row>
    <row r="23" spans="1:406" s="323" customFormat="1" ht="17.45" customHeight="1" thickBot="1" x14ac:dyDescent="0.25">
      <c r="A23" s="331" t="s">
        <v>53</v>
      </c>
      <c r="B23" s="138" t="s">
        <v>54</v>
      </c>
      <c r="C23" s="282">
        <v>972</v>
      </c>
      <c r="D23" s="476">
        <v>12635</v>
      </c>
      <c r="E23" s="255"/>
      <c r="F23" s="283">
        <v>45148</v>
      </c>
      <c r="G23" s="444"/>
      <c r="H23" s="244"/>
      <c r="I23" s="244"/>
      <c r="J23" s="283"/>
      <c r="K23" s="244"/>
      <c r="L23" s="224">
        <v>190</v>
      </c>
      <c r="M23" s="224"/>
      <c r="N23" s="256"/>
      <c r="O23" s="224"/>
      <c r="P23" s="258">
        <v>0</v>
      </c>
      <c r="Q23" s="224">
        <v>83</v>
      </c>
      <c r="R23" s="256"/>
      <c r="S23" s="258">
        <v>0</v>
      </c>
      <c r="T23" s="224">
        <v>0</v>
      </c>
      <c r="U23" s="256"/>
      <c r="V23" s="258">
        <v>0</v>
      </c>
      <c r="W23" s="224">
        <v>0</v>
      </c>
      <c r="X23" s="256"/>
      <c r="Y23" s="258">
        <v>0</v>
      </c>
      <c r="Z23" s="168">
        <f>L23+Q23+T23+W23</f>
        <v>273</v>
      </c>
      <c r="AA23" s="80"/>
      <c r="AB23" s="81">
        <f>P23+S23+V23+Y23</f>
        <v>0</v>
      </c>
      <c r="AC23" s="82">
        <f>Z23</f>
        <v>273</v>
      </c>
      <c r="AD23" s="79">
        <f>AC23/C23</f>
        <v>0.28086419753086422</v>
      </c>
    </row>
    <row r="24" spans="1:406" ht="15.95" customHeight="1" thickBot="1" x14ac:dyDescent="0.25">
      <c r="A24" s="466"/>
      <c r="B24" s="360"/>
      <c r="C24" s="284"/>
      <c r="D24" s="467"/>
      <c r="E24" s="72"/>
      <c r="F24" s="317"/>
      <c r="G24" s="135"/>
      <c r="H24" s="317"/>
      <c r="I24" s="135"/>
      <c r="J24" s="317"/>
      <c r="K24" s="468"/>
      <c r="L24" s="469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4"/>
      <c r="AA24" s="74"/>
      <c r="AB24" s="74"/>
      <c r="AC24" s="361"/>
      <c r="AD24" s="470"/>
      <c r="AE24" s="323"/>
      <c r="AF24" s="323"/>
      <c r="AG24" s="323"/>
      <c r="AH24" s="323"/>
      <c r="AI24" s="323"/>
      <c r="AJ24" s="323"/>
      <c r="AK24" s="323"/>
      <c r="AL24" s="323"/>
      <c r="AM24" s="323"/>
      <c r="AN24" s="323"/>
      <c r="AO24" s="323"/>
      <c r="AP24" s="323"/>
      <c r="AQ24" s="323"/>
      <c r="AR24" s="323"/>
      <c r="AS24" s="323"/>
      <c r="AT24" s="323"/>
      <c r="AU24" s="323"/>
      <c r="AV24" s="323"/>
      <c r="AW24" s="323"/>
      <c r="AX24" s="323"/>
      <c r="AY24" s="323"/>
      <c r="AZ24" s="323"/>
      <c r="BA24" s="323"/>
      <c r="BB24" s="323"/>
      <c r="BC24" s="323"/>
      <c r="BD24" s="323"/>
      <c r="BE24" s="323"/>
      <c r="BF24" s="323"/>
      <c r="BG24" s="323"/>
      <c r="BH24" s="323"/>
      <c r="BI24" s="323"/>
      <c r="BJ24" s="323"/>
      <c r="BK24" s="323"/>
      <c r="BL24" s="323"/>
      <c r="BM24" s="323"/>
      <c r="BN24" s="323"/>
      <c r="BO24" s="323"/>
      <c r="BP24" s="323"/>
      <c r="BQ24" s="323"/>
      <c r="BR24" s="323"/>
      <c r="BS24" s="323"/>
      <c r="BT24" s="323"/>
      <c r="BU24" s="323"/>
      <c r="BV24" s="323"/>
      <c r="BW24" s="323"/>
      <c r="BX24" s="323"/>
      <c r="BY24" s="323"/>
      <c r="BZ24" s="323"/>
      <c r="CA24" s="323"/>
      <c r="CB24" s="323"/>
      <c r="CC24" s="323"/>
      <c r="CD24" s="323"/>
      <c r="CE24" s="323"/>
      <c r="CF24" s="323"/>
      <c r="CG24" s="323"/>
      <c r="CH24" s="323"/>
      <c r="CI24" s="323"/>
      <c r="CJ24" s="323"/>
      <c r="CK24" s="323"/>
      <c r="CL24" s="323"/>
      <c r="CM24" s="323"/>
      <c r="CN24" s="323"/>
      <c r="CO24" s="323"/>
      <c r="CP24" s="323"/>
      <c r="CQ24" s="323"/>
      <c r="CR24" s="323"/>
      <c r="CS24" s="323"/>
      <c r="CT24" s="323"/>
      <c r="CU24" s="323"/>
      <c r="CV24" s="323"/>
      <c r="CW24" s="323"/>
      <c r="CX24" s="323"/>
      <c r="CY24" s="323"/>
      <c r="CZ24" s="323"/>
      <c r="DA24" s="323"/>
      <c r="DB24" s="323"/>
      <c r="DC24" s="323"/>
      <c r="DD24" s="323"/>
      <c r="DE24" s="323"/>
      <c r="DF24" s="323"/>
      <c r="DG24" s="323"/>
      <c r="DH24" s="323"/>
      <c r="DI24" s="323"/>
      <c r="DJ24" s="323"/>
      <c r="DK24" s="323"/>
      <c r="DL24" s="323"/>
      <c r="DM24" s="323"/>
      <c r="DN24" s="323"/>
      <c r="DO24" s="323"/>
      <c r="DP24" s="323"/>
      <c r="DQ24" s="323"/>
      <c r="DR24" s="323"/>
      <c r="DS24" s="323"/>
      <c r="DT24" s="323"/>
      <c r="DU24" s="323"/>
      <c r="DV24" s="323"/>
      <c r="DW24" s="323"/>
      <c r="DX24" s="323"/>
      <c r="DY24" s="323"/>
      <c r="DZ24" s="323"/>
      <c r="EA24" s="323"/>
      <c r="EB24" s="323"/>
      <c r="EC24" s="323"/>
      <c r="ED24" s="323"/>
      <c r="EE24" s="323"/>
      <c r="EF24" s="323"/>
      <c r="EG24" s="323"/>
      <c r="EH24" s="323"/>
      <c r="EI24" s="323"/>
      <c r="EJ24" s="323"/>
      <c r="EK24" s="323"/>
      <c r="EL24" s="323"/>
      <c r="EM24" s="323"/>
      <c r="EN24" s="323"/>
      <c r="EO24" s="323"/>
      <c r="EP24" s="323"/>
      <c r="EQ24" s="323"/>
      <c r="ER24" s="323"/>
      <c r="ES24" s="323"/>
      <c r="ET24" s="323"/>
      <c r="EU24" s="323"/>
      <c r="EV24" s="323"/>
      <c r="EW24" s="323"/>
      <c r="EX24" s="323"/>
      <c r="EY24" s="323"/>
      <c r="EZ24" s="323"/>
      <c r="FA24" s="323"/>
      <c r="FB24" s="323"/>
      <c r="FC24" s="323"/>
      <c r="FD24" s="323"/>
      <c r="FE24" s="323"/>
      <c r="FF24" s="323"/>
      <c r="FG24" s="323"/>
      <c r="FH24" s="323"/>
      <c r="FI24" s="323"/>
      <c r="FJ24" s="323"/>
      <c r="FK24" s="323"/>
      <c r="FL24" s="323"/>
      <c r="FM24" s="323"/>
      <c r="FN24" s="323"/>
      <c r="FO24" s="323"/>
      <c r="FP24" s="323"/>
      <c r="FQ24" s="323"/>
      <c r="FR24" s="323"/>
      <c r="FS24" s="323"/>
      <c r="FT24" s="323"/>
      <c r="FU24" s="323"/>
      <c r="FV24" s="323"/>
      <c r="FW24" s="323"/>
      <c r="FX24" s="323"/>
      <c r="FY24" s="323"/>
      <c r="FZ24" s="323"/>
      <c r="GA24" s="323"/>
      <c r="GB24" s="323"/>
      <c r="GC24" s="323"/>
      <c r="GD24" s="323"/>
      <c r="GE24" s="323"/>
      <c r="GF24" s="323"/>
      <c r="GG24" s="323"/>
      <c r="GH24" s="323"/>
      <c r="GI24" s="323"/>
      <c r="GJ24" s="323"/>
      <c r="GK24" s="323"/>
      <c r="GL24" s="323"/>
      <c r="GM24" s="323"/>
      <c r="GN24" s="323"/>
      <c r="GO24" s="323"/>
      <c r="GP24" s="323"/>
      <c r="GQ24" s="323"/>
      <c r="GR24" s="323"/>
      <c r="GS24" s="323"/>
      <c r="GT24" s="323"/>
      <c r="GU24" s="323"/>
      <c r="GV24" s="323"/>
      <c r="GW24" s="323"/>
      <c r="GX24" s="323"/>
      <c r="GY24" s="323"/>
      <c r="GZ24" s="323"/>
      <c r="HA24" s="323"/>
      <c r="HB24" s="323"/>
      <c r="HC24" s="323"/>
      <c r="HD24" s="323"/>
      <c r="HE24" s="323"/>
      <c r="HF24" s="323"/>
      <c r="HG24" s="323"/>
      <c r="HH24" s="323"/>
      <c r="HI24" s="323"/>
      <c r="HJ24" s="323"/>
      <c r="HK24" s="323"/>
      <c r="HL24" s="323"/>
      <c r="HM24" s="323"/>
      <c r="HN24" s="323"/>
      <c r="HO24" s="323"/>
      <c r="HP24" s="323"/>
      <c r="HQ24" s="323"/>
      <c r="HR24" s="323"/>
      <c r="HS24" s="323"/>
      <c r="HT24" s="323"/>
      <c r="HU24" s="323"/>
      <c r="HV24" s="323"/>
      <c r="HW24" s="323"/>
      <c r="HX24" s="323"/>
      <c r="HY24" s="323"/>
      <c r="HZ24" s="323"/>
      <c r="IA24" s="323"/>
      <c r="IB24" s="323"/>
      <c r="IC24" s="323"/>
      <c r="ID24" s="323"/>
      <c r="IE24" s="323"/>
      <c r="IF24" s="323"/>
      <c r="IG24" s="323"/>
      <c r="IH24" s="323"/>
      <c r="II24" s="323"/>
      <c r="IJ24" s="323"/>
      <c r="IK24" s="323"/>
      <c r="IL24" s="323"/>
      <c r="IM24" s="323"/>
      <c r="IN24" s="323"/>
      <c r="IO24" s="323"/>
      <c r="IP24" s="323"/>
      <c r="IQ24" s="323"/>
      <c r="IR24" s="323"/>
      <c r="IS24" s="323"/>
      <c r="IT24" s="323"/>
      <c r="IU24" s="323"/>
      <c r="IV24" s="323"/>
      <c r="IW24" s="323"/>
      <c r="IX24" s="323"/>
      <c r="IY24" s="323"/>
      <c r="IZ24" s="323"/>
      <c r="JA24" s="323"/>
      <c r="JB24" s="323"/>
      <c r="JC24" s="323"/>
      <c r="JD24" s="323"/>
      <c r="JE24" s="323"/>
      <c r="JF24" s="323"/>
      <c r="JG24" s="323"/>
      <c r="JH24" s="323"/>
      <c r="JI24" s="323"/>
      <c r="JJ24" s="323"/>
      <c r="JK24" s="323"/>
      <c r="JL24" s="323"/>
      <c r="JM24" s="323"/>
      <c r="JN24" s="323"/>
      <c r="JO24" s="323"/>
      <c r="JP24" s="323"/>
      <c r="JQ24" s="323"/>
      <c r="JR24" s="323"/>
      <c r="JS24" s="323"/>
      <c r="JT24" s="323"/>
      <c r="JU24" s="323"/>
      <c r="JV24" s="323"/>
      <c r="JW24" s="323"/>
      <c r="JX24" s="323"/>
      <c r="JY24" s="323"/>
      <c r="JZ24" s="323"/>
      <c r="KA24" s="323"/>
      <c r="KB24" s="323"/>
      <c r="KC24" s="323"/>
      <c r="KD24" s="323"/>
      <c r="KE24" s="323"/>
      <c r="KF24" s="323"/>
      <c r="KG24" s="323"/>
      <c r="KH24" s="323"/>
      <c r="KI24" s="323"/>
      <c r="KJ24" s="323"/>
      <c r="KK24" s="323"/>
      <c r="KL24" s="323"/>
      <c r="KM24" s="323"/>
      <c r="KN24" s="323"/>
      <c r="KO24" s="323"/>
      <c r="KP24" s="323"/>
      <c r="KQ24" s="323"/>
      <c r="KR24" s="323"/>
      <c r="KS24" s="323"/>
      <c r="KT24" s="323"/>
      <c r="KU24" s="323"/>
      <c r="KV24" s="323"/>
      <c r="KW24" s="323"/>
      <c r="KX24" s="323"/>
      <c r="KY24" s="323"/>
      <c r="KZ24" s="323"/>
      <c r="LA24" s="323"/>
      <c r="LB24" s="323"/>
      <c r="LC24" s="323"/>
      <c r="LD24" s="323"/>
      <c r="LE24" s="323"/>
      <c r="LF24" s="323"/>
      <c r="LG24" s="323"/>
      <c r="LH24" s="323"/>
      <c r="LI24" s="323"/>
      <c r="LJ24" s="323"/>
      <c r="LK24" s="323"/>
      <c r="LL24" s="323"/>
      <c r="LM24" s="323"/>
      <c r="LN24" s="323"/>
      <c r="LO24" s="323"/>
      <c r="LP24" s="323"/>
      <c r="LQ24" s="323"/>
      <c r="LR24" s="323"/>
      <c r="LS24" s="323"/>
      <c r="LT24" s="323"/>
      <c r="LU24" s="323"/>
      <c r="LV24" s="323"/>
      <c r="LW24" s="323"/>
      <c r="LX24" s="323"/>
      <c r="LY24" s="323"/>
      <c r="LZ24" s="323"/>
      <c r="MA24" s="323"/>
      <c r="MB24" s="323"/>
      <c r="MC24" s="323"/>
      <c r="MD24" s="323"/>
      <c r="ME24" s="323"/>
      <c r="MF24" s="323"/>
      <c r="MG24" s="323"/>
      <c r="MH24" s="323"/>
      <c r="MI24" s="323"/>
      <c r="MJ24" s="323"/>
      <c r="MK24" s="323"/>
      <c r="ML24" s="323"/>
      <c r="MM24" s="323"/>
      <c r="MN24" s="323"/>
      <c r="MO24" s="323"/>
      <c r="MP24" s="323"/>
      <c r="MQ24" s="323"/>
      <c r="MR24" s="323"/>
      <c r="MS24" s="323"/>
      <c r="MT24" s="323"/>
      <c r="MU24" s="323"/>
      <c r="MV24" s="323"/>
      <c r="MW24" s="323"/>
      <c r="MX24" s="323"/>
      <c r="MY24" s="323"/>
      <c r="MZ24" s="323"/>
      <c r="NA24" s="323"/>
      <c r="NB24" s="323"/>
      <c r="NC24" s="323"/>
      <c r="ND24" s="323"/>
      <c r="NE24" s="323"/>
      <c r="NF24" s="323"/>
      <c r="NG24" s="323"/>
      <c r="NH24" s="323"/>
      <c r="NI24" s="323"/>
      <c r="NJ24" s="323"/>
      <c r="NK24" s="323"/>
      <c r="NL24" s="323"/>
      <c r="NM24" s="323"/>
      <c r="NN24" s="323"/>
      <c r="NO24" s="323"/>
      <c r="NP24" s="323"/>
      <c r="NQ24" s="323"/>
      <c r="NR24" s="323"/>
      <c r="NS24" s="323"/>
      <c r="NT24" s="323"/>
      <c r="NU24" s="323"/>
      <c r="NV24" s="323"/>
      <c r="NW24" s="323"/>
      <c r="NX24" s="323"/>
      <c r="NY24" s="323"/>
      <c r="NZ24" s="323"/>
      <c r="OA24" s="323"/>
      <c r="OB24" s="323"/>
      <c r="OC24" s="323"/>
      <c r="OD24" s="323"/>
      <c r="OE24" s="323"/>
      <c r="OF24" s="323"/>
      <c r="OG24" s="323"/>
      <c r="OH24" s="323"/>
      <c r="OI24" s="323"/>
      <c r="OJ24" s="323"/>
      <c r="OK24" s="323"/>
      <c r="OL24" s="323"/>
      <c r="OM24" s="323"/>
      <c r="ON24" s="323"/>
      <c r="OO24" s="323"/>
      <c r="OP24" s="323"/>
    </row>
    <row r="25" spans="1:406" s="323" customFormat="1" ht="17.25" customHeight="1" x14ac:dyDescent="0.25">
      <c r="A25" s="100" t="s">
        <v>55</v>
      </c>
      <c r="B25" s="101" t="s">
        <v>56</v>
      </c>
      <c r="C25" s="102"/>
      <c r="D25" s="266"/>
      <c r="E25" s="266"/>
      <c r="F25" s="266"/>
      <c r="G25" s="102"/>
      <c r="H25" s="103"/>
      <c r="I25" s="102"/>
      <c r="J25" s="128"/>
      <c r="K25" s="102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5"/>
      <c r="AA25" s="105"/>
      <c r="AB25" s="105"/>
      <c r="AC25" s="105"/>
      <c r="AD25" s="235">
        <v>1.2</v>
      </c>
    </row>
    <row r="26" spans="1:406" s="323" customFormat="1" ht="18" customHeight="1" x14ac:dyDescent="0.2">
      <c r="A26" s="169" t="s">
        <v>57</v>
      </c>
      <c r="B26" s="144" t="s">
        <v>58</v>
      </c>
      <c r="C26" s="276">
        <v>834</v>
      </c>
      <c r="D26" s="267">
        <v>12925</v>
      </c>
      <c r="E26" s="225">
        <v>128</v>
      </c>
      <c r="F26" s="268"/>
      <c r="G26" s="114"/>
      <c r="H26" s="277">
        <v>45105</v>
      </c>
      <c r="I26" s="259"/>
      <c r="J26" s="202">
        <v>45108</v>
      </c>
      <c r="K26" s="473" t="s">
        <v>59</v>
      </c>
      <c r="L26" s="250"/>
      <c r="M26" s="251"/>
      <c r="N26" s="251">
        <v>149</v>
      </c>
      <c r="O26" s="251"/>
      <c r="P26" s="252">
        <v>1</v>
      </c>
      <c r="Q26" s="250"/>
      <c r="R26" s="251">
        <v>0</v>
      </c>
      <c r="S26" s="252">
        <v>0</v>
      </c>
      <c r="T26" s="250"/>
      <c r="U26" s="251">
        <v>0</v>
      </c>
      <c r="V26" s="252">
        <v>0</v>
      </c>
      <c r="W26" s="250"/>
      <c r="X26" s="251">
        <v>70</v>
      </c>
      <c r="Y26" s="252">
        <v>0</v>
      </c>
      <c r="Z26" s="313"/>
      <c r="AA26" s="438">
        <f>N26+R26+U26+X26</f>
        <v>219</v>
      </c>
      <c r="AB26" s="83">
        <f>P26+S26+V26+Y26</f>
        <v>1</v>
      </c>
      <c r="AC26" s="85">
        <f>AA26</f>
        <v>219</v>
      </c>
      <c r="AD26" s="66">
        <f>AC26/C26</f>
        <v>0.26258992805755393</v>
      </c>
    </row>
    <row r="27" spans="1:406" s="323" customFormat="1" ht="17.25" customHeight="1" x14ac:dyDescent="0.2">
      <c r="A27" s="446" t="s">
        <v>60</v>
      </c>
      <c r="B27" s="182" t="s">
        <v>61</v>
      </c>
      <c r="C27" s="280">
        <v>834</v>
      </c>
      <c r="D27" s="271">
        <v>12925</v>
      </c>
      <c r="E27" s="219">
        <v>128</v>
      </c>
      <c r="F27" s="314"/>
      <c r="G27" s="315"/>
      <c r="H27" s="221">
        <v>45112</v>
      </c>
      <c r="I27" s="430"/>
      <c r="J27" s="202">
        <v>45115</v>
      </c>
      <c r="K27" s="473" t="s">
        <v>59</v>
      </c>
      <c r="L27" s="247"/>
      <c r="M27" s="254"/>
      <c r="N27" s="254">
        <v>80</v>
      </c>
      <c r="O27" s="254"/>
      <c r="P27" s="243">
        <v>0</v>
      </c>
      <c r="Q27" s="247"/>
      <c r="R27" s="254">
        <v>10</v>
      </c>
      <c r="S27" s="243">
        <v>0</v>
      </c>
      <c r="T27" s="247"/>
      <c r="U27" s="254">
        <v>22</v>
      </c>
      <c r="V27" s="243">
        <v>0</v>
      </c>
      <c r="W27" s="247"/>
      <c r="X27" s="254">
        <v>62</v>
      </c>
      <c r="Y27" s="243">
        <v>0</v>
      </c>
      <c r="Z27" s="316"/>
      <c r="AA27" s="437">
        <f>N27+R27+U27+X27</f>
        <v>174</v>
      </c>
      <c r="AB27" s="442">
        <f>P27+S27+V27+Y27</f>
        <v>0</v>
      </c>
      <c r="AC27" s="183">
        <f>AA27</f>
        <v>174</v>
      </c>
      <c r="AD27" s="192">
        <f>AC27/C27</f>
        <v>0.20863309352517986</v>
      </c>
    </row>
    <row r="28" spans="1:406" s="323" customFormat="1" ht="17.25" customHeight="1" x14ac:dyDescent="0.2">
      <c r="A28" s="173" t="s">
        <v>36</v>
      </c>
      <c r="B28" s="174"/>
      <c r="C28" s="278"/>
      <c r="D28" s="264"/>
      <c r="E28" s="264"/>
      <c r="F28" s="180"/>
      <c r="G28" s="175"/>
      <c r="H28" s="226">
        <v>45119</v>
      </c>
      <c r="I28" s="175"/>
      <c r="J28" s="175"/>
      <c r="K28" s="180" t="s">
        <v>62</v>
      </c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174"/>
      <c r="W28" s="220"/>
      <c r="X28" s="220"/>
      <c r="Y28" s="174"/>
      <c r="Z28" s="174"/>
      <c r="AA28" s="174"/>
      <c r="AB28" s="176"/>
      <c r="AC28" s="177"/>
      <c r="AD28" s="178"/>
    </row>
    <row r="29" spans="1:406" s="323" customFormat="1" ht="15" customHeight="1" x14ac:dyDescent="0.2">
      <c r="A29" s="169" t="s">
        <v>63</v>
      </c>
      <c r="B29" s="144" t="s">
        <v>64</v>
      </c>
      <c r="C29" s="276">
        <v>834</v>
      </c>
      <c r="D29" s="267">
        <v>12925</v>
      </c>
      <c r="E29" s="225">
        <v>128</v>
      </c>
      <c r="F29" s="268"/>
      <c r="G29" s="114"/>
      <c r="H29" s="277">
        <v>45126</v>
      </c>
      <c r="I29" s="259"/>
      <c r="J29" s="65"/>
      <c r="K29" s="109" t="s">
        <v>65</v>
      </c>
      <c r="L29" s="250"/>
      <c r="M29" s="251"/>
      <c r="N29" s="251">
        <v>204</v>
      </c>
      <c r="O29" s="251"/>
      <c r="P29" s="252">
        <v>0</v>
      </c>
      <c r="Q29" s="250"/>
      <c r="R29" s="251">
        <v>31</v>
      </c>
      <c r="S29" s="252">
        <v>0</v>
      </c>
      <c r="T29" s="250"/>
      <c r="U29" s="251">
        <v>4</v>
      </c>
      <c r="V29" s="252">
        <v>0</v>
      </c>
      <c r="W29" s="250"/>
      <c r="X29" s="251">
        <v>56</v>
      </c>
      <c r="Y29" s="252">
        <v>4</v>
      </c>
      <c r="Z29" s="313"/>
      <c r="AA29" s="438">
        <f>N29+R29+U29+X29</f>
        <v>295</v>
      </c>
      <c r="AB29" s="83">
        <f>P29+S29+V29+Y29</f>
        <v>4</v>
      </c>
      <c r="AC29" s="85">
        <f>AA29</f>
        <v>295</v>
      </c>
      <c r="AD29" s="66">
        <f>AC29/C29</f>
        <v>0.3537170263788969</v>
      </c>
    </row>
    <row r="30" spans="1:406" s="323" customFormat="1" ht="17.25" customHeight="1" x14ac:dyDescent="0.2">
      <c r="A30" s="173" t="s">
        <v>36</v>
      </c>
      <c r="B30" s="174"/>
      <c r="C30" s="278"/>
      <c r="D30" s="264"/>
      <c r="E30" s="264"/>
      <c r="F30" s="180"/>
      <c r="G30" s="175"/>
      <c r="H30" s="226">
        <v>45133</v>
      </c>
      <c r="I30" s="175"/>
      <c r="J30" s="175"/>
      <c r="K30" s="18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174"/>
      <c r="W30" s="220"/>
      <c r="X30" s="220"/>
      <c r="Y30" s="174"/>
      <c r="Z30" s="174"/>
      <c r="AA30" s="174"/>
      <c r="AB30" s="176"/>
      <c r="AC30" s="177"/>
      <c r="AD30" s="178"/>
    </row>
    <row r="31" spans="1:406" s="323" customFormat="1" ht="18" customHeight="1" x14ac:dyDescent="0.2">
      <c r="A31" s="446" t="s">
        <v>66</v>
      </c>
      <c r="B31" s="182" t="s">
        <v>67</v>
      </c>
      <c r="C31" s="280">
        <v>834</v>
      </c>
      <c r="D31" s="271">
        <v>12925</v>
      </c>
      <c r="E31" s="219">
        <v>128</v>
      </c>
      <c r="F31" s="314"/>
      <c r="G31" s="315"/>
      <c r="H31" s="281">
        <v>45140</v>
      </c>
      <c r="I31" s="430"/>
      <c r="J31" s="202"/>
      <c r="K31" s="201" t="s">
        <v>68</v>
      </c>
      <c r="L31" s="247"/>
      <c r="M31" s="254"/>
      <c r="N31" s="254">
        <v>197</v>
      </c>
      <c r="O31" s="254"/>
      <c r="P31" s="243">
        <v>0</v>
      </c>
      <c r="Q31" s="247"/>
      <c r="R31" s="254">
        <v>0</v>
      </c>
      <c r="S31" s="243">
        <v>0</v>
      </c>
      <c r="T31" s="247"/>
      <c r="U31" s="254">
        <v>2</v>
      </c>
      <c r="V31" s="243">
        <v>0</v>
      </c>
      <c r="W31" s="247"/>
      <c r="X31" s="254">
        <v>50</v>
      </c>
      <c r="Y31" s="243">
        <v>0</v>
      </c>
      <c r="Z31" s="316"/>
      <c r="AA31" s="437">
        <f>N31+R31+U31+X31</f>
        <v>249</v>
      </c>
      <c r="AB31" s="442">
        <f>P31+S31+V31+Y31</f>
        <v>0</v>
      </c>
      <c r="AC31" s="183">
        <f>AA31</f>
        <v>249</v>
      </c>
      <c r="AD31" s="192">
        <f>AC31/C31</f>
        <v>0.29856115107913667</v>
      </c>
    </row>
    <row r="32" spans="1:406" s="323" customFormat="1" ht="15.75" customHeight="1" thickBot="1" x14ac:dyDescent="0.25">
      <c r="A32" s="447" t="s">
        <v>69</v>
      </c>
      <c r="B32" s="138" t="s">
        <v>70</v>
      </c>
      <c r="C32" s="282">
        <v>834</v>
      </c>
      <c r="D32" s="272">
        <v>12925</v>
      </c>
      <c r="E32" s="255">
        <v>128</v>
      </c>
      <c r="F32" s="458"/>
      <c r="G32" s="459"/>
      <c r="H32" s="283">
        <v>45147</v>
      </c>
      <c r="I32" s="444"/>
      <c r="J32" s="111"/>
      <c r="K32" s="80"/>
      <c r="L32" s="256"/>
      <c r="M32" s="224"/>
      <c r="N32" s="224">
        <v>178</v>
      </c>
      <c r="O32" s="224"/>
      <c r="P32" s="258">
        <v>0</v>
      </c>
      <c r="Q32" s="256"/>
      <c r="R32" s="224">
        <v>0</v>
      </c>
      <c r="S32" s="258">
        <v>0</v>
      </c>
      <c r="T32" s="256"/>
      <c r="U32" s="224">
        <v>0</v>
      </c>
      <c r="V32" s="258">
        <v>0</v>
      </c>
      <c r="W32" s="256"/>
      <c r="X32" s="224">
        <v>0</v>
      </c>
      <c r="Y32" s="258">
        <v>0</v>
      </c>
      <c r="Z32" s="460"/>
      <c r="AA32" s="168">
        <f>N32+R32+U32+X32</f>
        <v>178</v>
      </c>
      <c r="AB32" s="81">
        <f>P32+S32+V32+Y32</f>
        <v>0</v>
      </c>
      <c r="AC32" s="82">
        <f>AA32</f>
        <v>178</v>
      </c>
      <c r="AD32" s="79">
        <f>AC32/C32</f>
        <v>0.21342925659472423</v>
      </c>
    </row>
    <row r="33" spans="1:406" ht="14.1" customHeight="1" thickBot="1" x14ac:dyDescent="0.25">
      <c r="A33" s="112"/>
      <c r="B33" s="360"/>
      <c r="C33" s="360"/>
      <c r="D33" s="269"/>
      <c r="E33" s="269"/>
      <c r="F33" s="269"/>
      <c r="G33" s="360"/>
      <c r="H33" s="360"/>
      <c r="I33" s="357"/>
      <c r="J33" s="357"/>
      <c r="K33" s="357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360"/>
      <c r="AA33" s="360"/>
      <c r="AB33" s="360"/>
      <c r="AC33" s="73"/>
      <c r="AD33" s="362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  <c r="AT33" s="323"/>
      <c r="AU33" s="323"/>
      <c r="AV33" s="323"/>
      <c r="AW33" s="323"/>
      <c r="AX33" s="323"/>
      <c r="AY33" s="323"/>
      <c r="AZ33" s="323"/>
      <c r="BA33" s="323"/>
      <c r="BB33" s="323"/>
      <c r="BC33" s="323"/>
      <c r="BD33" s="323"/>
      <c r="BE33" s="323"/>
      <c r="BF33" s="323"/>
      <c r="BG33" s="323"/>
      <c r="BH33" s="323"/>
      <c r="BI33" s="323"/>
      <c r="BJ33" s="323"/>
      <c r="BK33" s="323"/>
      <c r="BL33" s="323"/>
      <c r="BM33" s="323"/>
      <c r="BN33" s="323"/>
      <c r="BO33" s="323"/>
      <c r="BP33" s="323"/>
      <c r="BQ33" s="323"/>
      <c r="BR33" s="323"/>
      <c r="BS33" s="323"/>
      <c r="BT33" s="323"/>
      <c r="BU33" s="323"/>
      <c r="BV33" s="323"/>
      <c r="BW33" s="323"/>
      <c r="BX33" s="323"/>
      <c r="BY33" s="323"/>
      <c r="BZ33" s="323"/>
      <c r="CA33" s="323"/>
      <c r="CB33" s="323"/>
      <c r="CC33" s="323"/>
      <c r="CD33" s="323"/>
      <c r="CE33" s="323"/>
      <c r="CF33" s="323"/>
      <c r="CG33" s="323"/>
      <c r="CH33" s="323"/>
      <c r="CI33" s="323"/>
      <c r="CJ33" s="323"/>
      <c r="CK33" s="323"/>
      <c r="CL33" s="323"/>
      <c r="CM33" s="323"/>
      <c r="CN33" s="323"/>
      <c r="CO33" s="323"/>
      <c r="CP33" s="323"/>
      <c r="CQ33" s="323"/>
      <c r="CR33" s="323"/>
      <c r="CS33" s="323"/>
      <c r="CT33" s="323"/>
      <c r="CU33" s="323"/>
      <c r="CV33" s="323"/>
      <c r="CW33" s="323"/>
      <c r="CX33" s="323"/>
      <c r="CY33" s="323"/>
      <c r="CZ33" s="323"/>
      <c r="DA33" s="323"/>
      <c r="DB33" s="323"/>
      <c r="DC33" s="323"/>
      <c r="DD33" s="323"/>
      <c r="DE33" s="323"/>
      <c r="DF33" s="323"/>
      <c r="DG33" s="323"/>
      <c r="DH33" s="323"/>
      <c r="DI33" s="323"/>
      <c r="DJ33" s="323"/>
      <c r="DK33" s="323"/>
      <c r="DL33" s="323"/>
      <c r="DM33" s="323"/>
      <c r="DN33" s="323"/>
      <c r="DO33" s="323"/>
      <c r="DP33" s="323"/>
      <c r="DQ33" s="323"/>
      <c r="DR33" s="323"/>
      <c r="DS33" s="323"/>
      <c r="DT33" s="323"/>
      <c r="DU33" s="323"/>
      <c r="DV33" s="323"/>
      <c r="DW33" s="323"/>
      <c r="DX33" s="323"/>
      <c r="DY33" s="323"/>
      <c r="DZ33" s="323"/>
      <c r="EA33" s="323"/>
      <c r="EB33" s="323"/>
      <c r="EC33" s="323"/>
      <c r="ED33" s="323"/>
      <c r="EE33" s="323"/>
      <c r="EF33" s="323"/>
      <c r="EG33" s="323"/>
      <c r="EH33" s="323"/>
      <c r="EI33" s="323"/>
      <c r="EJ33" s="323"/>
      <c r="EK33" s="323"/>
      <c r="EL33" s="323"/>
      <c r="EM33" s="323"/>
      <c r="EN33" s="323"/>
      <c r="EO33" s="323"/>
      <c r="EP33" s="323"/>
      <c r="EQ33" s="323"/>
      <c r="ER33" s="323"/>
      <c r="ES33" s="323"/>
      <c r="ET33" s="323"/>
      <c r="EU33" s="323"/>
      <c r="EV33" s="323"/>
      <c r="EW33" s="323"/>
      <c r="EX33" s="323"/>
      <c r="EY33" s="323"/>
      <c r="EZ33" s="323"/>
      <c r="FA33" s="323"/>
      <c r="FB33" s="323"/>
      <c r="FC33" s="323"/>
      <c r="FD33" s="323"/>
      <c r="FE33" s="323"/>
      <c r="FF33" s="323"/>
      <c r="FG33" s="323"/>
      <c r="FH33" s="323"/>
      <c r="FI33" s="323"/>
      <c r="FJ33" s="323"/>
      <c r="FK33" s="323"/>
      <c r="FL33" s="323"/>
      <c r="FM33" s="323"/>
      <c r="FN33" s="323"/>
      <c r="FO33" s="323"/>
      <c r="FP33" s="323"/>
      <c r="FQ33" s="323"/>
      <c r="FR33" s="323"/>
      <c r="FS33" s="323"/>
      <c r="FT33" s="323"/>
      <c r="FU33" s="323"/>
      <c r="FV33" s="323"/>
      <c r="FW33" s="323"/>
      <c r="FX33" s="323"/>
      <c r="FY33" s="323"/>
      <c r="FZ33" s="323"/>
      <c r="GA33" s="323"/>
      <c r="GB33" s="323"/>
      <c r="GC33" s="323"/>
      <c r="GD33" s="323"/>
      <c r="GE33" s="323"/>
      <c r="GF33" s="323"/>
      <c r="GG33" s="323"/>
      <c r="GH33" s="323"/>
      <c r="GI33" s="323"/>
      <c r="GJ33" s="323"/>
      <c r="GK33" s="323"/>
      <c r="GL33" s="323"/>
      <c r="GM33" s="323"/>
      <c r="GN33" s="323"/>
      <c r="GO33" s="323"/>
      <c r="GP33" s="323"/>
      <c r="GQ33" s="323"/>
      <c r="GR33" s="323"/>
      <c r="GS33" s="323"/>
      <c r="GT33" s="323"/>
      <c r="GU33" s="323"/>
      <c r="GV33" s="323"/>
      <c r="GW33" s="323"/>
      <c r="GX33" s="323"/>
      <c r="GY33" s="323"/>
      <c r="GZ33" s="323"/>
      <c r="HA33" s="323"/>
      <c r="HB33" s="323"/>
      <c r="HC33" s="323"/>
      <c r="HD33" s="323"/>
      <c r="HE33" s="323"/>
      <c r="HF33" s="323"/>
      <c r="HG33" s="323"/>
      <c r="HH33" s="323"/>
      <c r="HI33" s="323"/>
      <c r="HJ33" s="323"/>
      <c r="HK33" s="323"/>
      <c r="HL33" s="323"/>
      <c r="HM33" s="323"/>
      <c r="HN33" s="323"/>
      <c r="HO33" s="323"/>
      <c r="HP33" s="323"/>
      <c r="HQ33" s="323"/>
      <c r="HR33" s="323"/>
      <c r="HS33" s="323"/>
      <c r="HT33" s="323"/>
      <c r="HU33" s="323"/>
      <c r="HV33" s="323"/>
      <c r="HW33" s="323"/>
      <c r="HX33" s="323"/>
      <c r="HY33" s="323"/>
      <c r="HZ33" s="323"/>
      <c r="IA33" s="323"/>
      <c r="IB33" s="323"/>
      <c r="IC33" s="323"/>
      <c r="ID33" s="323"/>
      <c r="IE33" s="323"/>
      <c r="IF33" s="323"/>
      <c r="IG33" s="323"/>
      <c r="IH33" s="323"/>
      <c r="II33" s="323"/>
      <c r="IJ33" s="323"/>
      <c r="IK33" s="323"/>
      <c r="IL33" s="323"/>
      <c r="IM33" s="323"/>
      <c r="IN33" s="323"/>
      <c r="IO33" s="323"/>
      <c r="IP33" s="323"/>
      <c r="IQ33" s="323"/>
      <c r="IR33" s="323"/>
      <c r="IS33" s="323"/>
      <c r="IT33" s="323"/>
      <c r="IU33" s="323"/>
      <c r="IV33" s="323"/>
      <c r="IW33" s="323"/>
      <c r="IX33" s="323"/>
      <c r="IY33" s="323"/>
      <c r="IZ33" s="323"/>
      <c r="JA33" s="323"/>
      <c r="JB33" s="323"/>
      <c r="JC33" s="323"/>
      <c r="JD33" s="323"/>
      <c r="JE33" s="323"/>
      <c r="JF33" s="323"/>
      <c r="JG33" s="323"/>
      <c r="JH33" s="323"/>
      <c r="JI33" s="323"/>
      <c r="JJ33" s="323"/>
      <c r="JK33" s="323"/>
      <c r="JL33" s="323"/>
      <c r="JM33" s="323"/>
      <c r="JN33" s="323"/>
      <c r="JO33" s="323"/>
      <c r="JP33" s="323"/>
      <c r="JQ33" s="323"/>
      <c r="JR33" s="323"/>
      <c r="JS33" s="323"/>
      <c r="JT33" s="323"/>
      <c r="JU33" s="323"/>
      <c r="JV33" s="323"/>
      <c r="JW33" s="323"/>
      <c r="JX33" s="323"/>
      <c r="JY33" s="323"/>
      <c r="JZ33" s="323"/>
      <c r="KA33" s="323"/>
      <c r="KB33" s="323"/>
      <c r="KC33" s="323"/>
      <c r="KD33" s="323"/>
      <c r="KE33" s="323"/>
      <c r="KF33" s="323"/>
      <c r="KG33" s="323"/>
      <c r="KH33" s="323"/>
      <c r="KI33" s="323"/>
      <c r="KJ33" s="323"/>
      <c r="KK33" s="323"/>
      <c r="KL33" s="323"/>
      <c r="KM33" s="323"/>
      <c r="KN33" s="323"/>
      <c r="KO33" s="323"/>
      <c r="KP33" s="323"/>
      <c r="KQ33" s="323"/>
      <c r="KR33" s="323"/>
      <c r="KS33" s="323"/>
      <c r="KT33" s="323"/>
      <c r="KU33" s="323"/>
      <c r="KV33" s="323"/>
      <c r="KW33" s="323"/>
      <c r="KX33" s="323"/>
      <c r="KY33" s="323"/>
      <c r="KZ33" s="323"/>
      <c r="LA33" s="323"/>
      <c r="LB33" s="323"/>
      <c r="LC33" s="323"/>
      <c r="LD33" s="323"/>
      <c r="LE33" s="323"/>
      <c r="LF33" s="323"/>
      <c r="LG33" s="323"/>
      <c r="LH33" s="323"/>
      <c r="LI33" s="323"/>
      <c r="LJ33" s="323"/>
      <c r="LK33" s="323"/>
      <c r="LL33" s="323"/>
      <c r="LM33" s="323"/>
      <c r="LN33" s="323"/>
      <c r="LO33" s="323"/>
      <c r="LP33" s="323"/>
      <c r="LQ33" s="323"/>
      <c r="LR33" s="323"/>
      <c r="LS33" s="323"/>
      <c r="LT33" s="323"/>
      <c r="LU33" s="323"/>
      <c r="LV33" s="323"/>
      <c r="LW33" s="323"/>
      <c r="LX33" s="323"/>
      <c r="LY33" s="323"/>
      <c r="LZ33" s="323"/>
      <c r="MA33" s="323"/>
      <c r="MB33" s="323"/>
      <c r="MC33" s="323"/>
      <c r="MD33" s="323"/>
      <c r="ME33" s="323"/>
      <c r="MF33" s="323"/>
      <c r="MG33" s="323"/>
      <c r="MH33" s="323"/>
      <c r="MI33" s="323"/>
      <c r="MJ33" s="323"/>
      <c r="MK33" s="323"/>
      <c r="ML33" s="323"/>
      <c r="MM33" s="323"/>
      <c r="MN33" s="323"/>
      <c r="MO33" s="323"/>
      <c r="MP33" s="323"/>
      <c r="MQ33" s="323"/>
      <c r="MR33" s="323"/>
      <c r="MS33" s="323"/>
      <c r="MT33" s="323"/>
      <c r="MU33" s="323"/>
      <c r="MV33" s="323"/>
      <c r="MW33" s="323"/>
      <c r="MX33" s="323"/>
      <c r="MY33" s="323"/>
      <c r="MZ33" s="323"/>
      <c r="NA33" s="323"/>
      <c r="NB33" s="323"/>
      <c r="NC33" s="323"/>
      <c r="ND33" s="323"/>
      <c r="NE33" s="323"/>
      <c r="NF33" s="323"/>
      <c r="NG33" s="323"/>
      <c r="NH33" s="323"/>
      <c r="NI33" s="323"/>
      <c r="NJ33" s="323"/>
      <c r="NK33" s="323"/>
      <c r="NL33" s="323"/>
      <c r="NM33" s="323"/>
      <c r="NN33" s="323"/>
      <c r="NO33" s="323"/>
      <c r="NP33" s="323"/>
      <c r="NQ33" s="323"/>
      <c r="NR33" s="323"/>
      <c r="NS33" s="323"/>
      <c r="NT33" s="323"/>
      <c r="NU33" s="323"/>
      <c r="NV33" s="323"/>
      <c r="NW33" s="323"/>
      <c r="NX33" s="323"/>
      <c r="NY33" s="323"/>
      <c r="NZ33" s="323"/>
      <c r="OA33" s="323"/>
      <c r="OB33" s="323"/>
      <c r="OC33" s="323"/>
      <c r="OD33" s="323"/>
      <c r="OE33" s="323"/>
      <c r="OF33" s="323"/>
      <c r="OG33" s="323"/>
      <c r="OH33" s="323"/>
      <c r="OI33" s="323"/>
      <c r="OJ33" s="323"/>
      <c r="OK33" s="323"/>
      <c r="OL33" s="323"/>
      <c r="OM33" s="323"/>
      <c r="ON33" s="323"/>
      <c r="OO33" s="323"/>
      <c r="OP33" s="323"/>
    </row>
    <row r="34" spans="1:406" s="323" customFormat="1" ht="15" customHeight="1" x14ac:dyDescent="0.25">
      <c r="A34" s="404" t="s">
        <v>71</v>
      </c>
      <c r="B34" s="405" t="s">
        <v>72</v>
      </c>
      <c r="C34" s="406"/>
      <c r="D34" s="407"/>
      <c r="E34" s="408"/>
      <c r="F34" s="407"/>
      <c r="G34" s="406"/>
      <c r="H34" s="409"/>
      <c r="I34" s="406"/>
      <c r="J34" s="373"/>
      <c r="K34" s="406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06"/>
      <c r="AA34" s="406"/>
      <c r="AB34" s="406"/>
      <c r="AC34" s="406"/>
      <c r="AD34" s="411">
        <v>1.2</v>
      </c>
    </row>
    <row r="35" spans="1:406" s="323" customFormat="1" ht="13.5" customHeight="1" x14ac:dyDescent="0.2">
      <c r="A35" s="304" t="s">
        <v>36</v>
      </c>
      <c r="B35" s="285"/>
      <c r="C35" s="280"/>
      <c r="D35" s="265"/>
      <c r="E35" s="286"/>
      <c r="F35" s="287"/>
      <c r="G35" s="288"/>
      <c r="H35" s="226">
        <v>45103</v>
      </c>
      <c r="I35" s="288"/>
      <c r="J35" s="288"/>
      <c r="K35" s="22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85"/>
      <c r="W35" s="260"/>
      <c r="X35" s="260"/>
      <c r="Y35" s="285"/>
      <c r="Z35" s="285"/>
      <c r="AA35" s="285"/>
      <c r="AB35" s="289"/>
      <c r="AC35" s="290"/>
      <c r="AD35" s="457"/>
    </row>
    <row r="36" spans="1:406" ht="14.45" customHeight="1" x14ac:dyDescent="0.2">
      <c r="A36" s="446" t="s">
        <v>73</v>
      </c>
      <c r="B36" s="437" t="s">
        <v>74</v>
      </c>
      <c r="C36" s="280">
        <v>253</v>
      </c>
      <c r="D36" s="265">
        <v>3666</v>
      </c>
      <c r="E36" s="249" t="s">
        <v>75</v>
      </c>
      <c r="F36" s="465"/>
      <c r="G36" s="201"/>
      <c r="H36" s="221">
        <v>45110</v>
      </c>
      <c r="I36" s="430"/>
      <c r="J36" s="202">
        <v>45113</v>
      </c>
      <c r="K36" s="451"/>
      <c r="L36" s="247"/>
      <c r="M36" s="254"/>
      <c r="N36" s="254">
        <v>4</v>
      </c>
      <c r="O36" s="254"/>
      <c r="P36" s="243">
        <v>1</v>
      </c>
      <c r="Q36" s="247"/>
      <c r="R36" s="254">
        <v>0</v>
      </c>
      <c r="S36" s="243">
        <v>0</v>
      </c>
      <c r="T36" s="247"/>
      <c r="U36" s="254">
        <v>0</v>
      </c>
      <c r="V36" s="243">
        <v>0</v>
      </c>
      <c r="W36" s="247"/>
      <c r="X36" s="254">
        <v>0</v>
      </c>
      <c r="Y36" s="243">
        <v>0</v>
      </c>
      <c r="Z36" s="201"/>
      <c r="AA36" s="437">
        <f>N36+R36+U36+X36</f>
        <v>4</v>
      </c>
      <c r="AB36" s="442">
        <f>P36+S36+V36+Y36</f>
        <v>1</v>
      </c>
      <c r="AC36" s="183">
        <f>AA36</f>
        <v>4</v>
      </c>
      <c r="AD36" s="192">
        <f>AC36/C36</f>
        <v>1.5810276679841896E-2</v>
      </c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  <c r="BN36" s="323"/>
      <c r="BO36" s="323"/>
      <c r="BP36" s="323"/>
      <c r="BQ36" s="323"/>
      <c r="BR36" s="323"/>
      <c r="BS36" s="323"/>
      <c r="BT36" s="323"/>
      <c r="BU36" s="323"/>
      <c r="BV36" s="323"/>
      <c r="BW36" s="323"/>
      <c r="BX36" s="323"/>
      <c r="BY36" s="323"/>
      <c r="BZ36" s="323"/>
      <c r="CA36" s="323"/>
      <c r="CB36" s="323"/>
      <c r="CC36" s="323"/>
      <c r="CD36" s="323"/>
      <c r="CE36" s="323"/>
      <c r="CF36" s="323"/>
      <c r="CG36" s="323"/>
      <c r="CH36" s="323"/>
      <c r="CI36" s="323"/>
      <c r="CJ36" s="323"/>
      <c r="CK36" s="323"/>
      <c r="CL36" s="323"/>
      <c r="CM36" s="323"/>
      <c r="CN36" s="323"/>
      <c r="CO36" s="323"/>
      <c r="CP36" s="323"/>
      <c r="CQ36" s="323"/>
      <c r="CR36" s="323"/>
      <c r="CS36" s="323"/>
      <c r="CT36" s="323"/>
      <c r="CU36" s="323"/>
      <c r="CV36" s="323"/>
      <c r="CW36" s="323"/>
      <c r="CX36" s="323"/>
      <c r="CY36" s="323"/>
      <c r="CZ36" s="323"/>
      <c r="DA36" s="323"/>
      <c r="DB36" s="323"/>
      <c r="DC36" s="323"/>
      <c r="DD36" s="323"/>
      <c r="DE36" s="323"/>
      <c r="DF36" s="323"/>
      <c r="DG36" s="323"/>
      <c r="DH36" s="323"/>
      <c r="DI36" s="323"/>
      <c r="DJ36" s="323"/>
      <c r="DK36" s="323"/>
      <c r="DL36" s="323"/>
      <c r="DM36" s="323"/>
      <c r="DN36" s="323"/>
      <c r="DO36" s="323"/>
      <c r="DP36" s="323"/>
      <c r="DQ36" s="323"/>
      <c r="DR36" s="323"/>
      <c r="DS36" s="323"/>
      <c r="DT36" s="323"/>
      <c r="DU36" s="323"/>
      <c r="DV36" s="323"/>
      <c r="DW36" s="323"/>
      <c r="DX36" s="323"/>
      <c r="DY36" s="323"/>
      <c r="DZ36" s="323"/>
      <c r="EA36" s="323"/>
      <c r="EB36" s="323"/>
      <c r="EC36" s="323"/>
      <c r="ED36" s="323"/>
      <c r="EE36" s="323"/>
      <c r="EF36" s="323"/>
      <c r="EG36" s="323"/>
      <c r="EH36" s="323"/>
      <c r="EI36" s="323"/>
      <c r="EJ36" s="323"/>
      <c r="EK36" s="323"/>
      <c r="EL36" s="323"/>
      <c r="EM36" s="323"/>
      <c r="EN36" s="323"/>
      <c r="EO36" s="323"/>
      <c r="EP36" s="323"/>
      <c r="EQ36" s="323"/>
      <c r="ER36" s="323"/>
      <c r="ES36" s="323"/>
      <c r="ET36" s="323"/>
      <c r="EU36" s="323"/>
      <c r="EV36" s="323"/>
      <c r="EW36" s="323"/>
      <c r="EX36" s="323"/>
      <c r="EY36" s="323"/>
      <c r="EZ36" s="323"/>
      <c r="FA36" s="323"/>
      <c r="FB36" s="323"/>
      <c r="FC36" s="323"/>
      <c r="FD36" s="323"/>
      <c r="FE36" s="323"/>
      <c r="FF36" s="323"/>
      <c r="FG36" s="323"/>
      <c r="FH36" s="323"/>
      <c r="FI36" s="323"/>
      <c r="FJ36" s="323"/>
      <c r="FK36" s="323"/>
      <c r="FL36" s="323"/>
      <c r="FM36" s="323"/>
      <c r="FN36" s="323"/>
      <c r="FO36" s="323"/>
      <c r="FP36" s="323"/>
      <c r="FQ36" s="323"/>
      <c r="FR36" s="323"/>
      <c r="FS36" s="323"/>
      <c r="FT36" s="323"/>
      <c r="FU36" s="323"/>
      <c r="FV36" s="323"/>
      <c r="FW36" s="323"/>
      <c r="FX36" s="323"/>
      <c r="FY36" s="323"/>
      <c r="FZ36" s="323"/>
      <c r="GA36" s="323"/>
      <c r="GB36" s="323"/>
      <c r="GC36" s="323"/>
      <c r="GD36" s="323"/>
      <c r="GE36" s="323"/>
      <c r="GF36" s="323"/>
      <c r="GG36" s="323"/>
      <c r="GH36" s="323"/>
      <c r="GI36" s="323"/>
      <c r="GJ36" s="323"/>
      <c r="GK36" s="323"/>
      <c r="GL36" s="323"/>
      <c r="GM36" s="323"/>
      <c r="GN36" s="323"/>
      <c r="GO36" s="323"/>
      <c r="GP36" s="323"/>
      <c r="GQ36" s="323"/>
      <c r="GR36" s="323"/>
      <c r="GS36" s="323"/>
      <c r="GT36" s="323"/>
      <c r="GU36" s="323"/>
      <c r="GV36" s="323"/>
      <c r="GW36" s="323"/>
      <c r="GX36" s="323"/>
      <c r="GY36" s="323"/>
      <c r="GZ36" s="323"/>
      <c r="HA36" s="323"/>
      <c r="HB36" s="323"/>
      <c r="HC36" s="323"/>
      <c r="HD36" s="323"/>
      <c r="HE36" s="323"/>
      <c r="HF36" s="323"/>
      <c r="HG36" s="323"/>
      <c r="HH36" s="323"/>
      <c r="HI36" s="323"/>
      <c r="HJ36" s="323"/>
      <c r="HK36" s="323"/>
      <c r="HL36" s="323"/>
      <c r="HM36" s="323"/>
      <c r="HN36" s="323"/>
      <c r="HO36" s="323"/>
      <c r="HP36" s="323"/>
      <c r="HQ36" s="323"/>
      <c r="HR36" s="323"/>
      <c r="HS36" s="323"/>
      <c r="HT36" s="323"/>
      <c r="HU36" s="323"/>
      <c r="HV36" s="323"/>
      <c r="HW36" s="323"/>
      <c r="HX36" s="323"/>
      <c r="HY36" s="323"/>
      <c r="HZ36" s="323"/>
      <c r="IA36" s="323"/>
      <c r="IB36" s="323"/>
      <c r="IC36" s="323"/>
      <c r="ID36" s="323"/>
      <c r="IE36" s="323"/>
      <c r="IF36" s="323"/>
      <c r="IG36" s="323"/>
      <c r="IH36" s="323"/>
      <c r="II36" s="323"/>
      <c r="IJ36" s="323"/>
      <c r="IK36" s="323"/>
      <c r="IL36" s="323"/>
      <c r="IM36" s="323"/>
      <c r="IN36" s="323"/>
      <c r="IO36" s="323"/>
      <c r="IP36" s="323"/>
      <c r="IQ36" s="323"/>
      <c r="IR36" s="323"/>
      <c r="IS36" s="323"/>
      <c r="IT36" s="323"/>
      <c r="IU36" s="323"/>
      <c r="IV36" s="323"/>
      <c r="IW36" s="323"/>
      <c r="IX36" s="323"/>
      <c r="IY36" s="323"/>
      <c r="IZ36" s="323"/>
      <c r="JA36" s="323"/>
      <c r="JB36" s="323"/>
      <c r="JC36" s="323"/>
      <c r="JD36" s="323"/>
      <c r="JE36" s="323"/>
      <c r="JF36" s="323"/>
      <c r="JG36" s="323"/>
      <c r="JH36" s="323"/>
      <c r="JI36" s="323"/>
      <c r="JJ36" s="323"/>
      <c r="JK36" s="323"/>
      <c r="JL36" s="323"/>
      <c r="JM36" s="323"/>
      <c r="JN36" s="323"/>
      <c r="JO36" s="323"/>
      <c r="JP36" s="323"/>
      <c r="JQ36" s="323"/>
      <c r="JR36" s="323"/>
      <c r="JS36" s="323"/>
      <c r="JT36" s="323"/>
      <c r="JU36" s="323"/>
      <c r="JV36" s="323"/>
      <c r="JW36" s="323"/>
      <c r="JX36" s="323"/>
      <c r="JY36" s="323"/>
      <c r="JZ36" s="323"/>
      <c r="KA36" s="323"/>
      <c r="KB36" s="323"/>
      <c r="KC36" s="323"/>
      <c r="KD36" s="323"/>
      <c r="KE36" s="323"/>
      <c r="KF36" s="323"/>
      <c r="KG36" s="323"/>
      <c r="KH36" s="323"/>
      <c r="KI36" s="323"/>
      <c r="KJ36" s="323"/>
      <c r="KK36" s="323"/>
      <c r="KL36" s="323"/>
      <c r="KM36" s="323"/>
      <c r="KN36" s="323"/>
      <c r="KO36" s="323"/>
      <c r="KP36" s="323"/>
      <c r="KQ36" s="323"/>
      <c r="KR36" s="323"/>
      <c r="KS36" s="323"/>
      <c r="KT36" s="323"/>
      <c r="KU36" s="323"/>
      <c r="KV36" s="323"/>
      <c r="KW36" s="323"/>
      <c r="KX36" s="323"/>
      <c r="KY36" s="323"/>
      <c r="KZ36" s="323"/>
      <c r="LA36" s="323"/>
      <c r="LB36" s="323"/>
      <c r="LC36" s="323"/>
      <c r="LD36" s="323"/>
      <c r="LE36" s="323"/>
      <c r="LF36" s="323"/>
      <c r="LG36" s="323"/>
      <c r="LH36" s="323"/>
      <c r="LI36" s="323"/>
      <c r="LJ36" s="323"/>
      <c r="LK36" s="323"/>
      <c r="LL36" s="323"/>
      <c r="LM36" s="323"/>
      <c r="LN36" s="323"/>
      <c r="LO36" s="323"/>
      <c r="LP36" s="323"/>
      <c r="LQ36" s="323"/>
      <c r="LR36" s="323"/>
      <c r="LS36" s="323"/>
      <c r="LT36" s="323"/>
      <c r="LU36" s="323"/>
      <c r="LV36" s="323"/>
      <c r="LW36" s="323"/>
      <c r="LX36" s="323"/>
      <c r="LY36" s="323"/>
      <c r="LZ36" s="323"/>
      <c r="MA36" s="323"/>
      <c r="MB36" s="323"/>
      <c r="MC36" s="323"/>
      <c r="MD36" s="323"/>
      <c r="ME36" s="323"/>
      <c r="MF36" s="323"/>
      <c r="MG36" s="323"/>
      <c r="MH36" s="323"/>
      <c r="MI36" s="323"/>
      <c r="MJ36" s="323"/>
      <c r="MK36" s="323"/>
      <c r="ML36" s="323"/>
      <c r="MM36" s="323"/>
      <c r="MN36" s="323"/>
      <c r="MO36" s="323"/>
      <c r="MP36" s="323"/>
      <c r="MQ36" s="323"/>
      <c r="MR36" s="323"/>
      <c r="MS36" s="323"/>
      <c r="MT36" s="323"/>
      <c r="MU36" s="323"/>
      <c r="MV36" s="323"/>
      <c r="MW36" s="323"/>
      <c r="MX36" s="323"/>
      <c r="MY36" s="323"/>
      <c r="MZ36" s="323"/>
      <c r="NA36" s="323"/>
      <c r="NB36" s="323"/>
      <c r="NC36" s="323"/>
      <c r="ND36" s="323"/>
      <c r="NE36" s="323"/>
      <c r="NF36" s="323"/>
      <c r="NG36" s="323"/>
      <c r="NH36" s="323"/>
      <c r="NI36" s="323"/>
      <c r="NJ36" s="323"/>
      <c r="NK36" s="323"/>
      <c r="NL36" s="323"/>
      <c r="NM36" s="323"/>
      <c r="NN36" s="323"/>
      <c r="NO36" s="323"/>
      <c r="NP36" s="323"/>
      <c r="NQ36" s="323"/>
      <c r="NR36" s="323"/>
      <c r="NS36" s="323"/>
      <c r="NT36" s="323"/>
      <c r="NU36" s="323"/>
      <c r="NV36" s="323"/>
      <c r="NW36" s="323"/>
      <c r="NX36" s="323"/>
      <c r="NY36" s="323"/>
      <c r="NZ36" s="323"/>
      <c r="OA36" s="323"/>
      <c r="OB36" s="323"/>
      <c r="OC36" s="323"/>
      <c r="OD36" s="323"/>
      <c r="OE36" s="323"/>
      <c r="OF36" s="323"/>
      <c r="OG36" s="323"/>
      <c r="OH36" s="323"/>
      <c r="OI36" s="323"/>
      <c r="OJ36" s="323"/>
      <c r="OK36" s="323"/>
      <c r="OL36" s="323"/>
      <c r="OM36" s="323"/>
      <c r="ON36" s="323"/>
      <c r="OO36" s="323"/>
      <c r="OP36" s="323"/>
    </row>
    <row r="37" spans="1:406" s="323" customFormat="1" ht="13.5" customHeight="1" x14ac:dyDescent="0.2">
      <c r="A37" s="304" t="s">
        <v>36</v>
      </c>
      <c r="B37" s="285"/>
      <c r="C37" s="280"/>
      <c r="D37" s="265"/>
      <c r="E37" s="286"/>
      <c r="F37" s="287"/>
      <c r="G37" s="288"/>
      <c r="H37" s="226">
        <v>45117</v>
      </c>
      <c r="I37" s="288"/>
      <c r="J37" s="288"/>
      <c r="K37" s="22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85"/>
      <c r="W37" s="260"/>
      <c r="X37" s="260"/>
      <c r="Y37" s="285"/>
      <c r="Z37" s="285"/>
      <c r="AA37" s="285"/>
      <c r="AB37" s="289"/>
      <c r="AC37" s="290"/>
      <c r="AD37" s="457"/>
    </row>
    <row r="38" spans="1:406" s="323" customFormat="1" ht="13.5" customHeight="1" x14ac:dyDescent="0.2">
      <c r="A38" s="304" t="s">
        <v>36</v>
      </c>
      <c r="B38" s="285"/>
      <c r="C38" s="280"/>
      <c r="D38" s="265"/>
      <c r="E38" s="286"/>
      <c r="F38" s="287"/>
      <c r="G38" s="288"/>
      <c r="H38" s="226">
        <v>45124</v>
      </c>
      <c r="I38" s="288"/>
      <c r="J38" s="288"/>
      <c r="K38" s="22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85"/>
      <c r="W38" s="260"/>
      <c r="X38" s="260"/>
      <c r="Y38" s="285"/>
      <c r="Z38" s="285"/>
      <c r="AA38" s="285"/>
      <c r="AB38" s="289"/>
      <c r="AC38" s="290"/>
      <c r="AD38" s="457"/>
    </row>
    <row r="39" spans="1:406" s="323" customFormat="1" ht="13.5" customHeight="1" x14ac:dyDescent="0.2">
      <c r="A39" s="446" t="s">
        <v>76</v>
      </c>
      <c r="B39" s="437" t="s">
        <v>77</v>
      </c>
      <c r="C39" s="280">
        <v>253</v>
      </c>
      <c r="D39" s="265">
        <v>3666</v>
      </c>
      <c r="E39" s="249" t="s">
        <v>75</v>
      </c>
      <c r="F39" s="465"/>
      <c r="G39" s="201"/>
      <c r="H39" s="221">
        <v>45131</v>
      </c>
      <c r="I39" s="430"/>
      <c r="J39" s="281"/>
      <c r="K39" s="451"/>
      <c r="L39" s="247"/>
      <c r="M39" s="254"/>
      <c r="N39" s="254">
        <v>34</v>
      </c>
      <c r="O39" s="254"/>
      <c r="P39" s="243">
        <v>0</v>
      </c>
      <c r="Q39" s="247"/>
      <c r="R39" s="254">
        <v>0</v>
      </c>
      <c r="S39" s="243">
        <v>0</v>
      </c>
      <c r="T39" s="247"/>
      <c r="U39" s="254">
        <v>0</v>
      </c>
      <c r="V39" s="243">
        <v>0</v>
      </c>
      <c r="W39" s="247"/>
      <c r="X39" s="254">
        <v>0</v>
      </c>
      <c r="Y39" s="243">
        <v>0</v>
      </c>
      <c r="Z39" s="201"/>
      <c r="AA39" s="437">
        <f>N39+R39+U39+X39</f>
        <v>34</v>
      </c>
      <c r="AB39" s="442">
        <f>P39+S39+V39+Y39</f>
        <v>0</v>
      </c>
      <c r="AC39" s="183">
        <f>AA39</f>
        <v>34</v>
      </c>
      <c r="AD39" s="192">
        <f>AC39/C39</f>
        <v>0.13438735177865613</v>
      </c>
    </row>
    <row r="40" spans="1:406" s="323" customFormat="1" ht="13.5" customHeight="1" x14ac:dyDescent="0.2">
      <c r="A40" s="304" t="s">
        <v>36</v>
      </c>
      <c r="B40" s="285"/>
      <c r="C40" s="280"/>
      <c r="D40" s="265"/>
      <c r="E40" s="286"/>
      <c r="F40" s="287"/>
      <c r="G40" s="288"/>
      <c r="H40" s="226">
        <v>45138</v>
      </c>
      <c r="I40" s="288"/>
      <c r="J40" s="288"/>
      <c r="K40" s="22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85"/>
      <c r="W40" s="260"/>
      <c r="X40" s="260"/>
      <c r="Y40" s="285"/>
      <c r="Z40" s="285"/>
      <c r="AA40" s="285"/>
      <c r="AB40" s="289"/>
      <c r="AC40" s="290"/>
      <c r="AD40" s="457"/>
    </row>
    <row r="41" spans="1:406" s="323" customFormat="1" ht="13.5" customHeight="1" x14ac:dyDescent="0.2">
      <c r="A41" s="446" t="s">
        <v>78</v>
      </c>
      <c r="B41" s="437" t="s">
        <v>79</v>
      </c>
      <c r="C41" s="280">
        <v>253</v>
      </c>
      <c r="D41" s="265">
        <v>3666</v>
      </c>
      <c r="E41" s="249" t="s">
        <v>75</v>
      </c>
      <c r="F41" s="465"/>
      <c r="G41" s="201"/>
      <c r="H41" s="221">
        <v>45145</v>
      </c>
      <c r="I41" s="430"/>
      <c r="J41" s="281"/>
      <c r="K41" s="451"/>
      <c r="L41" s="247"/>
      <c r="M41" s="254"/>
      <c r="N41" s="254">
        <v>0</v>
      </c>
      <c r="O41" s="254"/>
      <c r="P41" s="243">
        <v>0</v>
      </c>
      <c r="Q41" s="247"/>
      <c r="R41" s="254">
        <v>0</v>
      </c>
      <c r="S41" s="243">
        <v>0</v>
      </c>
      <c r="T41" s="247"/>
      <c r="U41" s="254">
        <v>30</v>
      </c>
      <c r="V41" s="243">
        <v>0</v>
      </c>
      <c r="W41" s="247"/>
      <c r="X41" s="254">
        <v>0</v>
      </c>
      <c r="Y41" s="243">
        <v>0</v>
      </c>
      <c r="Z41" s="201"/>
      <c r="AA41" s="437">
        <f>N41+R41+U41+X41</f>
        <v>30</v>
      </c>
      <c r="AB41" s="442">
        <f>P41+S41+V41+Y41</f>
        <v>0</v>
      </c>
      <c r="AC41" s="183">
        <f>AA41</f>
        <v>30</v>
      </c>
      <c r="AD41" s="192">
        <f>AC41/C41</f>
        <v>0.11857707509881422</v>
      </c>
    </row>
    <row r="42" spans="1:406" s="323" customFormat="1" ht="13.5" customHeight="1" thickBot="1" x14ac:dyDescent="0.25">
      <c r="A42" s="418" t="s">
        <v>36</v>
      </c>
      <c r="B42" s="412"/>
      <c r="C42" s="282"/>
      <c r="D42" s="370"/>
      <c r="E42" s="488"/>
      <c r="F42" s="489"/>
      <c r="G42" s="490"/>
      <c r="H42" s="491">
        <v>45155</v>
      </c>
      <c r="I42" s="490"/>
      <c r="J42" s="490"/>
      <c r="K42" s="492"/>
      <c r="L42" s="492"/>
      <c r="M42" s="492"/>
      <c r="N42" s="492"/>
      <c r="O42" s="492"/>
      <c r="P42" s="492"/>
      <c r="Q42" s="492"/>
      <c r="R42" s="492"/>
      <c r="S42" s="492"/>
      <c r="T42" s="492"/>
      <c r="U42" s="492"/>
      <c r="V42" s="412"/>
      <c r="W42" s="492"/>
      <c r="X42" s="492"/>
      <c r="Y42" s="412"/>
      <c r="Z42" s="412"/>
      <c r="AA42" s="412"/>
      <c r="AB42" s="493"/>
      <c r="AC42" s="494"/>
      <c r="AD42" s="495"/>
    </row>
    <row r="43" spans="1:406" ht="15" customHeight="1" thickBot="1" x14ac:dyDescent="0.25">
      <c r="A43" s="112"/>
      <c r="B43" s="360"/>
      <c r="C43" s="360"/>
      <c r="D43" s="269"/>
      <c r="E43" s="269"/>
      <c r="F43" s="269"/>
      <c r="G43" s="360"/>
      <c r="H43" s="360"/>
      <c r="I43" s="357"/>
      <c r="J43" s="357"/>
      <c r="K43" s="357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360"/>
      <c r="AA43" s="360"/>
      <c r="AB43" s="360"/>
      <c r="AC43" s="73"/>
      <c r="AD43" s="362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  <c r="BX43" s="323"/>
      <c r="BY43" s="323"/>
      <c r="BZ43" s="323"/>
      <c r="CA43" s="323"/>
      <c r="CB43" s="323"/>
      <c r="CC43" s="323"/>
      <c r="CD43" s="323"/>
      <c r="CE43" s="323"/>
      <c r="CF43" s="323"/>
      <c r="CG43" s="323"/>
      <c r="CH43" s="323"/>
      <c r="CI43" s="323"/>
      <c r="CJ43" s="323"/>
      <c r="CK43" s="323"/>
      <c r="CL43" s="323"/>
      <c r="CM43" s="323"/>
      <c r="CN43" s="323"/>
      <c r="CO43" s="323"/>
      <c r="CP43" s="323"/>
      <c r="CQ43" s="323"/>
      <c r="CR43" s="323"/>
      <c r="CS43" s="323"/>
      <c r="CT43" s="323"/>
      <c r="CU43" s="323"/>
      <c r="CV43" s="323"/>
      <c r="CW43" s="323"/>
      <c r="CX43" s="323"/>
      <c r="CY43" s="323"/>
      <c r="CZ43" s="323"/>
      <c r="DA43" s="323"/>
      <c r="DB43" s="323"/>
      <c r="DC43" s="323"/>
      <c r="DD43" s="323"/>
      <c r="DE43" s="323"/>
      <c r="DF43" s="323"/>
      <c r="DG43" s="323"/>
      <c r="DH43" s="323"/>
      <c r="DI43" s="323"/>
      <c r="DJ43" s="323"/>
      <c r="DK43" s="323"/>
      <c r="DL43" s="323"/>
      <c r="DM43" s="323"/>
      <c r="DN43" s="323"/>
      <c r="DO43" s="323"/>
      <c r="DP43" s="323"/>
      <c r="DQ43" s="323"/>
      <c r="DR43" s="323"/>
      <c r="DS43" s="323"/>
      <c r="DT43" s="323"/>
      <c r="DU43" s="323"/>
      <c r="DV43" s="323"/>
      <c r="DW43" s="323"/>
      <c r="DX43" s="323"/>
      <c r="DY43" s="323"/>
      <c r="DZ43" s="323"/>
      <c r="EA43" s="323"/>
      <c r="EB43" s="323"/>
      <c r="EC43" s="323"/>
      <c r="ED43" s="323"/>
      <c r="EE43" s="323"/>
      <c r="EF43" s="323"/>
      <c r="EG43" s="323"/>
      <c r="EH43" s="323"/>
      <c r="EI43" s="323"/>
      <c r="EJ43" s="323"/>
      <c r="EK43" s="323"/>
      <c r="EL43" s="323"/>
      <c r="EM43" s="323"/>
      <c r="EN43" s="323"/>
      <c r="EO43" s="323"/>
      <c r="EP43" s="323"/>
      <c r="EQ43" s="323"/>
      <c r="ER43" s="323"/>
      <c r="ES43" s="323"/>
      <c r="ET43" s="323"/>
      <c r="EU43" s="323"/>
      <c r="EV43" s="323"/>
      <c r="EW43" s="323"/>
      <c r="EX43" s="323"/>
      <c r="EY43" s="323"/>
      <c r="EZ43" s="323"/>
      <c r="FA43" s="323"/>
      <c r="FB43" s="323"/>
      <c r="FC43" s="323"/>
      <c r="FD43" s="323"/>
      <c r="FE43" s="323"/>
      <c r="FF43" s="323"/>
      <c r="FG43" s="323"/>
      <c r="FH43" s="323"/>
      <c r="FI43" s="323"/>
      <c r="FJ43" s="323"/>
      <c r="FK43" s="323"/>
      <c r="FL43" s="323"/>
      <c r="FM43" s="323"/>
      <c r="FN43" s="323"/>
      <c r="FO43" s="323"/>
      <c r="FP43" s="323"/>
      <c r="FQ43" s="323"/>
      <c r="FR43" s="323"/>
      <c r="FS43" s="323"/>
      <c r="FT43" s="323"/>
      <c r="FU43" s="323"/>
      <c r="FV43" s="323"/>
      <c r="FW43" s="323"/>
      <c r="FX43" s="323"/>
      <c r="FY43" s="323"/>
      <c r="FZ43" s="323"/>
      <c r="GA43" s="323"/>
      <c r="GB43" s="323"/>
      <c r="GC43" s="323"/>
      <c r="GD43" s="323"/>
      <c r="GE43" s="323"/>
      <c r="GF43" s="323"/>
      <c r="GG43" s="323"/>
      <c r="GH43" s="323"/>
      <c r="GI43" s="323"/>
      <c r="GJ43" s="323"/>
      <c r="GK43" s="323"/>
      <c r="GL43" s="323"/>
      <c r="GM43" s="323"/>
      <c r="GN43" s="323"/>
      <c r="GO43" s="323"/>
      <c r="GP43" s="323"/>
      <c r="GQ43" s="323"/>
      <c r="GR43" s="323"/>
      <c r="GS43" s="323"/>
      <c r="GT43" s="323"/>
      <c r="GU43" s="323"/>
      <c r="GV43" s="323"/>
      <c r="GW43" s="323"/>
      <c r="GX43" s="323"/>
      <c r="GY43" s="323"/>
      <c r="GZ43" s="323"/>
      <c r="HA43" s="323"/>
      <c r="HB43" s="323"/>
      <c r="HC43" s="323"/>
      <c r="HD43" s="323"/>
      <c r="HE43" s="323"/>
      <c r="HF43" s="323"/>
      <c r="HG43" s="323"/>
      <c r="HH43" s="323"/>
      <c r="HI43" s="323"/>
      <c r="HJ43" s="323"/>
      <c r="HK43" s="323"/>
      <c r="HL43" s="323"/>
      <c r="HM43" s="323"/>
      <c r="HN43" s="323"/>
      <c r="HO43" s="323"/>
      <c r="HP43" s="323"/>
      <c r="HQ43" s="323"/>
      <c r="HR43" s="323"/>
      <c r="HS43" s="323"/>
      <c r="HT43" s="323"/>
      <c r="HU43" s="323"/>
      <c r="HV43" s="323"/>
      <c r="HW43" s="323"/>
      <c r="HX43" s="323"/>
      <c r="HY43" s="323"/>
      <c r="HZ43" s="323"/>
      <c r="IA43" s="323"/>
      <c r="IB43" s="323"/>
      <c r="IC43" s="323"/>
      <c r="ID43" s="323"/>
      <c r="IE43" s="323"/>
      <c r="IF43" s="323"/>
      <c r="IG43" s="323"/>
      <c r="IH43" s="323"/>
      <c r="II43" s="323"/>
      <c r="IJ43" s="323"/>
      <c r="IK43" s="323"/>
      <c r="IL43" s="323"/>
      <c r="IM43" s="323"/>
      <c r="IN43" s="323"/>
      <c r="IO43" s="323"/>
      <c r="IP43" s="323"/>
      <c r="IQ43" s="323"/>
      <c r="IR43" s="323"/>
      <c r="IS43" s="323"/>
      <c r="IT43" s="323"/>
      <c r="IU43" s="323"/>
      <c r="IV43" s="323"/>
      <c r="IW43" s="323"/>
      <c r="IX43" s="323"/>
      <c r="IY43" s="323"/>
      <c r="IZ43" s="323"/>
      <c r="JA43" s="323"/>
      <c r="JB43" s="323"/>
      <c r="JC43" s="323"/>
      <c r="JD43" s="323"/>
      <c r="JE43" s="323"/>
      <c r="JF43" s="323"/>
      <c r="JG43" s="323"/>
      <c r="JH43" s="323"/>
      <c r="JI43" s="323"/>
      <c r="JJ43" s="323"/>
      <c r="JK43" s="323"/>
      <c r="JL43" s="323"/>
      <c r="JM43" s="323"/>
      <c r="JN43" s="323"/>
      <c r="JO43" s="323"/>
      <c r="JP43" s="323"/>
      <c r="JQ43" s="323"/>
      <c r="JR43" s="323"/>
      <c r="JS43" s="323"/>
      <c r="JT43" s="323"/>
      <c r="JU43" s="323"/>
      <c r="JV43" s="323"/>
      <c r="JW43" s="323"/>
      <c r="JX43" s="323"/>
      <c r="JY43" s="323"/>
      <c r="JZ43" s="323"/>
      <c r="KA43" s="323"/>
      <c r="KB43" s="323"/>
      <c r="KC43" s="323"/>
      <c r="KD43" s="323"/>
      <c r="KE43" s="323"/>
      <c r="KF43" s="323"/>
      <c r="KG43" s="323"/>
      <c r="KH43" s="323"/>
      <c r="KI43" s="323"/>
      <c r="KJ43" s="323"/>
      <c r="KK43" s="323"/>
      <c r="KL43" s="323"/>
      <c r="KM43" s="323"/>
      <c r="KN43" s="323"/>
      <c r="KO43" s="323"/>
      <c r="KP43" s="323"/>
      <c r="KQ43" s="323"/>
      <c r="KR43" s="323"/>
      <c r="KS43" s="323"/>
      <c r="KT43" s="323"/>
      <c r="KU43" s="323"/>
      <c r="KV43" s="323"/>
      <c r="KW43" s="323"/>
      <c r="KX43" s="323"/>
      <c r="KY43" s="323"/>
      <c r="KZ43" s="323"/>
      <c r="LA43" s="323"/>
      <c r="LB43" s="323"/>
      <c r="LC43" s="323"/>
      <c r="LD43" s="323"/>
      <c r="LE43" s="323"/>
      <c r="LF43" s="323"/>
      <c r="LG43" s="323"/>
      <c r="LH43" s="323"/>
      <c r="LI43" s="323"/>
      <c r="LJ43" s="323"/>
      <c r="LK43" s="323"/>
      <c r="LL43" s="323"/>
      <c r="LM43" s="323"/>
      <c r="LN43" s="323"/>
      <c r="LO43" s="323"/>
      <c r="LP43" s="323"/>
      <c r="LQ43" s="323"/>
      <c r="LR43" s="323"/>
      <c r="LS43" s="323"/>
      <c r="LT43" s="323"/>
      <c r="LU43" s="323"/>
      <c r="LV43" s="323"/>
      <c r="LW43" s="323"/>
      <c r="LX43" s="323"/>
      <c r="LY43" s="323"/>
      <c r="LZ43" s="323"/>
      <c r="MA43" s="323"/>
      <c r="MB43" s="323"/>
      <c r="MC43" s="323"/>
      <c r="MD43" s="323"/>
      <c r="ME43" s="323"/>
      <c r="MF43" s="323"/>
      <c r="MG43" s="323"/>
      <c r="MH43" s="323"/>
      <c r="MI43" s="323"/>
      <c r="MJ43" s="323"/>
      <c r="MK43" s="323"/>
      <c r="ML43" s="323"/>
      <c r="MM43" s="323"/>
      <c r="MN43" s="323"/>
      <c r="MO43" s="323"/>
      <c r="MP43" s="323"/>
      <c r="MQ43" s="323"/>
      <c r="MR43" s="323"/>
      <c r="MS43" s="323"/>
      <c r="MT43" s="323"/>
      <c r="MU43" s="323"/>
      <c r="MV43" s="323"/>
      <c r="MW43" s="323"/>
      <c r="MX43" s="323"/>
      <c r="MY43" s="323"/>
      <c r="MZ43" s="323"/>
      <c r="NA43" s="323"/>
      <c r="NB43" s="323"/>
      <c r="NC43" s="323"/>
      <c r="ND43" s="323"/>
      <c r="NE43" s="323"/>
      <c r="NF43" s="323"/>
      <c r="NG43" s="323"/>
      <c r="NH43" s="323"/>
      <c r="NI43" s="323"/>
      <c r="NJ43" s="323"/>
      <c r="NK43" s="323"/>
      <c r="NL43" s="323"/>
      <c r="NM43" s="323"/>
      <c r="NN43" s="323"/>
      <c r="NO43" s="323"/>
      <c r="NP43" s="323"/>
      <c r="NQ43" s="323"/>
      <c r="NR43" s="323"/>
      <c r="NS43" s="323"/>
      <c r="NT43" s="323"/>
      <c r="NU43" s="323"/>
      <c r="NV43" s="323"/>
      <c r="NW43" s="323"/>
      <c r="NX43" s="323"/>
      <c r="NY43" s="323"/>
      <c r="NZ43" s="323"/>
      <c r="OA43" s="323"/>
      <c r="OB43" s="323"/>
      <c r="OC43" s="323"/>
      <c r="OD43" s="323"/>
      <c r="OE43" s="323"/>
      <c r="OF43" s="323"/>
      <c r="OG43" s="323"/>
      <c r="OH43" s="323"/>
      <c r="OI43" s="323"/>
      <c r="OJ43" s="323"/>
      <c r="OK43" s="323"/>
      <c r="OL43" s="323"/>
      <c r="OM43" s="323"/>
      <c r="ON43" s="323"/>
      <c r="OO43" s="323"/>
      <c r="OP43" s="323"/>
    </row>
    <row r="44" spans="1:406" s="323" customFormat="1" ht="18" customHeight="1" x14ac:dyDescent="0.25">
      <c r="A44" s="325" t="s">
        <v>80</v>
      </c>
      <c r="B44" s="326" t="s">
        <v>81</v>
      </c>
      <c r="C44" s="373"/>
      <c r="D44" s="374"/>
      <c r="E44" s="374"/>
      <c r="F44" s="374"/>
      <c r="G44" s="373"/>
      <c r="H44" s="375"/>
      <c r="I44" s="373"/>
      <c r="J44" s="373"/>
      <c r="K44" s="373"/>
      <c r="L44" s="376"/>
      <c r="M44" s="376"/>
      <c r="N44" s="376"/>
      <c r="O44" s="376"/>
      <c r="P44" s="376"/>
      <c r="Q44" s="376"/>
      <c r="R44" s="376"/>
      <c r="S44" s="376"/>
      <c r="T44" s="376"/>
      <c r="U44" s="376"/>
      <c r="V44" s="376"/>
      <c r="W44" s="376"/>
      <c r="X44" s="376"/>
      <c r="Y44" s="376"/>
      <c r="Z44" s="373"/>
      <c r="AA44" s="373"/>
      <c r="AB44" s="373"/>
      <c r="AC44" s="373"/>
      <c r="AD44" s="236">
        <v>1.1000000000000001</v>
      </c>
    </row>
    <row r="45" spans="1:406" s="323" customFormat="1" ht="15.95" hidden="1" customHeight="1" thickBot="1" x14ac:dyDescent="0.25">
      <c r="A45" s="447" t="s">
        <v>82</v>
      </c>
      <c r="B45" s="168" t="s">
        <v>83</v>
      </c>
      <c r="C45" s="282">
        <v>150</v>
      </c>
      <c r="D45" s="370">
        <v>1923</v>
      </c>
      <c r="E45" s="369" t="s">
        <v>84</v>
      </c>
      <c r="F45" s="80"/>
      <c r="G45" s="80"/>
      <c r="H45" s="223">
        <v>44920</v>
      </c>
      <c r="I45" s="444"/>
      <c r="J45" s="283"/>
      <c r="K45" s="448"/>
      <c r="L45" s="256"/>
      <c r="M45" s="224"/>
      <c r="N45" s="224">
        <v>0</v>
      </c>
      <c r="O45" s="224"/>
      <c r="P45" s="258">
        <v>0</v>
      </c>
      <c r="Q45" s="256"/>
      <c r="R45" s="224">
        <v>0</v>
      </c>
      <c r="S45" s="258">
        <v>0</v>
      </c>
      <c r="T45" s="256"/>
      <c r="U45" s="224">
        <v>0</v>
      </c>
      <c r="V45" s="258">
        <v>0</v>
      </c>
      <c r="W45" s="256"/>
      <c r="X45" s="224">
        <v>0</v>
      </c>
      <c r="Y45" s="258">
        <v>0</v>
      </c>
      <c r="Z45" s="80"/>
      <c r="AA45" s="168">
        <f>N45+R45+U45+X45</f>
        <v>0</v>
      </c>
      <c r="AB45" s="81">
        <f>P45+S45+V45+Y45</f>
        <v>0</v>
      </c>
      <c r="AC45" s="82">
        <f>AA45</f>
        <v>0</v>
      </c>
      <c r="AD45" s="79">
        <f>AC45/C45</f>
        <v>0</v>
      </c>
    </row>
    <row r="46" spans="1:406" s="323" customFormat="1" ht="15.6" customHeight="1" x14ac:dyDescent="0.2">
      <c r="A46" s="446" t="s">
        <v>85</v>
      </c>
      <c r="B46" s="437" t="s">
        <v>86</v>
      </c>
      <c r="C46" s="280">
        <v>150</v>
      </c>
      <c r="D46" s="265">
        <v>2028</v>
      </c>
      <c r="E46" s="249" t="s">
        <v>84</v>
      </c>
      <c r="F46" s="201"/>
      <c r="G46" s="201"/>
      <c r="H46" s="221">
        <v>45102</v>
      </c>
      <c r="I46" s="430"/>
      <c r="J46" s="202">
        <v>45104</v>
      </c>
      <c r="K46" s="496" t="s">
        <v>44</v>
      </c>
      <c r="L46" s="247"/>
      <c r="M46" s="254"/>
      <c r="N46" s="254">
        <v>6</v>
      </c>
      <c r="O46" s="254"/>
      <c r="P46" s="243">
        <v>3</v>
      </c>
      <c r="Q46" s="247"/>
      <c r="R46" s="254">
        <v>0</v>
      </c>
      <c r="S46" s="243">
        <v>0</v>
      </c>
      <c r="T46" s="247"/>
      <c r="U46" s="254">
        <v>6</v>
      </c>
      <c r="V46" s="243">
        <v>0</v>
      </c>
      <c r="W46" s="247"/>
      <c r="X46" s="254">
        <v>52</v>
      </c>
      <c r="Y46" s="243">
        <v>4</v>
      </c>
      <c r="Z46" s="201"/>
      <c r="AA46" s="437">
        <f>N46+R46+U46+X46</f>
        <v>64</v>
      </c>
      <c r="AB46" s="442">
        <f>P46+S46+V46+Y46</f>
        <v>7</v>
      </c>
      <c r="AC46" s="183">
        <f>AA46</f>
        <v>64</v>
      </c>
      <c r="AD46" s="192">
        <f>AC46/C46</f>
        <v>0.42666666666666669</v>
      </c>
    </row>
    <row r="47" spans="1:406" s="323" customFormat="1" ht="15.6" customHeight="1" x14ac:dyDescent="0.2">
      <c r="A47" s="169" t="s">
        <v>87</v>
      </c>
      <c r="B47" s="438" t="s">
        <v>83</v>
      </c>
      <c r="C47" s="276">
        <v>150</v>
      </c>
      <c r="D47" s="263">
        <v>2028</v>
      </c>
      <c r="E47" s="246" t="s">
        <v>84</v>
      </c>
      <c r="F47" s="67"/>
      <c r="G47" s="67"/>
      <c r="H47" s="205">
        <v>45109</v>
      </c>
      <c r="I47" s="108"/>
      <c r="J47" s="202">
        <v>45111</v>
      </c>
      <c r="K47" s="445"/>
      <c r="L47" s="250"/>
      <c r="M47" s="251"/>
      <c r="N47" s="251">
        <v>50</v>
      </c>
      <c r="O47" s="251"/>
      <c r="P47" s="252">
        <v>9</v>
      </c>
      <c r="Q47" s="250"/>
      <c r="R47" s="251">
        <v>8</v>
      </c>
      <c r="S47" s="252">
        <v>0</v>
      </c>
      <c r="T47" s="250"/>
      <c r="U47" s="251">
        <v>2</v>
      </c>
      <c r="V47" s="252">
        <v>0</v>
      </c>
      <c r="W47" s="250"/>
      <c r="X47" s="251">
        <v>56</v>
      </c>
      <c r="Y47" s="252">
        <v>3</v>
      </c>
      <c r="Z47" s="67"/>
      <c r="AA47" s="438">
        <f>N47+R47+U47+X47</f>
        <v>116</v>
      </c>
      <c r="AB47" s="475">
        <f>P47+S47+V47+Y47</f>
        <v>12</v>
      </c>
      <c r="AC47" s="85">
        <f>AA47</f>
        <v>116</v>
      </c>
      <c r="AD47" s="66">
        <f>AC47/C47</f>
        <v>0.77333333333333332</v>
      </c>
    </row>
    <row r="48" spans="1:406" s="323" customFormat="1" ht="13.5" customHeight="1" x14ac:dyDescent="0.2">
      <c r="A48" s="173" t="s">
        <v>36</v>
      </c>
      <c r="B48" s="174"/>
      <c r="C48" s="278"/>
      <c r="D48" s="264"/>
      <c r="E48" s="264"/>
      <c r="F48" s="279"/>
      <c r="G48" s="175"/>
      <c r="H48" s="180">
        <v>45116</v>
      </c>
      <c r="I48" s="175"/>
      <c r="J48" s="175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174"/>
      <c r="W48" s="220"/>
      <c r="X48" s="220"/>
      <c r="Y48" s="174"/>
      <c r="Z48" s="174"/>
      <c r="AA48" s="174"/>
      <c r="AB48" s="176"/>
      <c r="AC48" s="177"/>
      <c r="AD48" s="178"/>
    </row>
    <row r="49" spans="1:406" s="323" customFormat="1" ht="15.6" customHeight="1" x14ac:dyDescent="0.2">
      <c r="A49" s="446" t="s">
        <v>88</v>
      </c>
      <c r="B49" s="437" t="s">
        <v>89</v>
      </c>
      <c r="C49" s="280">
        <v>150</v>
      </c>
      <c r="D49" s="265">
        <v>2028</v>
      </c>
      <c r="E49" s="246" t="s">
        <v>84</v>
      </c>
      <c r="F49" s="201"/>
      <c r="G49" s="201"/>
      <c r="H49" s="221">
        <v>45123</v>
      </c>
      <c r="I49" s="462"/>
      <c r="J49" s="202">
        <v>45125</v>
      </c>
      <c r="K49" s="451"/>
      <c r="L49" s="247"/>
      <c r="M49" s="254"/>
      <c r="N49" s="254">
        <v>32</v>
      </c>
      <c r="O49" s="254"/>
      <c r="P49" s="243">
        <v>10</v>
      </c>
      <c r="Q49" s="247"/>
      <c r="R49" s="254">
        <v>6</v>
      </c>
      <c r="S49" s="243">
        <v>0</v>
      </c>
      <c r="T49" s="247"/>
      <c r="U49" s="254">
        <v>1</v>
      </c>
      <c r="V49" s="243">
        <v>0</v>
      </c>
      <c r="W49" s="247"/>
      <c r="X49" s="254">
        <v>84</v>
      </c>
      <c r="Y49" s="243">
        <v>2</v>
      </c>
      <c r="Z49" s="201"/>
      <c r="AA49" s="437">
        <f>N49+R49+U49+X49</f>
        <v>123</v>
      </c>
      <c r="AB49" s="471">
        <f>P49+S49+V49+Y49</f>
        <v>12</v>
      </c>
      <c r="AC49" s="183">
        <f>AA49</f>
        <v>123</v>
      </c>
      <c r="AD49" s="477">
        <f>AC49/C49</f>
        <v>0.82</v>
      </c>
    </row>
    <row r="50" spans="1:406" s="323" customFormat="1" ht="15.6" customHeight="1" x14ac:dyDescent="0.2">
      <c r="A50" s="446" t="s">
        <v>90</v>
      </c>
      <c r="B50" s="437" t="s">
        <v>91</v>
      </c>
      <c r="C50" s="280">
        <v>150</v>
      </c>
      <c r="D50" s="265">
        <v>2028</v>
      </c>
      <c r="E50" s="249" t="s">
        <v>84</v>
      </c>
      <c r="F50" s="201"/>
      <c r="G50" s="201"/>
      <c r="H50" s="221">
        <v>45130</v>
      </c>
      <c r="I50" s="462"/>
      <c r="J50" s="281"/>
      <c r="K50" s="451" t="s">
        <v>92</v>
      </c>
      <c r="L50" s="247"/>
      <c r="M50" s="254"/>
      <c r="N50" s="254">
        <v>20</v>
      </c>
      <c r="O50" s="254"/>
      <c r="P50" s="243">
        <v>10</v>
      </c>
      <c r="Q50" s="247"/>
      <c r="R50" s="254">
        <v>9</v>
      </c>
      <c r="S50" s="243">
        <v>0</v>
      </c>
      <c r="T50" s="247"/>
      <c r="U50" s="254">
        <v>4</v>
      </c>
      <c r="V50" s="243">
        <v>0</v>
      </c>
      <c r="W50" s="247"/>
      <c r="X50" s="254">
        <v>78</v>
      </c>
      <c r="Y50" s="243">
        <v>2</v>
      </c>
      <c r="Z50" s="201"/>
      <c r="AA50" s="437">
        <f>N50+R50+U50+X50</f>
        <v>111</v>
      </c>
      <c r="AB50" s="471">
        <f>P50+S50+V50+Y50</f>
        <v>12</v>
      </c>
      <c r="AC50" s="183">
        <f>AA50</f>
        <v>111</v>
      </c>
      <c r="AD50" s="66">
        <f>AC50/C50</f>
        <v>0.74</v>
      </c>
    </row>
    <row r="51" spans="1:406" s="323" customFormat="1" ht="15.6" customHeight="1" x14ac:dyDescent="0.2">
      <c r="A51" s="482" t="s">
        <v>93</v>
      </c>
      <c r="B51" s="483"/>
      <c r="C51" s="276">
        <v>150</v>
      </c>
      <c r="D51" s="263">
        <v>2028</v>
      </c>
      <c r="E51" s="246" t="s">
        <v>84</v>
      </c>
      <c r="F51" s="67"/>
      <c r="G51" s="67"/>
      <c r="H51" s="205">
        <v>45137</v>
      </c>
      <c r="I51" s="108"/>
      <c r="J51" s="277"/>
      <c r="K51" s="445"/>
      <c r="L51" s="250"/>
      <c r="M51" s="251"/>
      <c r="N51" s="251">
        <v>0</v>
      </c>
      <c r="O51" s="251"/>
      <c r="P51" s="252">
        <v>0</v>
      </c>
      <c r="Q51" s="250"/>
      <c r="R51" s="251">
        <v>0</v>
      </c>
      <c r="S51" s="252">
        <v>0</v>
      </c>
      <c r="T51" s="250"/>
      <c r="U51" s="251">
        <v>0</v>
      </c>
      <c r="V51" s="252">
        <v>0</v>
      </c>
      <c r="W51" s="250"/>
      <c r="X51" s="251">
        <v>0</v>
      </c>
      <c r="Y51" s="252">
        <v>0</v>
      </c>
      <c r="Z51" s="67"/>
      <c r="AA51" s="438">
        <f>N51+R51+U51+X51</f>
        <v>0</v>
      </c>
      <c r="AB51" s="83">
        <f>P51+S51+V51+Y51</f>
        <v>0</v>
      </c>
      <c r="AC51" s="85">
        <f>AA51</f>
        <v>0</v>
      </c>
      <c r="AD51" s="66"/>
    </row>
    <row r="52" spans="1:406" s="323" customFormat="1" ht="15.6" customHeight="1" thickBot="1" x14ac:dyDescent="0.25">
      <c r="A52" s="447" t="s">
        <v>94</v>
      </c>
      <c r="B52" s="168" t="s">
        <v>95</v>
      </c>
      <c r="C52" s="282">
        <v>150</v>
      </c>
      <c r="D52" s="370">
        <v>2028</v>
      </c>
      <c r="E52" s="369" t="s">
        <v>84</v>
      </c>
      <c r="F52" s="80"/>
      <c r="G52" s="80"/>
      <c r="H52" s="223">
        <v>45144</v>
      </c>
      <c r="I52" s="110"/>
      <c r="J52" s="111"/>
      <c r="K52" s="448"/>
      <c r="L52" s="256"/>
      <c r="M52" s="224"/>
      <c r="N52" s="224">
        <v>42</v>
      </c>
      <c r="O52" s="224"/>
      <c r="P52" s="258">
        <v>10</v>
      </c>
      <c r="Q52" s="256"/>
      <c r="R52" s="224">
        <v>20</v>
      </c>
      <c r="S52" s="258">
        <v>0</v>
      </c>
      <c r="T52" s="256"/>
      <c r="U52" s="224">
        <v>0</v>
      </c>
      <c r="V52" s="258">
        <v>0</v>
      </c>
      <c r="W52" s="256"/>
      <c r="X52" s="224">
        <v>44</v>
      </c>
      <c r="Y52" s="258">
        <v>2</v>
      </c>
      <c r="Z52" s="80"/>
      <c r="AA52" s="168">
        <f>N52+R52+U52+X52</f>
        <v>106</v>
      </c>
      <c r="AB52" s="486">
        <f>P52+S52+V52+Y52</f>
        <v>12</v>
      </c>
      <c r="AC52" s="82">
        <f>AA52</f>
        <v>106</v>
      </c>
      <c r="AD52" s="79">
        <f>AC52/C52</f>
        <v>0.70666666666666667</v>
      </c>
    </row>
    <row r="53" spans="1:406" ht="15" customHeight="1" thickBot="1" x14ac:dyDescent="0.25">
      <c r="A53" s="112"/>
      <c r="B53" s="360"/>
      <c r="C53" s="360"/>
      <c r="D53" s="269"/>
      <c r="E53" s="269"/>
      <c r="F53" s="269"/>
      <c r="G53" s="360"/>
      <c r="H53" s="360"/>
      <c r="I53" s="357"/>
      <c r="J53" s="357"/>
      <c r="K53" s="357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360"/>
      <c r="AA53" s="360"/>
      <c r="AB53" s="360"/>
      <c r="AC53" s="73"/>
      <c r="AD53" s="362"/>
      <c r="AE53" s="323"/>
      <c r="AF53" s="323"/>
      <c r="AG53" s="323"/>
      <c r="AH53" s="323"/>
      <c r="AI53" s="323"/>
      <c r="AJ53" s="323"/>
      <c r="AK53" s="323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323"/>
      <c r="AW53" s="323"/>
      <c r="AX53" s="323"/>
      <c r="AY53" s="323"/>
      <c r="AZ53" s="323"/>
      <c r="BA53" s="323"/>
      <c r="BB53" s="323"/>
      <c r="BC53" s="323"/>
      <c r="BD53" s="323"/>
      <c r="BE53" s="323"/>
      <c r="BF53" s="323"/>
      <c r="BG53" s="323"/>
      <c r="BH53" s="323"/>
      <c r="BI53" s="323"/>
      <c r="BJ53" s="323"/>
      <c r="BK53" s="323"/>
      <c r="BL53" s="323"/>
      <c r="BM53" s="323"/>
      <c r="BN53" s="323"/>
      <c r="BO53" s="323"/>
      <c r="BP53" s="323"/>
      <c r="BQ53" s="323"/>
      <c r="BR53" s="323"/>
      <c r="BS53" s="323"/>
      <c r="BT53" s="323"/>
      <c r="BU53" s="323"/>
      <c r="BV53" s="323"/>
      <c r="BW53" s="323"/>
      <c r="BX53" s="323"/>
      <c r="BY53" s="323"/>
      <c r="BZ53" s="323"/>
      <c r="CA53" s="323"/>
      <c r="CB53" s="323"/>
      <c r="CC53" s="323"/>
      <c r="CD53" s="323"/>
      <c r="CE53" s="323"/>
      <c r="CF53" s="323"/>
      <c r="CG53" s="323"/>
      <c r="CH53" s="323"/>
      <c r="CI53" s="323"/>
      <c r="CJ53" s="323"/>
      <c r="CK53" s="323"/>
      <c r="CL53" s="323"/>
      <c r="CM53" s="323"/>
      <c r="CN53" s="323"/>
      <c r="CO53" s="323"/>
      <c r="CP53" s="323"/>
      <c r="CQ53" s="323"/>
      <c r="CR53" s="323"/>
      <c r="CS53" s="323"/>
      <c r="CT53" s="323"/>
      <c r="CU53" s="323"/>
      <c r="CV53" s="323"/>
      <c r="CW53" s="323"/>
      <c r="CX53" s="323"/>
      <c r="CY53" s="323"/>
      <c r="CZ53" s="323"/>
      <c r="DA53" s="323"/>
      <c r="DB53" s="323"/>
      <c r="DC53" s="323"/>
      <c r="DD53" s="323"/>
      <c r="DE53" s="323"/>
      <c r="DF53" s="323"/>
      <c r="DG53" s="323"/>
      <c r="DH53" s="323"/>
      <c r="DI53" s="323"/>
      <c r="DJ53" s="323"/>
      <c r="DK53" s="323"/>
      <c r="DL53" s="323"/>
      <c r="DM53" s="323"/>
      <c r="DN53" s="323"/>
      <c r="DO53" s="323"/>
      <c r="DP53" s="323"/>
      <c r="DQ53" s="323"/>
      <c r="DR53" s="323"/>
      <c r="DS53" s="323"/>
      <c r="DT53" s="323"/>
      <c r="DU53" s="323"/>
      <c r="DV53" s="323"/>
      <c r="DW53" s="323"/>
      <c r="DX53" s="323"/>
      <c r="DY53" s="323"/>
      <c r="DZ53" s="323"/>
      <c r="EA53" s="323"/>
      <c r="EB53" s="323"/>
      <c r="EC53" s="323"/>
      <c r="ED53" s="323"/>
      <c r="EE53" s="323"/>
      <c r="EF53" s="323"/>
      <c r="EG53" s="323"/>
      <c r="EH53" s="323"/>
      <c r="EI53" s="323"/>
      <c r="EJ53" s="323"/>
      <c r="EK53" s="323"/>
      <c r="EL53" s="323"/>
      <c r="EM53" s="323"/>
      <c r="EN53" s="323"/>
      <c r="EO53" s="323"/>
      <c r="EP53" s="323"/>
      <c r="EQ53" s="323"/>
      <c r="ER53" s="323"/>
      <c r="ES53" s="323"/>
      <c r="ET53" s="323"/>
      <c r="EU53" s="323"/>
      <c r="EV53" s="323"/>
      <c r="EW53" s="323"/>
      <c r="EX53" s="323"/>
      <c r="EY53" s="323"/>
      <c r="EZ53" s="323"/>
      <c r="FA53" s="323"/>
      <c r="FB53" s="323"/>
      <c r="FC53" s="323"/>
      <c r="FD53" s="323"/>
      <c r="FE53" s="323"/>
      <c r="FF53" s="323"/>
      <c r="FG53" s="323"/>
      <c r="FH53" s="323"/>
      <c r="FI53" s="323"/>
      <c r="FJ53" s="323"/>
      <c r="FK53" s="323"/>
      <c r="FL53" s="323"/>
      <c r="FM53" s="323"/>
      <c r="FN53" s="323"/>
      <c r="FO53" s="323"/>
      <c r="FP53" s="323"/>
      <c r="FQ53" s="323"/>
      <c r="FR53" s="323"/>
      <c r="FS53" s="323"/>
      <c r="FT53" s="323"/>
      <c r="FU53" s="323"/>
      <c r="FV53" s="323"/>
      <c r="FW53" s="323"/>
      <c r="FX53" s="323"/>
      <c r="FY53" s="323"/>
      <c r="FZ53" s="323"/>
      <c r="GA53" s="323"/>
      <c r="GB53" s="323"/>
      <c r="GC53" s="323"/>
      <c r="GD53" s="323"/>
      <c r="GE53" s="323"/>
      <c r="GF53" s="323"/>
      <c r="GG53" s="323"/>
      <c r="GH53" s="323"/>
      <c r="GI53" s="323"/>
      <c r="GJ53" s="323"/>
      <c r="GK53" s="323"/>
      <c r="GL53" s="323"/>
      <c r="GM53" s="323"/>
      <c r="GN53" s="323"/>
      <c r="GO53" s="323"/>
      <c r="GP53" s="323"/>
      <c r="GQ53" s="323"/>
      <c r="GR53" s="323"/>
      <c r="GS53" s="323"/>
      <c r="GT53" s="323"/>
      <c r="GU53" s="323"/>
      <c r="GV53" s="323"/>
      <c r="GW53" s="323"/>
      <c r="GX53" s="323"/>
      <c r="GY53" s="323"/>
      <c r="GZ53" s="323"/>
      <c r="HA53" s="323"/>
      <c r="HB53" s="323"/>
      <c r="HC53" s="323"/>
      <c r="HD53" s="323"/>
      <c r="HE53" s="323"/>
      <c r="HF53" s="323"/>
      <c r="HG53" s="323"/>
      <c r="HH53" s="323"/>
      <c r="HI53" s="323"/>
      <c r="HJ53" s="323"/>
      <c r="HK53" s="323"/>
      <c r="HL53" s="323"/>
      <c r="HM53" s="323"/>
      <c r="HN53" s="323"/>
      <c r="HO53" s="323"/>
      <c r="HP53" s="323"/>
      <c r="HQ53" s="323"/>
      <c r="HR53" s="323"/>
      <c r="HS53" s="323"/>
      <c r="HT53" s="323"/>
      <c r="HU53" s="323"/>
      <c r="HV53" s="323"/>
      <c r="HW53" s="323"/>
      <c r="HX53" s="323"/>
      <c r="HY53" s="323"/>
      <c r="HZ53" s="323"/>
      <c r="IA53" s="323"/>
      <c r="IB53" s="323"/>
      <c r="IC53" s="323"/>
      <c r="ID53" s="323"/>
      <c r="IE53" s="323"/>
      <c r="IF53" s="323"/>
      <c r="IG53" s="323"/>
      <c r="IH53" s="323"/>
      <c r="II53" s="323"/>
      <c r="IJ53" s="323"/>
      <c r="IK53" s="323"/>
      <c r="IL53" s="323"/>
      <c r="IM53" s="323"/>
      <c r="IN53" s="323"/>
      <c r="IO53" s="323"/>
      <c r="IP53" s="323"/>
      <c r="IQ53" s="323"/>
      <c r="IR53" s="323"/>
      <c r="IS53" s="323"/>
      <c r="IT53" s="323"/>
      <c r="IU53" s="323"/>
      <c r="IV53" s="323"/>
      <c r="IW53" s="323"/>
      <c r="IX53" s="323"/>
      <c r="IY53" s="323"/>
      <c r="IZ53" s="323"/>
      <c r="JA53" s="323"/>
      <c r="JB53" s="323"/>
      <c r="JC53" s="323"/>
      <c r="JD53" s="323"/>
      <c r="JE53" s="323"/>
      <c r="JF53" s="323"/>
      <c r="JG53" s="323"/>
      <c r="JH53" s="323"/>
      <c r="JI53" s="323"/>
      <c r="JJ53" s="323"/>
      <c r="JK53" s="323"/>
      <c r="JL53" s="323"/>
      <c r="JM53" s="323"/>
      <c r="JN53" s="323"/>
      <c r="JO53" s="323"/>
      <c r="JP53" s="323"/>
      <c r="JQ53" s="323"/>
      <c r="JR53" s="323"/>
      <c r="JS53" s="323"/>
      <c r="JT53" s="323"/>
      <c r="JU53" s="323"/>
      <c r="JV53" s="323"/>
      <c r="JW53" s="323"/>
      <c r="JX53" s="323"/>
      <c r="JY53" s="323"/>
      <c r="JZ53" s="323"/>
      <c r="KA53" s="323"/>
      <c r="KB53" s="323"/>
      <c r="KC53" s="323"/>
      <c r="KD53" s="323"/>
      <c r="KE53" s="323"/>
      <c r="KF53" s="323"/>
      <c r="KG53" s="323"/>
      <c r="KH53" s="323"/>
      <c r="KI53" s="323"/>
      <c r="KJ53" s="323"/>
      <c r="KK53" s="323"/>
      <c r="KL53" s="323"/>
      <c r="KM53" s="323"/>
      <c r="KN53" s="323"/>
      <c r="KO53" s="323"/>
      <c r="KP53" s="323"/>
      <c r="KQ53" s="323"/>
      <c r="KR53" s="323"/>
      <c r="KS53" s="323"/>
      <c r="KT53" s="323"/>
      <c r="KU53" s="323"/>
      <c r="KV53" s="323"/>
      <c r="KW53" s="323"/>
      <c r="KX53" s="323"/>
      <c r="KY53" s="323"/>
      <c r="KZ53" s="323"/>
      <c r="LA53" s="323"/>
      <c r="LB53" s="323"/>
      <c r="LC53" s="323"/>
      <c r="LD53" s="323"/>
      <c r="LE53" s="323"/>
      <c r="LF53" s="323"/>
      <c r="LG53" s="323"/>
      <c r="LH53" s="323"/>
      <c r="LI53" s="323"/>
      <c r="LJ53" s="323"/>
      <c r="LK53" s="323"/>
      <c r="LL53" s="323"/>
      <c r="LM53" s="323"/>
      <c r="LN53" s="323"/>
      <c r="LO53" s="323"/>
      <c r="LP53" s="323"/>
      <c r="LQ53" s="323"/>
      <c r="LR53" s="323"/>
      <c r="LS53" s="323"/>
      <c r="LT53" s="323"/>
      <c r="LU53" s="323"/>
      <c r="LV53" s="323"/>
      <c r="LW53" s="323"/>
      <c r="LX53" s="323"/>
      <c r="LY53" s="323"/>
      <c r="LZ53" s="323"/>
      <c r="MA53" s="323"/>
      <c r="MB53" s="323"/>
      <c r="MC53" s="323"/>
      <c r="MD53" s="323"/>
      <c r="ME53" s="323"/>
      <c r="MF53" s="323"/>
      <c r="MG53" s="323"/>
      <c r="MH53" s="323"/>
      <c r="MI53" s="323"/>
      <c r="MJ53" s="323"/>
      <c r="MK53" s="323"/>
      <c r="ML53" s="323"/>
      <c r="MM53" s="323"/>
      <c r="MN53" s="323"/>
      <c r="MO53" s="323"/>
      <c r="MP53" s="323"/>
      <c r="MQ53" s="323"/>
      <c r="MR53" s="323"/>
      <c r="MS53" s="323"/>
      <c r="MT53" s="323"/>
      <c r="MU53" s="323"/>
      <c r="MV53" s="323"/>
      <c r="MW53" s="323"/>
      <c r="MX53" s="323"/>
      <c r="MY53" s="323"/>
      <c r="MZ53" s="323"/>
      <c r="NA53" s="323"/>
      <c r="NB53" s="323"/>
      <c r="NC53" s="323"/>
      <c r="ND53" s="323"/>
      <c r="NE53" s="323"/>
      <c r="NF53" s="323"/>
      <c r="NG53" s="323"/>
      <c r="NH53" s="323"/>
      <c r="NI53" s="323"/>
      <c r="NJ53" s="323"/>
      <c r="NK53" s="323"/>
      <c r="NL53" s="323"/>
      <c r="NM53" s="323"/>
      <c r="NN53" s="323"/>
      <c r="NO53" s="323"/>
      <c r="NP53" s="323"/>
      <c r="NQ53" s="323"/>
      <c r="NR53" s="323"/>
      <c r="NS53" s="323"/>
      <c r="NT53" s="323"/>
      <c r="NU53" s="323"/>
      <c r="NV53" s="323"/>
      <c r="NW53" s="323"/>
      <c r="NX53" s="323"/>
      <c r="NY53" s="323"/>
      <c r="NZ53" s="323"/>
      <c r="OA53" s="323"/>
      <c r="OB53" s="323"/>
      <c r="OC53" s="323"/>
      <c r="OD53" s="323"/>
      <c r="OE53" s="323"/>
      <c r="OF53" s="323"/>
      <c r="OG53" s="323"/>
      <c r="OH53" s="323"/>
      <c r="OI53" s="323"/>
      <c r="OJ53" s="323"/>
      <c r="OK53" s="323"/>
      <c r="OL53" s="323"/>
      <c r="OM53" s="323"/>
      <c r="ON53" s="323"/>
      <c r="OO53" s="323"/>
      <c r="OP53" s="323"/>
    </row>
    <row r="54" spans="1:406" s="323" customFormat="1" ht="16.5" customHeight="1" x14ac:dyDescent="0.25">
      <c r="A54" s="50" t="s">
        <v>96</v>
      </c>
      <c r="B54" s="378" t="s">
        <v>97</v>
      </c>
      <c r="C54" s="52"/>
      <c r="D54" s="270"/>
      <c r="E54" s="270"/>
      <c r="F54" s="270"/>
      <c r="G54" s="52"/>
      <c r="H54" s="53"/>
      <c r="I54" s="52"/>
      <c r="J54" s="130"/>
      <c r="K54" s="52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19"/>
      <c r="AA54" s="19"/>
      <c r="AC54" s="2"/>
      <c r="AD54" s="324"/>
    </row>
    <row r="55" spans="1:406" s="323" customFormat="1" ht="13.5" customHeight="1" x14ac:dyDescent="0.2">
      <c r="A55" s="446" t="s">
        <v>98</v>
      </c>
      <c r="B55" s="182" t="s">
        <v>99</v>
      </c>
      <c r="C55" s="280">
        <v>106</v>
      </c>
      <c r="D55" s="271">
        <v>1482</v>
      </c>
      <c r="E55" s="249">
        <v>49</v>
      </c>
      <c r="F55" s="203"/>
      <c r="G55" s="203"/>
      <c r="H55" s="221">
        <v>45101</v>
      </c>
      <c r="I55" s="259">
        <v>45108</v>
      </c>
      <c r="J55" s="202">
        <v>45109</v>
      </c>
      <c r="K55" s="212"/>
      <c r="L55" s="328"/>
      <c r="M55" s="329"/>
      <c r="N55" s="254">
        <v>0</v>
      </c>
      <c r="O55" s="329"/>
      <c r="P55" s="243">
        <v>0</v>
      </c>
      <c r="Q55" s="328"/>
      <c r="R55" s="254">
        <v>20</v>
      </c>
      <c r="S55" s="243">
        <v>7</v>
      </c>
      <c r="T55" s="328"/>
      <c r="U55" s="254">
        <v>4</v>
      </c>
      <c r="V55" s="243">
        <v>0</v>
      </c>
      <c r="W55" s="328"/>
      <c r="X55" s="254">
        <v>4</v>
      </c>
      <c r="Y55" s="243">
        <v>2</v>
      </c>
      <c r="Z55" s="330"/>
      <c r="AA55" s="437">
        <f t="shared" ref="AA55:AA60" si="0">N55+R55+U55+X55</f>
        <v>28</v>
      </c>
      <c r="AB55" s="442">
        <f t="shared" ref="AB55:AB60" si="1">P55+S55+V55+Y55</f>
        <v>9</v>
      </c>
      <c r="AC55" s="183">
        <f t="shared" ref="AC55:AC60" si="2">AA55</f>
        <v>28</v>
      </c>
      <c r="AD55" s="192">
        <f t="shared" ref="AD55:AD60" si="3">AC55/C55</f>
        <v>0.26415094339622641</v>
      </c>
    </row>
    <row r="56" spans="1:406" s="323" customFormat="1" ht="13.5" customHeight="1" x14ac:dyDescent="0.2">
      <c r="A56" s="169" t="s">
        <v>100</v>
      </c>
      <c r="B56" s="144" t="s">
        <v>101</v>
      </c>
      <c r="C56" s="276">
        <v>106</v>
      </c>
      <c r="D56" s="267">
        <v>1482</v>
      </c>
      <c r="E56" s="246">
        <v>49</v>
      </c>
      <c r="F56" s="136"/>
      <c r="G56" s="136"/>
      <c r="H56" s="205">
        <v>45108</v>
      </c>
      <c r="I56" s="259">
        <v>45115</v>
      </c>
      <c r="J56" s="202">
        <v>45116</v>
      </c>
      <c r="K56" s="133"/>
      <c r="L56" s="320"/>
      <c r="M56" s="321"/>
      <c r="N56" s="251">
        <v>0</v>
      </c>
      <c r="O56" s="321"/>
      <c r="P56" s="252">
        <v>0</v>
      </c>
      <c r="Q56" s="320"/>
      <c r="R56" s="251">
        <v>16</v>
      </c>
      <c r="S56" s="252">
        <v>4</v>
      </c>
      <c r="T56" s="320"/>
      <c r="U56" s="251">
        <v>2</v>
      </c>
      <c r="V56" s="252">
        <v>0</v>
      </c>
      <c r="W56" s="320"/>
      <c r="X56" s="251">
        <v>2</v>
      </c>
      <c r="Y56" s="252">
        <v>0</v>
      </c>
      <c r="Z56" s="322"/>
      <c r="AA56" s="438">
        <f t="shared" si="0"/>
        <v>20</v>
      </c>
      <c r="AB56" s="83">
        <f t="shared" si="1"/>
        <v>4</v>
      </c>
      <c r="AC56" s="85">
        <f t="shared" si="2"/>
        <v>20</v>
      </c>
      <c r="AD56" s="66">
        <f t="shared" si="3"/>
        <v>0.18867924528301888</v>
      </c>
    </row>
    <row r="57" spans="1:406" s="323" customFormat="1" ht="13.5" customHeight="1" x14ac:dyDescent="0.2">
      <c r="A57" s="169" t="s">
        <v>102</v>
      </c>
      <c r="B57" s="144" t="s">
        <v>103</v>
      </c>
      <c r="C57" s="276">
        <v>106</v>
      </c>
      <c r="D57" s="267">
        <v>1482</v>
      </c>
      <c r="E57" s="246">
        <v>49</v>
      </c>
      <c r="F57" s="136"/>
      <c r="G57" s="136"/>
      <c r="H57" s="205">
        <v>45115</v>
      </c>
      <c r="I57" s="108"/>
      <c r="J57" s="277"/>
      <c r="K57" s="133"/>
      <c r="L57" s="320"/>
      <c r="M57" s="321"/>
      <c r="N57" s="251">
        <v>0</v>
      </c>
      <c r="O57" s="321"/>
      <c r="P57" s="252">
        <v>0</v>
      </c>
      <c r="Q57" s="320"/>
      <c r="R57" s="251">
        <v>18</v>
      </c>
      <c r="S57" s="252">
        <v>6</v>
      </c>
      <c r="T57" s="320"/>
      <c r="U57" s="251">
        <v>0</v>
      </c>
      <c r="V57" s="252">
        <v>0</v>
      </c>
      <c r="W57" s="320"/>
      <c r="X57" s="251">
        <v>6</v>
      </c>
      <c r="Y57" s="252">
        <v>3</v>
      </c>
      <c r="Z57" s="322"/>
      <c r="AA57" s="438">
        <f t="shared" si="0"/>
        <v>24</v>
      </c>
      <c r="AB57" s="83">
        <f t="shared" si="1"/>
        <v>9</v>
      </c>
      <c r="AC57" s="85">
        <f t="shared" si="2"/>
        <v>24</v>
      </c>
      <c r="AD57" s="66">
        <f t="shared" si="3"/>
        <v>0.22641509433962265</v>
      </c>
    </row>
    <row r="58" spans="1:406" s="323" customFormat="1" ht="13.5" customHeight="1" x14ac:dyDescent="0.2">
      <c r="A58" s="169" t="s">
        <v>104</v>
      </c>
      <c r="B58" s="144" t="s">
        <v>105</v>
      </c>
      <c r="C58" s="276">
        <v>106</v>
      </c>
      <c r="D58" s="267">
        <v>1482</v>
      </c>
      <c r="E58" s="246">
        <v>49</v>
      </c>
      <c r="F58" s="136"/>
      <c r="G58" s="136"/>
      <c r="H58" s="205">
        <v>45122</v>
      </c>
      <c r="I58" s="108"/>
      <c r="J58" s="277"/>
      <c r="K58" s="133"/>
      <c r="L58" s="320"/>
      <c r="M58" s="321"/>
      <c r="N58" s="251">
        <v>0</v>
      </c>
      <c r="O58" s="321"/>
      <c r="P58" s="252">
        <v>0</v>
      </c>
      <c r="Q58" s="320"/>
      <c r="R58" s="251">
        <v>6</v>
      </c>
      <c r="S58" s="252">
        <v>0</v>
      </c>
      <c r="T58" s="320"/>
      <c r="U58" s="251">
        <v>0</v>
      </c>
      <c r="V58" s="252">
        <v>0</v>
      </c>
      <c r="W58" s="320"/>
      <c r="X58" s="251">
        <v>4</v>
      </c>
      <c r="Y58" s="252">
        <v>2</v>
      </c>
      <c r="Z58" s="322"/>
      <c r="AA58" s="438">
        <f t="shared" si="0"/>
        <v>10</v>
      </c>
      <c r="AB58" s="83">
        <f t="shared" si="1"/>
        <v>2</v>
      </c>
      <c r="AC58" s="85">
        <f t="shared" si="2"/>
        <v>10</v>
      </c>
      <c r="AD58" s="66">
        <f t="shared" si="3"/>
        <v>9.4339622641509441E-2</v>
      </c>
    </row>
    <row r="59" spans="1:406" s="323" customFormat="1" ht="13.5" customHeight="1" x14ac:dyDescent="0.2">
      <c r="A59" s="169" t="s">
        <v>106</v>
      </c>
      <c r="B59" s="144" t="s">
        <v>107</v>
      </c>
      <c r="C59" s="276">
        <v>106</v>
      </c>
      <c r="D59" s="267">
        <v>1482</v>
      </c>
      <c r="E59" s="246">
        <v>49</v>
      </c>
      <c r="F59" s="136"/>
      <c r="G59" s="136"/>
      <c r="H59" s="205">
        <v>45135</v>
      </c>
      <c r="I59" s="108"/>
      <c r="J59" s="277"/>
      <c r="K59" s="133"/>
      <c r="L59" s="320"/>
      <c r="M59" s="321"/>
      <c r="N59" s="251">
        <v>0</v>
      </c>
      <c r="O59" s="321"/>
      <c r="P59" s="252">
        <v>0</v>
      </c>
      <c r="Q59" s="320"/>
      <c r="R59" s="251">
        <v>0</v>
      </c>
      <c r="S59" s="252">
        <v>0</v>
      </c>
      <c r="T59" s="320"/>
      <c r="U59" s="251">
        <v>0</v>
      </c>
      <c r="V59" s="252">
        <v>0</v>
      </c>
      <c r="W59" s="320"/>
      <c r="X59" s="251">
        <v>0</v>
      </c>
      <c r="Y59" s="252">
        <v>0</v>
      </c>
      <c r="Z59" s="322"/>
      <c r="AA59" s="438">
        <f t="shared" si="0"/>
        <v>0</v>
      </c>
      <c r="AB59" s="83">
        <f t="shared" si="1"/>
        <v>0</v>
      </c>
      <c r="AC59" s="85">
        <f t="shared" si="2"/>
        <v>0</v>
      </c>
      <c r="AD59" s="66">
        <f t="shared" si="3"/>
        <v>0</v>
      </c>
    </row>
    <row r="60" spans="1:406" s="323" customFormat="1" ht="13.5" customHeight="1" thickBot="1" x14ac:dyDescent="0.25">
      <c r="A60" s="447" t="s">
        <v>108</v>
      </c>
      <c r="B60" s="138" t="s">
        <v>109</v>
      </c>
      <c r="C60" s="282">
        <v>106</v>
      </c>
      <c r="D60" s="272">
        <v>1482</v>
      </c>
      <c r="E60" s="369">
        <v>49</v>
      </c>
      <c r="F60" s="139"/>
      <c r="G60" s="139"/>
      <c r="H60" s="223">
        <v>45142</v>
      </c>
      <c r="I60" s="110"/>
      <c r="J60" s="283"/>
      <c r="K60" s="452"/>
      <c r="L60" s="453"/>
      <c r="M60" s="454"/>
      <c r="N60" s="224">
        <v>0</v>
      </c>
      <c r="O60" s="454"/>
      <c r="P60" s="258">
        <v>0</v>
      </c>
      <c r="Q60" s="453"/>
      <c r="R60" s="224">
        <v>0</v>
      </c>
      <c r="S60" s="258">
        <v>0</v>
      </c>
      <c r="T60" s="453"/>
      <c r="U60" s="224">
        <v>0</v>
      </c>
      <c r="V60" s="258">
        <v>0</v>
      </c>
      <c r="W60" s="453"/>
      <c r="X60" s="224">
        <v>0</v>
      </c>
      <c r="Y60" s="258">
        <v>0</v>
      </c>
      <c r="Z60" s="455"/>
      <c r="AA60" s="168">
        <f t="shared" si="0"/>
        <v>0</v>
      </c>
      <c r="AB60" s="81">
        <f t="shared" si="1"/>
        <v>0</v>
      </c>
      <c r="AC60" s="82">
        <f t="shared" si="2"/>
        <v>0</v>
      </c>
      <c r="AD60" s="79">
        <f t="shared" si="3"/>
        <v>0</v>
      </c>
    </row>
    <row r="61" spans="1:406" ht="14.45" customHeight="1" thickBot="1" x14ac:dyDescent="0.25">
      <c r="A61" s="112"/>
      <c r="B61" s="360"/>
      <c r="C61" s="284"/>
      <c r="D61" s="273"/>
      <c r="E61" s="273"/>
      <c r="F61" s="55"/>
      <c r="G61" s="55"/>
      <c r="H61" s="357"/>
      <c r="I61" s="135"/>
      <c r="J61" s="135"/>
      <c r="K61" s="137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4"/>
      <c r="AA61" s="360"/>
      <c r="AB61" s="360"/>
      <c r="AC61" s="361"/>
      <c r="AD61" s="216"/>
      <c r="AE61" s="323"/>
      <c r="AF61" s="323"/>
      <c r="AG61" s="323"/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3"/>
      <c r="AW61" s="323"/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3"/>
      <c r="BM61" s="323"/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3"/>
      <c r="CC61" s="323"/>
      <c r="CD61" s="323"/>
      <c r="CE61" s="323"/>
      <c r="CF61" s="323"/>
      <c r="CG61" s="323"/>
      <c r="CH61" s="323"/>
      <c r="CI61" s="323"/>
      <c r="CJ61" s="323"/>
      <c r="CK61" s="323"/>
      <c r="CL61" s="323"/>
      <c r="CM61" s="323"/>
      <c r="CN61" s="323"/>
      <c r="CO61" s="323"/>
      <c r="CP61" s="323"/>
      <c r="CQ61" s="323"/>
      <c r="CR61" s="323"/>
      <c r="CS61" s="323"/>
      <c r="CT61" s="323"/>
      <c r="CU61" s="323"/>
      <c r="CV61" s="323"/>
      <c r="CW61" s="323"/>
      <c r="CX61" s="323"/>
      <c r="CY61" s="323"/>
      <c r="CZ61" s="323"/>
      <c r="DA61" s="323"/>
      <c r="DB61" s="323"/>
      <c r="DC61" s="323"/>
      <c r="DD61" s="323"/>
      <c r="DE61" s="323"/>
      <c r="DF61" s="323"/>
      <c r="DG61" s="323"/>
      <c r="DH61" s="323"/>
      <c r="DI61" s="323"/>
      <c r="DJ61" s="323"/>
      <c r="DK61" s="323"/>
      <c r="DL61" s="323"/>
      <c r="DM61" s="323"/>
      <c r="DN61" s="323"/>
      <c r="DO61" s="323"/>
      <c r="DP61" s="323"/>
      <c r="DQ61" s="323"/>
      <c r="DR61" s="323"/>
      <c r="DS61" s="323"/>
      <c r="DT61" s="323"/>
      <c r="DU61" s="323"/>
      <c r="DV61" s="323"/>
      <c r="DW61" s="323"/>
      <c r="DX61" s="323"/>
      <c r="DY61" s="323"/>
      <c r="DZ61" s="323"/>
      <c r="EA61" s="323"/>
      <c r="EB61" s="323"/>
      <c r="EC61" s="323"/>
      <c r="ED61" s="323"/>
      <c r="EE61" s="323"/>
      <c r="EF61" s="323"/>
      <c r="EG61" s="323"/>
      <c r="EH61" s="323"/>
      <c r="EI61" s="323"/>
      <c r="EJ61" s="323"/>
      <c r="EK61" s="323"/>
      <c r="EL61" s="323"/>
      <c r="EM61" s="323"/>
      <c r="EN61" s="323"/>
      <c r="EO61" s="323"/>
      <c r="EP61" s="323"/>
      <c r="EQ61" s="323"/>
      <c r="ER61" s="323"/>
      <c r="ES61" s="323"/>
      <c r="ET61" s="323"/>
      <c r="EU61" s="323"/>
      <c r="EV61" s="323"/>
      <c r="EW61" s="323"/>
      <c r="EX61" s="323"/>
      <c r="EY61" s="323"/>
      <c r="EZ61" s="323"/>
      <c r="FA61" s="323"/>
      <c r="FB61" s="323"/>
      <c r="FC61" s="323"/>
      <c r="FD61" s="323"/>
      <c r="FE61" s="323"/>
      <c r="FF61" s="323"/>
      <c r="FG61" s="323"/>
      <c r="FH61" s="323"/>
      <c r="FI61" s="323"/>
      <c r="FJ61" s="323"/>
      <c r="FK61" s="323"/>
      <c r="FL61" s="323"/>
      <c r="FM61" s="323"/>
      <c r="FN61" s="323"/>
      <c r="FO61" s="323"/>
      <c r="FP61" s="323"/>
      <c r="FQ61" s="323"/>
      <c r="FR61" s="323"/>
      <c r="FS61" s="323"/>
      <c r="FT61" s="323"/>
      <c r="FU61" s="323"/>
      <c r="FV61" s="323"/>
      <c r="FW61" s="323"/>
      <c r="FX61" s="323"/>
      <c r="FY61" s="323"/>
      <c r="FZ61" s="323"/>
      <c r="GA61" s="323"/>
      <c r="GB61" s="323"/>
      <c r="GC61" s="323"/>
      <c r="GD61" s="323"/>
      <c r="GE61" s="323"/>
      <c r="GF61" s="323"/>
      <c r="GG61" s="323"/>
      <c r="GH61" s="323"/>
      <c r="GI61" s="323"/>
      <c r="GJ61" s="323"/>
      <c r="GK61" s="323"/>
      <c r="GL61" s="323"/>
      <c r="GM61" s="323"/>
      <c r="GN61" s="323"/>
      <c r="GO61" s="323"/>
      <c r="GP61" s="323"/>
      <c r="GQ61" s="323"/>
      <c r="GR61" s="323"/>
      <c r="GS61" s="323"/>
      <c r="GT61" s="323"/>
      <c r="GU61" s="323"/>
      <c r="GV61" s="323"/>
      <c r="GW61" s="323"/>
      <c r="GX61" s="323"/>
      <c r="GY61" s="323"/>
      <c r="GZ61" s="323"/>
      <c r="HA61" s="323"/>
      <c r="HB61" s="323"/>
      <c r="HC61" s="323"/>
      <c r="HD61" s="323"/>
      <c r="HE61" s="323"/>
      <c r="HF61" s="323"/>
      <c r="HG61" s="323"/>
      <c r="HH61" s="323"/>
      <c r="HI61" s="323"/>
      <c r="HJ61" s="323"/>
      <c r="HK61" s="323"/>
      <c r="HL61" s="323"/>
      <c r="HM61" s="323"/>
      <c r="HN61" s="323"/>
      <c r="HO61" s="323"/>
      <c r="HP61" s="323"/>
      <c r="HQ61" s="323"/>
      <c r="HR61" s="323"/>
      <c r="HS61" s="323"/>
      <c r="HT61" s="323"/>
      <c r="HU61" s="323"/>
      <c r="HV61" s="323"/>
      <c r="HW61" s="323"/>
      <c r="HX61" s="323"/>
      <c r="HY61" s="323"/>
      <c r="HZ61" s="323"/>
      <c r="IA61" s="323"/>
      <c r="IB61" s="323"/>
      <c r="IC61" s="323"/>
      <c r="ID61" s="323"/>
      <c r="IE61" s="323"/>
      <c r="IF61" s="323"/>
      <c r="IG61" s="323"/>
      <c r="IH61" s="323"/>
      <c r="II61" s="323"/>
      <c r="IJ61" s="323"/>
      <c r="IK61" s="323"/>
      <c r="IL61" s="323"/>
      <c r="IM61" s="323"/>
      <c r="IN61" s="323"/>
      <c r="IO61" s="323"/>
      <c r="IP61" s="323"/>
      <c r="IQ61" s="323"/>
      <c r="IR61" s="323"/>
      <c r="IS61" s="323"/>
      <c r="IT61" s="323"/>
      <c r="IU61" s="323"/>
      <c r="IV61" s="323"/>
      <c r="IW61" s="323"/>
      <c r="IX61" s="323"/>
      <c r="IY61" s="323"/>
      <c r="IZ61" s="323"/>
      <c r="JA61" s="323"/>
      <c r="JB61" s="323"/>
      <c r="JC61" s="323"/>
      <c r="JD61" s="323"/>
      <c r="JE61" s="323"/>
      <c r="JF61" s="323"/>
      <c r="JG61" s="323"/>
      <c r="JH61" s="323"/>
      <c r="JI61" s="323"/>
      <c r="JJ61" s="323"/>
      <c r="JK61" s="323"/>
      <c r="JL61" s="323"/>
      <c r="JM61" s="323"/>
      <c r="JN61" s="323"/>
      <c r="JO61" s="323"/>
      <c r="JP61" s="323"/>
      <c r="JQ61" s="323"/>
      <c r="JR61" s="323"/>
      <c r="JS61" s="323"/>
      <c r="JT61" s="323"/>
      <c r="JU61" s="323"/>
      <c r="JV61" s="323"/>
      <c r="JW61" s="323"/>
      <c r="JX61" s="323"/>
      <c r="JY61" s="323"/>
      <c r="JZ61" s="323"/>
      <c r="KA61" s="323"/>
      <c r="KB61" s="323"/>
      <c r="KC61" s="323"/>
      <c r="KD61" s="323"/>
      <c r="KE61" s="323"/>
      <c r="KF61" s="323"/>
      <c r="KG61" s="323"/>
      <c r="KH61" s="323"/>
      <c r="KI61" s="323"/>
      <c r="KJ61" s="323"/>
      <c r="KK61" s="323"/>
      <c r="KL61" s="323"/>
      <c r="KM61" s="323"/>
      <c r="KN61" s="323"/>
      <c r="KO61" s="323"/>
      <c r="KP61" s="323"/>
      <c r="KQ61" s="323"/>
      <c r="KR61" s="323"/>
      <c r="KS61" s="323"/>
      <c r="KT61" s="323"/>
      <c r="KU61" s="323"/>
      <c r="KV61" s="323"/>
      <c r="KW61" s="323"/>
      <c r="KX61" s="323"/>
      <c r="KY61" s="323"/>
      <c r="KZ61" s="323"/>
      <c r="LA61" s="323"/>
      <c r="LB61" s="323"/>
      <c r="LC61" s="323"/>
      <c r="LD61" s="323"/>
      <c r="LE61" s="323"/>
      <c r="LF61" s="323"/>
      <c r="LG61" s="323"/>
      <c r="LH61" s="323"/>
      <c r="LI61" s="323"/>
      <c r="LJ61" s="323"/>
      <c r="LK61" s="323"/>
      <c r="LL61" s="323"/>
      <c r="LM61" s="323"/>
      <c r="LN61" s="323"/>
      <c r="LO61" s="323"/>
      <c r="LP61" s="323"/>
      <c r="LQ61" s="323"/>
      <c r="LR61" s="323"/>
      <c r="LS61" s="323"/>
      <c r="LT61" s="323"/>
      <c r="LU61" s="323"/>
      <c r="LV61" s="323"/>
      <c r="LW61" s="323"/>
      <c r="LX61" s="323"/>
      <c r="LY61" s="323"/>
      <c r="LZ61" s="323"/>
      <c r="MA61" s="323"/>
      <c r="MB61" s="323"/>
      <c r="MC61" s="323"/>
      <c r="MD61" s="323"/>
      <c r="ME61" s="323"/>
      <c r="MF61" s="323"/>
      <c r="MG61" s="323"/>
      <c r="MH61" s="323"/>
      <c r="MI61" s="323"/>
      <c r="MJ61" s="323"/>
      <c r="MK61" s="323"/>
      <c r="ML61" s="323"/>
      <c r="MM61" s="323"/>
      <c r="MN61" s="323"/>
      <c r="MO61" s="323"/>
      <c r="MP61" s="323"/>
      <c r="MQ61" s="323"/>
      <c r="MR61" s="323"/>
      <c r="MS61" s="323"/>
      <c r="MT61" s="323"/>
      <c r="MU61" s="323"/>
      <c r="MV61" s="323"/>
      <c r="MW61" s="323"/>
      <c r="MX61" s="323"/>
      <c r="MY61" s="323"/>
      <c r="MZ61" s="323"/>
      <c r="NA61" s="323"/>
      <c r="NB61" s="323"/>
      <c r="NC61" s="323"/>
      <c r="ND61" s="323"/>
      <c r="NE61" s="323"/>
      <c r="NF61" s="323"/>
      <c r="NG61" s="323"/>
      <c r="NH61" s="323"/>
      <c r="NI61" s="323"/>
      <c r="NJ61" s="323"/>
      <c r="NK61" s="323"/>
      <c r="NL61" s="323"/>
      <c r="NM61" s="323"/>
      <c r="NN61" s="323"/>
      <c r="NO61" s="323"/>
      <c r="NP61" s="323"/>
      <c r="NQ61" s="323"/>
      <c r="NR61" s="323"/>
      <c r="NS61" s="323"/>
      <c r="NT61" s="323"/>
      <c r="NU61" s="323"/>
      <c r="NV61" s="323"/>
      <c r="NW61" s="323"/>
      <c r="NX61" s="323"/>
      <c r="NY61" s="323"/>
      <c r="NZ61" s="323"/>
      <c r="OA61" s="323"/>
      <c r="OB61" s="323"/>
      <c r="OC61" s="323"/>
      <c r="OD61" s="323"/>
      <c r="OE61" s="323"/>
      <c r="OF61" s="323"/>
      <c r="OG61" s="323"/>
      <c r="OH61" s="323"/>
      <c r="OI61" s="323"/>
      <c r="OJ61" s="323"/>
      <c r="OK61" s="323"/>
      <c r="OL61" s="323"/>
      <c r="OM61" s="323"/>
      <c r="ON61" s="323"/>
      <c r="OO61" s="323"/>
      <c r="OP61" s="323"/>
    </row>
    <row r="62" spans="1:406" s="323" customFormat="1" ht="14.45" customHeight="1" thickBot="1" x14ac:dyDescent="0.3">
      <c r="A62" s="50" t="s">
        <v>110</v>
      </c>
      <c r="B62" s="51" t="s">
        <v>111</v>
      </c>
      <c r="C62" s="52"/>
      <c r="D62" s="270"/>
      <c r="E62" s="270"/>
      <c r="F62" s="270"/>
      <c r="G62" s="52"/>
      <c r="H62" s="53"/>
      <c r="I62" s="52"/>
      <c r="J62" s="52"/>
      <c r="K62" s="52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19"/>
      <c r="AA62" s="19"/>
      <c r="AB62" s="19"/>
      <c r="AC62" s="19"/>
      <c r="AD62" s="215"/>
    </row>
    <row r="63" spans="1:406" s="323" customFormat="1" ht="13.5" customHeight="1" x14ac:dyDescent="0.2">
      <c r="A63" s="446" t="s">
        <v>112</v>
      </c>
      <c r="B63" s="437" t="s">
        <v>113</v>
      </c>
      <c r="C63" s="280">
        <v>50</v>
      </c>
      <c r="D63" s="271">
        <v>648</v>
      </c>
      <c r="E63" s="219">
        <v>3</v>
      </c>
      <c r="F63" s="203"/>
      <c r="G63" s="203"/>
      <c r="H63" s="202">
        <v>45102</v>
      </c>
      <c r="I63" s="430"/>
      <c r="J63" s="202">
        <v>45105</v>
      </c>
      <c r="K63" s="200" t="s">
        <v>44</v>
      </c>
      <c r="L63" s="247"/>
      <c r="M63" s="254"/>
      <c r="N63" s="254">
        <v>0</v>
      </c>
      <c r="O63" s="254"/>
      <c r="P63" s="243">
        <v>0</v>
      </c>
      <c r="Q63" s="247"/>
      <c r="R63" s="254">
        <v>12</v>
      </c>
      <c r="S63" s="243">
        <v>0</v>
      </c>
      <c r="T63" s="247"/>
      <c r="U63" s="254">
        <v>4</v>
      </c>
      <c r="V63" s="243">
        <v>0</v>
      </c>
      <c r="W63" s="247"/>
      <c r="X63" s="254">
        <v>0</v>
      </c>
      <c r="Y63" s="243">
        <v>0</v>
      </c>
      <c r="Z63" s="201"/>
      <c r="AA63" s="437">
        <f t="shared" ref="AA63:AA68" si="4">N63+R63+U63+X63</f>
        <v>16</v>
      </c>
      <c r="AB63" s="442">
        <f t="shared" ref="AB63:AB68" si="5">P63+S63+V63+Y63</f>
        <v>0</v>
      </c>
      <c r="AC63" s="183">
        <f t="shared" ref="AC63:AC68" si="6">AA63</f>
        <v>16</v>
      </c>
      <c r="AD63" s="487">
        <f t="shared" ref="AD63:AD68" si="7">AC63/C63</f>
        <v>0.32</v>
      </c>
    </row>
    <row r="64" spans="1:406" s="323" customFormat="1" ht="13.5" customHeight="1" x14ac:dyDescent="0.2">
      <c r="A64" s="169" t="s">
        <v>114</v>
      </c>
      <c r="B64" s="438" t="s">
        <v>115</v>
      </c>
      <c r="C64" s="276">
        <v>50</v>
      </c>
      <c r="D64" s="267">
        <v>648</v>
      </c>
      <c r="E64" s="225">
        <v>3</v>
      </c>
      <c r="F64" s="136"/>
      <c r="G64" s="136"/>
      <c r="H64" s="65">
        <v>45107</v>
      </c>
      <c r="I64" s="259">
        <v>45106</v>
      </c>
      <c r="J64" s="202">
        <v>45110</v>
      </c>
      <c r="K64" s="133"/>
      <c r="L64" s="250"/>
      <c r="M64" s="251"/>
      <c r="N64" s="251">
        <v>0</v>
      </c>
      <c r="O64" s="251"/>
      <c r="P64" s="252">
        <v>0</v>
      </c>
      <c r="Q64" s="250"/>
      <c r="R64" s="251">
        <v>4</v>
      </c>
      <c r="S64" s="252">
        <v>0</v>
      </c>
      <c r="T64" s="250"/>
      <c r="U64" s="251">
        <v>6</v>
      </c>
      <c r="V64" s="252">
        <v>0</v>
      </c>
      <c r="W64" s="250"/>
      <c r="X64" s="251">
        <v>0</v>
      </c>
      <c r="Y64" s="252">
        <v>0</v>
      </c>
      <c r="Z64" s="67"/>
      <c r="AA64" s="438">
        <f t="shared" si="4"/>
        <v>10</v>
      </c>
      <c r="AB64" s="83">
        <f t="shared" si="5"/>
        <v>0</v>
      </c>
      <c r="AC64" s="85">
        <f t="shared" si="6"/>
        <v>10</v>
      </c>
      <c r="AD64" s="66">
        <f t="shared" si="7"/>
        <v>0.2</v>
      </c>
    </row>
    <row r="65" spans="1:406" s="323" customFormat="1" ht="13.5" customHeight="1" x14ac:dyDescent="0.2">
      <c r="A65" s="169" t="s">
        <v>116</v>
      </c>
      <c r="B65" s="144" t="s">
        <v>117</v>
      </c>
      <c r="C65" s="276">
        <v>50</v>
      </c>
      <c r="D65" s="267">
        <v>648</v>
      </c>
      <c r="E65" s="225">
        <v>3</v>
      </c>
      <c r="F65" s="136"/>
      <c r="G65" s="136"/>
      <c r="H65" s="65">
        <v>45114</v>
      </c>
      <c r="I65" s="259"/>
      <c r="J65" s="202">
        <v>45116</v>
      </c>
      <c r="K65" s="109"/>
      <c r="L65" s="250"/>
      <c r="M65" s="251"/>
      <c r="N65" s="251">
        <v>0</v>
      </c>
      <c r="O65" s="251"/>
      <c r="P65" s="252">
        <v>0</v>
      </c>
      <c r="Q65" s="250"/>
      <c r="R65" s="251">
        <v>4</v>
      </c>
      <c r="S65" s="252">
        <v>0</v>
      </c>
      <c r="T65" s="250"/>
      <c r="U65" s="251">
        <v>0</v>
      </c>
      <c r="V65" s="252">
        <v>0</v>
      </c>
      <c r="W65" s="250"/>
      <c r="X65" s="251">
        <v>0</v>
      </c>
      <c r="Y65" s="252">
        <v>0</v>
      </c>
      <c r="Z65" s="67"/>
      <c r="AA65" s="438">
        <f t="shared" si="4"/>
        <v>4</v>
      </c>
      <c r="AB65" s="83">
        <f t="shared" si="5"/>
        <v>0</v>
      </c>
      <c r="AC65" s="85">
        <f t="shared" si="6"/>
        <v>4</v>
      </c>
      <c r="AD65" s="66">
        <f t="shared" si="7"/>
        <v>0.08</v>
      </c>
    </row>
    <row r="66" spans="1:406" s="323" customFormat="1" ht="13.5" customHeight="1" x14ac:dyDescent="0.2">
      <c r="A66" s="169" t="s">
        <v>118</v>
      </c>
      <c r="B66" s="144" t="s">
        <v>119</v>
      </c>
      <c r="C66" s="276">
        <v>50</v>
      </c>
      <c r="D66" s="267">
        <v>648</v>
      </c>
      <c r="E66" s="225">
        <v>3</v>
      </c>
      <c r="F66" s="136"/>
      <c r="G66" s="136"/>
      <c r="H66" s="65">
        <v>45121</v>
      </c>
      <c r="I66" s="259"/>
      <c r="J66" s="202">
        <v>45124</v>
      </c>
      <c r="K66" s="109"/>
      <c r="L66" s="250"/>
      <c r="M66" s="251"/>
      <c r="N66" s="251">
        <v>0</v>
      </c>
      <c r="O66" s="251"/>
      <c r="P66" s="252">
        <v>0</v>
      </c>
      <c r="Q66" s="250"/>
      <c r="R66" s="251">
        <v>4</v>
      </c>
      <c r="S66" s="252">
        <v>0</v>
      </c>
      <c r="T66" s="250"/>
      <c r="U66" s="251">
        <v>0</v>
      </c>
      <c r="V66" s="252">
        <v>0</v>
      </c>
      <c r="W66" s="250"/>
      <c r="X66" s="251">
        <v>0</v>
      </c>
      <c r="Y66" s="252">
        <v>0</v>
      </c>
      <c r="Z66" s="67"/>
      <c r="AA66" s="438">
        <f t="shared" si="4"/>
        <v>4</v>
      </c>
      <c r="AB66" s="83">
        <f t="shared" si="5"/>
        <v>0</v>
      </c>
      <c r="AC66" s="85">
        <f t="shared" si="6"/>
        <v>4</v>
      </c>
      <c r="AD66" s="66">
        <f t="shared" si="7"/>
        <v>0.08</v>
      </c>
    </row>
    <row r="67" spans="1:406" s="323" customFormat="1" ht="13.5" customHeight="1" x14ac:dyDescent="0.2">
      <c r="A67" s="169" t="s">
        <v>120</v>
      </c>
      <c r="B67" s="438" t="s">
        <v>121</v>
      </c>
      <c r="C67" s="276">
        <v>50</v>
      </c>
      <c r="D67" s="267">
        <v>648</v>
      </c>
      <c r="E67" s="225">
        <v>3</v>
      </c>
      <c r="F67" s="136"/>
      <c r="G67" s="136"/>
      <c r="H67" s="65">
        <v>45128</v>
      </c>
      <c r="I67" s="259"/>
      <c r="J67" s="65"/>
      <c r="K67" s="109" t="s">
        <v>122</v>
      </c>
      <c r="L67" s="250"/>
      <c r="M67" s="251"/>
      <c r="N67" s="251">
        <v>0</v>
      </c>
      <c r="O67" s="251"/>
      <c r="P67" s="252">
        <v>0</v>
      </c>
      <c r="Q67" s="250"/>
      <c r="R67" s="251">
        <v>6</v>
      </c>
      <c r="S67" s="252">
        <v>0</v>
      </c>
      <c r="T67" s="250"/>
      <c r="U67" s="251">
        <v>0</v>
      </c>
      <c r="V67" s="252">
        <v>0</v>
      </c>
      <c r="W67" s="250"/>
      <c r="X67" s="251">
        <v>0</v>
      </c>
      <c r="Y67" s="252">
        <v>0</v>
      </c>
      <c r="Z67" s="67"/>
      <c r="AA67" s="438">
        <f t="shared" si="4"/>
        <v>6</v>
      </c>
      <c r="AB67" s="83">
        <f t="shared" si="5"/>
        <v>0</v>
      </c>
      <c r="AC67" s="85">
        <f t="shared" si="6"/>
        <v>6</v>
      </c>
      <c r="AD67" s="66">
        <f t="shared" si="7"/>
        <v>0.12</v>
      </c>
    </row>
    <row r="68" spans="1:406" s="323" customFormat="1" ht="13.5" customHeight="1" thickBot="1" x14ac:dyDescent="0.25">
      <c r="A68" s="447" t="s">
        <v>123</v>
      </c>
      <c r="B68" s="168" t="s">
        <v>113</v>
      </c>
      <c r="C68" s="282">
        <v>50</v>
      </c>
      <c r="D68" s="272">
        <v>648</v>
      </c>
      <c r="E68" s="255">
        <v>3</v>
      </c>
      <c r="F68" s="139"/>
      <c r="G68" s="139"/>
      <c r="H68" s="111">
        <v>45135</v>
      </c>
      <c r="I68" s="444"/>
      <c r="J68" s="111"/>
      <c r="K68" s="244"/>
      <c r="L68" s="256"/>
      <c r="M68" s="224"/>
      <c r="N68" s="224">
        <v>0</v>
      </c>
      <c r="O68" s="224"/>
      <c r="P68" s="258">
        <v>0</v>
      </c>
      <c r="Q68" s="256"/>
      <c r="R68" s="224">
        <v>0</v>
      </c>
      <c r="S68" s="258">
        <v>0</v>
      </c>
      <c r="T68" s="256"/>
      <c r="U68" s="224">
        <v>0</v>
      </c>
      <c r="V68" s="258">
        <v>0</v>
      </c>
      <c r="W68" s="256"/>
      <c r="X68" s="224">
        <v>0</v>
      </c>
      <c r="Y68" s="258">
        <v>0</v>
      </c>
      <c r="Z68" s="80"/>
      <c r="AA68" s="168">
        <f t="shared" si="4"/>
        <v>0</v>
      </c>
      <c r="AB68" s="81">
        <f t="shared" si="5"/>
        <v>0</v>
      </c>
      <c r="AC68" s="82">
        <f t="shared" si="6"/>
        <v>0</v>
      </c>
      <c r="AD68" s="79">
        <f t="shared" si="7"/>
        <v>0</v>
      </c>
    </row>
    <row r="69" spans="1:406" ht="14.45" customHeight="1" thickBot="1" x14ac:dyDescent="0.25">
      <c r="A69" s="112"/>
      <c r="B69" s="360"/>
      <c r="C69" s="284"/>
      <c r="D69" s="273"/>
      <c r="E69" s="273"/>
      <c r="F69" s="55"/>
      <c r="G69" s="55"/>
      <c r="H69" s="357"/>
      <c r="I69" s="135"/>
      <c r="J69" s="135"/>
      <c r="K69" s="137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4"/>
      <c r="AA69" s="360"/>
      <c r="AB69" s="360"/>
      <c r="AC69" s="361"/>
      <c r="AD69" s="86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3"/>
      <c r="AP69" s="323"/>
      <c r="AQ69" s="323"/>
      <c r="AR69" s="323"/>
      <c r="AS69" s="323"/>
      <c r="AT69" s="323"/>
      <c r="AU69" s="323"/>
      <c r="AV69" s="323"/>
      <c r="AW69" s="323"/>
      <c r="AX69" s="323"/>
      <c r="AY69" s="323"/>
      <c r="AZ69" s="323"/>
      <c r="BA69" s="323"/>
      <c r="BB69" s="323"/>
      <c r="BC69" s="323"/>
      <c r="BD69" s="323"/>
      <c r="BE69" s="323"/>
      <c r="BF69" s="323"/>
      <c r="BG69" s="323"/>
      <c r="BH69" s="323"/>
      <c r="BI69" s="323"/>
      <c r="BJ69" s="323"/>
      <c r="BK69" s="323"/>
      <c r="BL69" s="323"/>
      <c r="BM69" s="323"/>
      <c r="BN69" s="323"/>
      <c r="BO69" s="323"/>
      <c r="BP69" s="323"/>
      <c r="BQ69" s="323"/>
      <c r="BR69" s="323"/>
      <c r="BS69" s="323"/>
      <c r="BT69" s="323"/>
      <c r="BU69" s="323"/>
      <c r="BV69" s="323"/>
      <c r="BW69" s="323"/>
      <c r="BX69" s="323"/>
      <c r="BY69" s="323"/>
      <c r="BZ69" s="323"/>
      <c r="CA69" s="323"/>
      <c r="CB69" s="323"/>
      <c r="CC69" s="323"/>
      <c r="CD69" s="323"/>
      <c r="CE69" s="323"/>
      <c r="CF69" s="323"/>
      <c r="CG69" s="323"/>
      <c r="CH69" s="323"/>
      <c r="CI69" s="323"/>
      <c r="CJ69" s="323"/>
      <c r="CK69" s="323"/>
      <c r="CL69" s="323"/>
      <c r="CM69" s="323"/>
      <c r="CN69" s="323"/>
      <c r="CO69" s="323"/>
      <c r="CP69" s="323"/>
      <c r="CQ69" s="323"/>
      <c r="CR69" s="323"/>
      <c r="CS69" s="323"/>
      <c r="CT69" s="323"/>
      <c r="CU69" s="323"/>
      <c r="CV69" s="323"/>
      <c r="CW69" s="323"/>
      <c r="CX69" s="323"/>
      <c r="CY69" s="323"/>
      <c r="CZ69" s="323"/>
      <c r="DA69" s="323"/>
      <c r="DB69" s="323"/>
      <c r="DC69" s="323"/>
      <c r="DD69" s="323"/>
      <c r="DE69" s="323"/>
      <c r="DF69" s="323"/>
      <c r="DG69" s="323"/>
      <c r="DH69" s="323"/>
      <c r="DI69" s="323"/>
      <c r="DJ69" s="323"/>
      <c r="DK69" s="323"/>
      <c r="DL69" s="323"/>
      <c r="DM69" s="323"/>
      <c r="DN69" s="323"/>
      <c r="DO69" s="323"/>
      <c r="DP69" s="323"/>
      <c r="DQ69" s="323"/>
      <c r="DR69" s="323"/>
      <c r="DS69" s="323"/>
      <c r="DT69" s="323"/>
      <c r="DU69" s="323"/>
      <c r="DV69" s="323"/>
      <c r="DW69" s="323"/>
      <c r="DX69" s="323"/>
      <c r="DY69" s="323"/>
      <c r="DZ69" s="323"/>
      <c r="EA69" s="323"/>
      <c r="EB69" s="323"/>
      <c r="EC69" s="323"/>
      <c r="ED69" s="323"/>
      <c r="EE69" s="323"/>
      <c r="EF69" s="323"/>
      <c r="EG69" s="323"/>
      <c r="EH69" s="323"/>
      <c r="EI69" s="323"/>
      <c r="EJ69" s="323"/>
      <c r="EK69" s="323"/>
      <c r="EL69" s="323"/>
      <c r="EM69" s="323"/>
      <c r="EN69" s="323"/>
      <c r="EO69" s="323"/>
      <c r="EP69" s="323"/>
      <c r="EQ69" s="323"/>
      <c r="ER69" s="323"/>
      <c r="ES69" s="323"/>
      <c r="ET69" s="323"/>
      <c r="EU69" s="323"/>
      <c r="EV69" s="323"/>
      <c r="EW69" s="323"/>
      <c r="EX69" s="323"/>
      <c r="EY69" s="323"/>
      <c r="EZ69" s="323"/>
      <c r="FA69" s="323"/>
      <c r="FB69" s="323"/>
      <c r="FC69" s="323"/>
      <c r="FD69" s="323"/>
      <c r="FE69" s="323"/>
      <c r="FF69" s="323"/>
      <c r="FG69" s="323"/>
      <c r="FH69" s="323"/>
      <c r="FI69" s="323"/>
      <c r="FJ69" s="323"/>
      <c r="FK69" s="323"/>
      <c r="FL69" s="323"/>
      <c r="FM69" s="323"/>
      <c r="FN69" s="323"/>
      <c r="FO69" s="323"/>
      <c r="FP69" s="323"/>
      <c r="FQ69" s="323"/>
      <c r="FR69" s="323"/>
      <c r="FS69" s="323"/>
      <c r="FT69" s="323"/>
      <c r="FU69" s="323"/>
      <c r="FV69" s="323"/>
      <c r="FW69" s="323"/>
      <c r="FX69" s="323"/>
      <c r="FY69" s="323"/>
      <c r="FZ69" s="323"/>
      <c r="GA69" s="323"/>
      <c r="GB69" s="323"/>
      <c r="GC69" s="323"/>
      <c r="GD69" s="323"/>
      <c r="GE69" s="323"/>
      <c r="GF69" s="323"/>
      <c r="GG69" s="323"/>
      <c r="GH69" s="323"/>
      <c r="GI69" s="323"/>
      <c r="GJ69" s="323"/>
      <c r="GK69" s="323"/>
      <c r="GL69" s="323"/>
      <c r="GM69" s="323"/>
      <c r="GN69" s="323"/>
      <c r="GO69" s="323"/>
      <c r="GP69" s="323"/>
      <c r="GQ69" s="323"/>
      <c r="GR69" s="323"/>
      <c r="GS69" s="323"/>
      <c r="GT69" s="323"/>
      <c r="GU69" s="323"/>
      <c r="GV69" s="323"/>
      <c r="GW69" s="323"/>
      <c r="GX69" s="323"/>
      <c r="GY69" s="323"/>
      <c r="GZ69" s="323"/>
      <c r="HA69" s="323"/>
      <c r="HB69" s="323"/>
      <c r="HC69" s="323"/>
      <c r="HD69" s="323"/>
      <c r="HE69" s="323"/>
      <c r="HF69" s="323"/>
      <c r="HG69" s="323"/>
      <c r="HH69" s="323"/>
      <c r="HI69" s="323"/>
      <c r="HJ69" s="323"/>
      <c r="HK69" s="323"/>
      <c r="HL69" s="323"/>
      <c r="HM69" s="323"/>
      <c r="HN69" s="323"/>
      <c r="HO69" s="323"/>
      <c r="HP69" s="323"/>
      <c r="HQ69" s="323"/>
      <c r="HR69" s="323"/>
      <c r="HS69" s="323"/>
      <c r="HT69" s="323"/>
      <c r="HU69" s="323"/>
      <c r="HV69" s="323"/>
      <c r="HW69" s="323"/>
      <c r="HX69" s="323"/>
      <c r="HY69" s="323"/>
      <c r="HZ69" s="323"/>
      <c r="IA69" s="323"/>
      <c r="IB69" s="323"/>
      <c r="IC69" s="323"/>
      <c r="ID69" s="323"/>
      <c r="IE69" s="323"/>
      <c r="IF69" s="323"/>
      <c r="IG69" s="323"/>
      <c r="IH69" s="323"/>
      <c r="II69" s="323"/>
      <c r="IJ69" s="323"/>
      <c r="IK69" s="323"/>
      <c r="IL69" s="323"/>
      <c r="IM69" s="323"/>
      <c r="IN69" s="323"/>
      <c r="IO69" s="323"/>
      <c r="IP69" s="323"/>
      <c r="IQ69" s="323"/>
      <c r="IR69" s="323"/>
      <c r="IS69" s="323"/>
      <c r="IT69" s="323"/>
      <c r="IU69" s="323"/>
      <c r="IV69" s="323"/>
      <c r="IW69" s="323"/>
      <c r="IX69" s="323"/>
      <c r="IY69" s="323"/>
      <c r="IZ69" s="323"/>
      <c r="JA69" s="323"/>
      <c r="JB69" s="323"/>
      <c r="JC69" s="323"/>
      <c r="JD69" s="323"/>
      <c r="JE69" s="323"/>
      <c r="JF69" s="323"/>
      <c r="JG69" s="323"/>
      <c r="JH69" s="323"/>
      <c r="JI69" s="323"/>
      <c r="JJ69" s="323"/>
      <c r="JK69" s="323"/>
      <c r="JL69" s="323"/>
      <c r="JM69" s="323"/>
      <c r="JN69" s="323"/>
      <c r="JO69" s="323"/>
      <c r="JP69" s="323"/>
      <c r="JQ69" s="323"/>
      <c r="JR69" s="323"/>
      <c r="JS69" s="323"/>
      <c r="JT69" s="323"/>
      <c r="JU69" s="323"/>
      <c r="JV69" s="323"/>
      <c r="JW69" s="323"/>
      <c r="JX69" s="323"/>
      <c r="JY69" s="323"/>
      <c r="JZ69" s="323"/>
      <c r="KA69" s="323"/>
      <c r="KB69" s="323"/>
      <c r="KC69" s="323"/>
      <c r="KD69" s="323"/>
      <c r="KE69" s="323"/>
      <c r="KF69" s="323"/>
      <c r="KG69" s="323"/>
      <c r="KH69" s="323"/>
      <c r="KI69" s="323"/>
      <c r="KJ69" s="323"/>
      <c r="KK69" s="323"/>
      <c r="KL69" s="323"/>
      <c r="KM69" s="323"/>
      <c r="KN69" s="323"/>
      <c r="KO69" s="323"/>
      <c r="KP69" s="323"/>
      <c r="KQ69" s="323"/>
      <c r="KR69" s="323"/>
      <c r="KS69" s="323"/>
      <c r="KT69" s="323"/>
      <c r="KU69" s="323"/>
      <c r="KV69" s="323"/>
      <c r="KW69" s="323"/>
      <c r="KX69" s="323"/>
      <c r="KY69" s="323"/>
      <c r="KZ69" s="323"/>
      <c r="LA69" s="323"/>
      <c r="LB69" s="323"/>
      <c r="LC69" s="323"/>
      <c r="LD69" s="323"/>
      <c r="LE69" s="323"/>
      <c r="LF69" s="323"/>
      <c r="LG69" s="323"/>
      <c r="LH69" s="323"/>
      <c r="LI69" s="323"/>
      <c r="LJ69" s="323"/>
      <c r="LK69" s="323"/>
      <c r="LL69" s="323"/>
      <c r="LM69" s="323"/>
      <c r="LN69" s="323"/>
      <c r="LO69" s="323"/>
      <c r="LP69" s="323"/>
      <c r="LQ69" s="323"/>
      <c r="LR69" s="323"/>
      <c r="LS69" s="323"/>
      <c r="LT69" s="323"/>
      <c r="LU69" s="323"/>
      <c r="LV69" s="323"/>
      <c r="LW69" s="323"/>
      <c r="LX69" s="323"/>
      <c r="LY69" s="323"/>
      <c r="LZ69" s="323"/>
      <c r="MA69" s="323"/>
      <c r="MB69" s="323"/>
      <c r="MC69" s="323"/>
      <c r="MD69" s="323"/>
      <c r="ME69" s="323"/>
      <c r="MF69" s="323"/>
      <c r="MG69" s="323"/>
      <c r="MH69" s="323"/>
      <c r="MI69" s="323"/>
      <c r="MJ69" s="323"/>
      <c r="MK69" s="323"/>
      <c r="ML69" s="323"/>
      <c r="MM69" s="323"/>
      <c r="MN69" s="323"/>
      <c r="MO69" s="323"/>
      <c r="MP69" s="323"/>
      <c r="MQ69" s="323"/>
      <c r="MR69" s="323"/>
      <c r="MS69" s="323"/>
      <c r="MT69" s="323"/>
      <c r="MU69" s="323"/>
      <c r="MV69" s="323"/>
      <c r="MW69" s="323"/>
      <c r="MX69" s="323"/>
      <c r="MY69" s="323"/>
      <c r="MZ69" s="323"/>
      <c r="NA69" s="323"/>
      <c r="NB69" s="323"/>
      <c r="NC69" s="323"/>
      <c r="ND69" s="323"/>
      <c r="NE69" s="323"/>
      <c r="NF69" s="323"/>
      <c r="NG69" s="323"/>
      <c r="NH69" s="323"/>
      <c r="NI69" s="323"/>
      <c r="NJ69" s="323"/>
      <c r="NK69" s="323"/>
      <c r="NL69" s="323"/>
      <c r="NM69" s="323"/>
      <c r="NN69" s="323"/>
      <c r="NO69" s="323"/>
      <c r="NP69" s="323"/>
      <c r="NQ69" s="323"/>
      <c r="NR69" s="323"/>
      <c r="NS69" s="323"/>
      <c r="NT69" s="323"/>
      <c r="NU69" s="323"/>
      <c r="NV69" s="323"/>
      <c r="NW69" s="323"/>
      <c r="NX69" s="323"/>
      <c r="NY69" s="323"/>
      <c r="NZ69" s="323"/>
      <c r="OA69" s="323"/>
      <c r="OB69" s="323"/>
      <c r="OC69" s="323"/>
      <c r="OD69" s="323"/>
      <c r="OE69" s="323"/>
      <c r="OF69" s="323"/>
      <c r="OG69" s="323"/>
      <c r="OH69" s="323"/>
      <c r="OI69" s="323"/>
      <c r="OJ69" s="323"/>
      <c r="OK69" s="323"/>
      <c r="OL69" s="323"/>
      <c r="OM69" s="323"/>
      <c r="ON69" s="323"/>
      <c r="OO69" s="323"/>
      <c r="OP69" s="323"/>
    </row>
    <row r="70" spans="1:406" s="323" customFormat="1" ht="14.25" customHeight="1" x14ac:dyDescent="0.25">
      <c r="A70" s="10" t="s">
        <v>124</v>
      </c>
      <c r="B70" s="431" t="s">
        <v>125</v>
      </c>
      <c r="C70" s="432"/>
      <c r="D70" s="433"/>
      <c r="E70" s="433"/>
      <c r="F70" s="433"/>
      <c r="G70" s="432"/>
      <c r="H70" s="434"/>
      <c r="I70" s="432"/>
      <c r="J70" s="432"/>
      <c r="K70" s="432"/>
      <c r="L70" s="435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19"/>
      <c r="AC70" s="436"/>
      <c r="AD70" s="484"/>
    </row>
    <row r="71" spans="1:406" ht="14.45" customHeight="1" x14ac:dyDescent="0.2">
      <c r="A71" s="446" t="s">
        <v>126</v>
      </c>
      <c r="B71" s="437" t="s">
        <v>127</v>
      </c>
      <c r="C71" s="280">
        <v>50</v>
      </c>
      <c r="D71" s="271">
        <v>648</v>
      </c>
      <c r="E71" s="219">
        <v>4</v>
      </c>
      <c r="F71" s="203"/>
      <c r="G71" s="203"/>
      <c r="H71" s="202">
        <v>45104</v>
      </c>
      <c r="I71" s="259">
        <v>45103</v>
      </c>
      <c r="J71" s="202">
        <v>45107</v>
      </c>
      <c r="K71" s="200"/>
      <c r="L71" s="247"/>
      <c r="M71" s="248"/>
      <c r="N71" s="248">
        <v>0</v>
      </c>
      <c r="O71" s="248"/>
      <c r="P71" s="243">
        <v>0</v>
      </c>
      <c r="Q71" s="247"/>
      <c r="R71" s="248">
        <v>9</v>
      </c>
      <c r="S71" s="243">
        <v>0</v>
      </c>
      <c r="T71" s="247"/>
      <c r="U71" s="248">
        <v>0</v>
      </c>
      <c r="V71" s="243">
        <v>0</v>
      </c>
      <c r="W71" s="247"/>
      <c r="X71" s="248">
        <v>0</v>
      </c>
      <c r="Y71" s="243">
        <v>0</v>
      </c>
      <c r="Z71" s="201"/>
      <c r="AA71" s="437">
        <f t="shared" ref="AA71:AA76" si="8">N71+R71+U71+X71</f>
        <v>9</v>
      </c>
      <c r="AB71" s="442">
        <f t="shared" ref="AB71:AB76" si="9">P71+S71+V71+Y71</f>
        <v>0</v>
      </c>
      <c r="AC71" s="183">
        <f t="shared" ref="AC71:AC76" si="10">AA71</f>
        <v>9</v>
      </c>
      <c r="AD71" s="245">
        <f t="shared" ref="AD71:AD77" si="11">AC71/C71</f>
        <v>0.18</v>
      </c>
    </row>
    <row r="72" spans="1:406" ht="14.45" customHeight="1" x14ac:dyDescent="0.2">
      <c r="A72" s="170" t="s">
        <v>128</v>
      </c>
      <c r="B72" s="438" t="s">
        <v>129</v>
      </c>
      <c r="C72" s="276">
        <v>50</v>
      </c>
      <c r="D72" s="267">
        <v>648</v>
      </c>
      <c r="E72" s="225">
        <v>4</v>
      </c>
      <c r="F72" s="136"/>
      <c r="G72" s="136"/>
      <c r="H72" s="65">
        <v>45111</v>
      </c>
      <c r="I72" s="259">
        <v>45110</v>
      </c>
      <c r="J72" s="202">
        <v>45114</v>
      </c>
      <c r="K72" s="133"/>
      <c r="L72" s="250"/>
      <c r="M72" s="242"/>
      <c r="N72" s="242">
        <v>0</v>
      </c>
      <c r="O72" s="242"/>
      <c r="P72" s="252">
        <v>0</v>
      </c>
      <c r="Q72" s="250"/>
      <c r="R72" s="242">
        <v>20</v>
      </c>
      <c r="S72" s="252">
        <v>0</v>
      </c>
      <c r="T72" s="250"/>
      <c r="U72" s="242">
        <v>2</v>
      </c>
      <c r="V72" s="252">
        <v>0</v>
      </c>
      <c r="W72" s="250"/>
      <c r="X72" s="242">
        <v>0</v>
      </c>
      <c r="Y72" s="252">
        <v>0</v>
      </c>
      <c r="Z72" s="67"/>
      <c r="AA72" s="438">
        <f t="shared" si="8"/>
        <v>22</v>
      </c>
      <c r="AB72" s="83">
        <f t="shared" si="9"/>
        <v>0</v>
      </c>
      <c r="AC72" s="85">
        <f t="shared" si="10"/>
        <v>22</v>
      </c>
      <c r="AD72" s="245">
        <f t="shared" si="11"/>
        <v>0.44</v>
      </c>
    </row>
    <row r="73" spans="1:406" ht="14.45" customHeight="1" x14ac:dyDescent="0.2">
      <c r="A73" s="170" t="s">
        <v>130</v>
      </c>
      <c r="B73" s="438" t="s">
        <v>131</v>
      </c>
      <c r="C73" s="276">
        <v>50</v>
      </c>
      <c r="D73" s="267">
        <v>648</v>
      </c>
      <c r="E73" s="225">
        <v>4</v>
      </c>
      <c r="F73" s="136"/>
      <c r="G73" s="136"/>
      <c r="H73" s="65">
        <v>45118</v>
      </c>
      <c r="I73" s="259"/>
      <c r="J73" s="202">
        <v>45121</v>
      </c>
      <c r="K73" s="133"/>
      <c r="L73" s="250"/>
      <c r="M73" s="242"/>
      <c r="N73" s="242">
        <v>0</v>
      </c>
      <c r="O73" s="242"/>
      <c r="P73" s="252">
        <v>0</v>
      </c>
      <c r="Q73" s="250"/>
      <c r="R73" s="242">
        <v>4</v>
      </c>
      <c r="S73" s="252">
        <v>0</v>
      </c>
      <c r="T73" s="250"/>
      <c r="U73" s="242">
        <v>2</v>
      </c>
      <c r="V73" s="252">
        <v>0</v>
      </c>
      <c r="W73" s="250"/>
      <c r="X73" s="242">
        <v>0</v>
      </c>
      <c r="Y73" s="252">
        <v>0</v>
      </c>
      <c r="Z73" s="67"/>
      <c r="AA73" s="438">
        <f t="shared" si="8"/>
        <v>6</v>
      </c>
      <c r="AB73" s="83">
        <f t="shared" si="9"/>
        <v>0</v>
      </c>
      <c r="AC73" s="85">
        <f t="shared" si="10"/>
        <v>6</v>
      </c>
      <c r="AD73" s="485">
        <f t="shared" si="11"/>
        <v>0.12</v>
      </c>
    </row>
    <row r="74" spans="1:406" s="323" customFormat="1" ht="14.45" customHeight="1" x14ac:dyDescent="0.2">
      <c r="A74" s="170" t="s">
        <v>132</v>
      </c>
      <c r="B74" s="438" t="s">
        <v>133</v>
      </c>
      <c r="C74" s="276">
        <v>50</v>
      </c>
      <c r="D74" s="267">
        <v>648</v>
      </c>
      <c r="E74" s="225">
        <v>4</v>
      </c>
      <c r="F74" s="136"/>
      <c r="G74" s="136"/>
      <c r="H74" s="65">
        <v>45125</v>
      </c>
      <c r="I74" s="259"/>
      <c r="J74" s="65"/>
      <c r="K74" s="473"/>
      <c r="L74" s="250"/>
      <c r="M74" s="242"/>
      <c r="N74" s="242">
        <v>0</v>
      </c>
      <c r="O74" s="242"/>
      <c r="P74" s="252">
        <v>0</v>
      </c>
      <c r="Q74" s="250"/>
      <c r="R74" s="242">
        <v>4</v>
      </c>
      <c r="S74" s="252">
        <v>0</v>
      </c>
      <c r="T74" s="250"/>
      <c r="U74" s="242">
        <v>4</v>
      </c>
      <c r="V74" s="252">
        <v>0</v>
      </c>
      <c r="W74" s="250"/>
      <c r="X74" s="242">
        <v>0</v>
      </c>
      <c r="Y74" s="252">
        <v>0</v>
      </c>
      <c r="Z74" s="67"/>
      <c r="AA74" s="438">
        <f t="shared" si="8"/>
        <v>8</v>
      </c>
      <c r="AB74" s="83">
        <f t="shared" si="9"/>
        <v>0</v>
      </c>
      <c r="AC74" s="85">
        <f t="shared" si="10"/>
        <v>8</v>
      </c>
      <c r="AD74" s="485">
        <f t="shared" si="11"/>
        <v>0.16</v>
      </c>
    </row>
    <row r="75" spans="1:406" s="323" customFormat="1" ht="14.25" customHeight="1" x14ac:dyDescent="0.2">
      <c r="A75" s="170" t="s">
        <v>134</v>
      </c>
      <c r="B75" s="438" t="s">
        <v>135</v>
      </c>
      <c r="C75" s="276">
        <v>50</v>
      </c>
      <c r="D75" s="267">
        <v>648</v>
      </c>
      <c r="E75" s="225">
        <v>4</v>
      </c>
      <c r="F75" s="136"/>
      <c r="G75" s="136"/>
      <c r="H75" s="65">
        <v>45132</v>
      </c>
      <c r="I75" s="259"/>
      <c r="J75" s="65"/>
      <c r="K75" s="133"/>
      <c r="L75" s="250"/>
      <c r="M75" s="242"/>
      <c r="N75" s="242">
        <v>0</v>
      </c>
      <c r="O75" s="242"/>
      <c r="P75" s="252">
        <v>0</v>
      </c>
      <c r="Q75" s="250"/>
      <c r="R75" s="242">
        <v>4</v>
      </c>
      <c r="S75" s="252">
        <v>0</v>
      </c>
      <c r="T75" s="250"/>
      <c r="U75" s="242">
        <v>2</v>
      </c>
      <c r="V75" s="252">
        <v>0</v>
      </c>
      <c r="W75" s="250"/>
      <c r="X75" s="242">
        <v>0</v>
      </c>
      <c r="Y75" s="252">
        <v>0</v>
      </c>
      <c r="Z75" s="67"/>
      <c r="AA75" s="438">
        <f t="shared" si="8"/>
        <v>6</v>
      </c>
      <c r="AB75" s="83">
        <f t="shared" si="9"/>
        <v>0</v>
      </c>
      <c r="AC75" s="85">
        <f t="shared" si="10"/>
        <v>6</v>
      </c>
      <c r="AD75" s="485">
        <f t="shared" si="11"/>
        <v>0.12</v>
      </c>
    </row>
    <row r="76" spans="1:406" s="323" customFormat="1" ht="14.25" customHeight="1" thickBot="1" x14ac:dyDescent="0.25">
      <c r="A76" s="447" t="s">
        <v>136</v>
      </c>
      <c r="B76" s="168" t="s">
        <v>137</v>
      </c>
      <c r="C76" s="282">
        <v>50</v>
      </c>
      <c r="D76" s="272">
        <v>648</v>
      </c>
      <c r="E76" s="255">
        <v>4</v>
      </c>
      <c r="F76" s="139"/>
      <c r="G76" s="139"/>
      <c r="H76" s="111">
        <v>45139</v>
      </c>
      <c r="I76" s="444"/>
      <c r="J76" s="111"/>
      <c r="K76" s="80" t="s">
        <v>138</v>
      </c>
      <c r="L76" s="256"/>
      <c r="M76" s="257"/>
      <c r="N76" s="257">
        <v>0</v>
      </c>
      <c r="O76" s="257"/>
      <c r="P76" s="258">
        <v>0</v>
      </c>
      <c r="Q76" s="256"/>
      <c r="R76" s="257">
        <v>0</v>
      </c>
      <c r="S76" s="258">
        <v>0</v>
      </c>
      <c r="T76" s="256"/>
      <c r="U76" s="257">
        <v>0</v>
      </c>
      <c r="V76" s="258">
        <v>0</v>
      </c>
      <c r="W76" s="256"/>
      <c r="X76" s="257">
        <v>0</v>
      </c>
      <c r="Y76" s="258">
        <v>0</v>
      </c>
      <c r="Z76" s="80"/>
      <c r="AA76" s="168">
        <f t="shared" si="8"/>
        <v>0</v>
      </c>
      <c r="AB76" s="81">
        <f t="shared" si="9"/>
        <v>0</v>
      </c>
      <c r="AC76" s="82">
        <f t="shared" si="10"/>
        <v>0</v>
      </c>
      <c r="AD76" s="443">
        <f t="shared" si="11"/>
        <v>0</v>
      </c>
    </row>
    <row r="77" spans="1:406" ht="18" customHeight="1" thickBot="1" x14ac:dyDescent="0.3">
      <c r="A77" s="140" t="s">
        <v>139</v>
      </c>
      <c r="B77" s="141"/>
      <c r="C77" s="274">
        <f>SUM(C6:C72)</f>
        <v>26271</v>
      </c>
      <c r="D77" s="274">
        <f>SUM(D6:D72)</f>
        <v>387689</v>
      </c>
      <c r="E77" s="275"/>
      <c r="F77" s="275"/>
      <c r="G77" s="253"/>
      <c r="H77" s="142"/>
      <c r="I77" s="143"/>
      <c r="J77" s="143"/>
      <c r="K77" s="78"/>
      <c r="L77" s="78">
        <f>SUM(L6:L76)</f>
        <v>2743</v>
      </c>
      <c r="M77" s="78">
        <f>SUM(M1:M70)</f>
        <v>0</v>
      </c>
      <c r="N77" s="78">
        <f>SUM(N6:N76)</f>
        <v>3432</v>
      </c>
      <c r="O77" s="78">
        <f>SUM(O1:O70)</f>
        <v>0</v>
      </c>
      <c r="P77" s="78">
        <f t="shared" ref="P77:AC77" si="12">SUM(P6:P76)</f>
        <v>49</v>
      </c>
      <c r="Q77" s="78">
        <f t="shared" si="12"/>
        <v>585</v>
      </c>
      <c r="R77" s="78">
        <f t="shared" si="12"/>
        <v>328</v>
      </c>
      <c r="S77" s="78">
        <f t="shared" si="12"/>
        <v>17</v>
      </c>
      <c r="T77" s="78">
        <f t="shared" si="12"/>
        <v>88</v>
      </c>
      <c r="U77" s="78">
        <f t="shared" si="12"/>
        <v>250</v>
      </c>
      <c r="V77" s="78">
        <f t="shared" si="12"/>
        <v>0</v>
      </c>
      <c r="W77" s="78">
        <f t="shared" si="12"/>
        <v>2554</v>
      </c>
      <c r="X77" s="78">
        <f t="shared" si="12"/>
        <v>1833</v>
      </c>
      <c r="Y77" s="78">
        <f t="shared" si="12"/>
        <v>32</v>
      </c>
      <c r="Z77" s="78">
        <f t="shared" si="12"/>
        <v>5970</v>
      </c>
      <c r="AA77" s="78">
        <f t="shared" si="12"/>
        <v>5843</v>
      </c>
      <c r="AB77" s="78">
        <f t="shared" si="12"/>
        <v>98</v>
      </c>
      <c r="AC77" s="78">
        <f t="shared" si="12"/>
        <v>11813</v>
      </c>
      <c r="AD77" s="84">
        <f t="shared" si="11"/>
        <v>0.44965932016291726</v>
      </c>
    </row>
    <row r="78" spans="1:406" ht="18" customHeight="1" x14ac:dyDescent="0.2">
      <c r="A78" s="106" t="s">
        <v>140</v>
      </c>
      <c r="B78" s="107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</row>
    <row r="79" spans="1:406" ht="15.6" customHeight="1" x14ac:dyDescent="0.2">
      <c r="A79" s="8"/>
      <c r="B79" s="3"/>
    </row>
    <row r="80" spans="1:406" ht="15.6" customHeight="1" x14ac:dyDescent="0.2">
      <c r="A80" s="8" t="s">
        <v>141</v>
      </c>
      <c r="B80" s="511" t="s">
        <v>142</v>
      </c>
      <c r="C80" s="512"/>
      <c r="D80" s="323" t="s">
        <v>143</v>
      </c>
      <c r="Q80" s="228" t="s">
        <v>144</v>
      </c>
      <c r="R80" s="229"/>
      <c r="S80" s="229"/>
      <c r="T80" s="230"/>
      <c r="U80" s="230"/>
      <c r="V80" s="230"/>
      <c r="W80" s="230"/>
      <c r="X80" s="230"/>
      <c r="Y80" s="230"/>
      <c r="Z80" s="230"/>
      <c r="AA80" s="229"/>
      <c r="AB80" s="229"/>
      <c r="AC80" s="229"/>
    </row>
    <row r="81" spans="1:29" ht="17.25" customHeight="1" x14ac:dyDescent="0.2">
      <c r="A81" s="8" t="s">
        <v>145</v>
      </c>
      <c r="B81" s="3">
        <f>AC16+AC26+AC46+AC63+AC71</f>
        <v>496</v>
      </c>
      <c r="C81" s="323" t="s">
        <v>146</v>
      </c>
      <c r="Q81" s="231"/>
      <c r="R81" s="232" t="s">
        <v>147</v>
      </c>
      <c r="S81" s="232"/>
      <c r="T81" s="233"/>
      <c r="U81" s="233"/>
      <c r="V81" s="233"/>
      <c r="W81" s="233"/>
      <c r="X81" s="233"/>
      <c r="Y81" s="233"/>
      <c r="Z81" s="233"/>
      <c r="AA81" s="228"/>
      <c r="AB81" s="228"/>
      <c r="AC81" s="228"/>
    </row>
    <row r="82" spans="1:29" ht="20.100000000000001" customHeight="1" x14ac:dyDescent="0.2">
      <c r="A82" s="8" t="s">
        <v>148</v>
      </c>
      <c r="B82" s="3">
        <f>AC6+AC27+AC36+AC47+AC55+AC64+AC72</f>
        <v>1085</v>
      </c>
      <c r="C82" s="323" t="s">
        <v>149</v>
      </c>
      <c r="R82" s="1"/>
      <c r="S82" s="1"/>
      <c r="U82" s="2"/>
      <c r="V82" s="2"/>
      <c r="X82" s="2"/>
      <c r="Y82" s="2"/>
      <c r="Z82" s="2"/>
    </row>
    <row r="83" spans="1:29" ht="23.25" customHeight="1" x14ac:dyDescent="0.2">
      <c r="A83" s="8"/>
      <c r="B83" s="379"/>
      <c r="F83" s="18"/>
      <c r="G83" s="17"/>
      <c r="R83" s="1"/>
      <c r="S83" s="1"/>
      <c r="U83" s="2"/>
      <c r="V83" s="2"/>
      <c r="X83" s="2"/>
      <c r="Y83" s="2"/>
      <c r="Z83" s="2"/>
    </row>
    <row r="84" spans="1:29" ht="12.75" hidden="1" customHeight="1" x14ac:dyDescent="0.2">
      <c r="A84" s="8" t="s">
        <v>150</v>
      </c>
      <c r="B84" s="474">
        <v>3649</v>
      </c>
      <c r="C84" s="474" t="s">
        <v>151</v>
      </c>
      <c r="D84" s="474"/>
      <c r="E84" s="474"/>
      <c r="F84" s="18"/>
      <c r="G84" s="17"/>
    </row>
    <row r="85" spans="1:29" ht="17.45" customHeight="1" x14ac:dyDescent="0.2">
      <c r="A85" s="8"/>
      <c r="C85" s="323"/>
      <c r="D85" s="323"/>
      <c r="E85" s="323"/>
      <c r="F85" s="18"/>
      <c r="G85" s="17"/>
    </row>
    <row r="86" spans="1:29" x14ac:dyDescent="0.2">
      <c r="F86" s="18"/>
      <c r="G86" s="17"/>
      <c r="R86" s="1"/>
      <c r="S86" s="1"/>
      <c r="U86" s="2"/>
      <c r="V86" s="2"/>
      <c r="X86" s="2"/>
      <c r="Y86" s="2"/>
      <c r="Z86" s="2"/>
    </row>
    <row r="134" spans="5:5" x14ac:dyDescent="0.2">
      <c r="E134">
        <v>128</v>
      </c>
    </row>
  </sheetData>
  <mergeCells count="17">
    <mergeCell ref="A3:A4"/>
    <mergeCell ref="B80:C80"/>
    <mergeCell ref="T3:U3"/>
    <mergeCell ref="K3:K4"/>
    <mergeCell ref="C3:C4"/>
    <mergeCell ref="B3:B4"/>
    <mergeCell ref="D3:D4"/>
    <mergeCell ref="G3:G4"/>
    <mergeCell ref="I3:I4"/>
    <mergeCell ref="F3:F4"/>
    <mergeCell ref="H3:H4"/>
    <mergeCell ref="AD3:AD4"/>
    <mergeCell ref="AC3:AC4"/>
    <mergeCell ref="Z3:AA3"/>
    <mergeCell ref="L3:N3"/>
    <mergeCell ref="Q3:R3"/>
    <mergeCell ref="W3:X3"/>
  </mergeCells>
  <printOptions horizontalCentered="1" verticalCentered="1"/>
  <pageMargins left="0.2" right="0.2" top="0.25" bottom="0.25" header="0.3" footer="0.3"/>
  <pageSetup paperSize="5" scale="6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workbookViewId="0">
      <pane ySplit="3" topLeftCell="A10" activePane="bottomLeft" state="frozen"/>
      <selection pane="bottomLeft" activeCell="M31" sqref="M31"/>
    </sheetView>
  </sheetViews>
  <sheetFormatPr defaultColWidth="9.140625" defaultRowHeight="12.75" x14ac:dyDescent="0.2"/>
  <cols>
    <col min="1" max="1" width="33.42578125" style="497" customWidth="1"/>
    <col min="2" max="2" width="8.42578125" style="497" bestFit="1" customWidth="1"/>
    <col min="3" max="9" width="6.5703125" style="33" customWidth="1"/>
    <col min="10" max="10" width="7" style="33" customWidth="1"/>
    <col min="11" max="18" width="6.5703125" style="33" customWidth="1"/>
    <col min="19" max="19" width="10.42578125" style="497" customWidth="1"/>
    <col min="20" max="301" width="9.140625" style="497" customWidth="1"/>
    <col min="302" max="16384" width="9.140625" style="497"/>
  </cols>
  <sheetData>
    <row r="1" spans="1:20" ht="15.95" customHeight="1" thickBot="1" x14ac:dyDescent="0.25">
      <c r="A1" s="15" t="s">
        <v>152</v>
      </c>
      <c r="B1" s="16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16"/>
    </row>
    <row r="2" spans="1:20" ht="14.1" customHeight="1" x14ac:dyDescent="0.2">
      <c r="A2" s="27"/>
      <c r="B2" s="166" t="s">
        <v>153</v>
      </c>
      <c r="C2" s="520" t="s">
        <v>154</v>
      </c>
      <c r="D2" s="521"/>
      <c r="E2" s="521"/>
      <c r="F2" s="521"/>
      <c r="G2" s="521"/>
      <c r="H2" s="522"/>
      <c r="I2" s="520" t="s">
        <v>155</v>
      </c>
      <c r="J2" s="521"/>
      <c r="K2" s="522"/>
      <c r="L2" s="523" t="s">
        <v>156</v>
      </c>
      <c r="M2" s="521"/>
      <c r="N2" s="522"/>
      <c r="O2" s="343"/>
      <c r="P2" s="524" t="s">
        <v>157</v>
      </c>
      <c r="Q2" s="521"/>
      <c r="R2" s="522"/>
      <c r="S2" s="518" t="s">
        <v>158</v>
      </c>
    </row>
    <row r="3" spans="1:20" ht="14.45" customHeight="1" thickBot="1" x14ac:dyDescent="0.25">
      <c r="A3" s="28"/>
      <c r="B3" s="16"/>
      <c r="C3" s="146" t="s">
        <v>159</v>
      </c>
      <c r="D3" s="147" t="s">
        <v>160</v>
      </c>
      <c r="E3" s="147" t="s">
        <v>161</v>
      </c>
      <c r="F3" s="147" t="s">
        <v>162</v>
      </c>
      <c r="G3" s="147" t="s">
        <v>163</v>
      </c>
      <c r="H3" s="148" t="s">
        <v>164</v>
      </c>
      <c r="I3" s="337" t="s">
        <v>160</v>
      </c>
      <c r="J3" s="336" t="s">
        <v>161</v>
      </c>
      <c r="K3" s="338" t="s">
        <v>164</v>
      </c>
      <c r="L3" s="145" t="s">
        <v>160</v>
      </c>
      <c r="M3" s="147" t="s">
        <v>161</v>
      </c>
      <c r="N3" s="148" t="s">
        <v>164</v>
      </c>
      <c r="O3" s="146" t="s">
        <v>165</v>
      </c>
      <c r="P3" s="147" t="s">
        <v>160</v>
      </c>
      <c r="Q3" s="147" t="s">
        <v>161</v>
      </c>
      <c r="R3" s="384" t="s">
        <v>164</v>
      </c>
      <c r="S3" s="519"/>
    </row>
    <row r="4" spans="1:20" ht="14.45" customHeight="1" thickBot="1" x14ac:dyDescent="0.25">
      <c r="A4" s="127" t="s">
        <v>166</v>
      </c>
      <c r="B4" s="39"/>
      <c r="C4" s="206"/>
      <c r="D4" s="207"/>
      <c r="E4" s="207"/>
      <c r="F4" s="207"/>
      <c r="G4" s="207"/>
      <c r="H4" s="333"/>
      <c r="I4" s="339"/>
      <c r="J4" s="305"/>
      <c r="K4" s="340"/>
      <c r="L4" s="208"/>
      <c r="M4" s="209"/>
      <c r="N4" s="210"/>
      <c r="O4" s="211"/>
      <c r="P4" s="209"/>
      <c r="Q4" s="209"/>
      <c r="R4" s="385"/>
      <c r="S4" s="382"/>
    </row>
    <row r="5" spans="1:20" ht="14.1" customHeight="1" x14ac:dyDescent="0.2">
      <c r="A5" s="169" t="s">
        <v>167</v>
      </c>
      <c r="B5" s="438" t="s">
        <v>168</v>
      </c>
      <c r="C5" s="162"/>
      <c r="D5" s="161"/>
      <c r="E5" s="162">
        <v>28</v>
      </c>
      <c r="F5" s="161"/>
      <c r="G5" s="161"/>
      <c r="H5" s="332"/>
      <c r="I5" s="160"/>
      <c r="J5" s="162">
        <v>169</v>
      </c>
      <c r="K5" s="163"/>
      <c r="L5" s="213"/>
      <c r="M5" s="162"/>
      <c r="N5" s="214"/>
      <c r="O5" s="160"/>
      <c r="P5" s="162"/>
      <c r="Q5" s="162"/>
      <c r="R5" s="163"/>
      <c r="S5" s="383">
        <f>SUM(C5:R5)</f>
        <v>197</v>
      </c>
      <c r="T5" s="1"/>
    </row>
    <row r="6" spans="1:20" ht="14.1" customHeight="1" x14ac:dyDescent="0.2">
      <c r="A6" s="169" t="s">
        <v>169</v>
      </c>
      <c r="B6" s="438" t="s">
        <v>170</v>
      </c>
      <c r="C6" s="162">
        <v>332</v>
      </c>
      <c r="D6" s="161"/>
      <c r="E6" s="162">
        <v>89</v>
      </c>
      <c r="F6" s="161"/>
      <c r="G6" s="161"/>
      <c r="H6" s="332"/>
      <c r="I6" s="160"/>
      <c r="J6" s="162">
        <v>345</v>
      </c>
      <c r="K6" s="163"/>
      <c r="L6" s="213"/>
      <c r="M6" s="162"/>
      <c r="N6" s="214"/>
      <c r="O6" s="160"/>
      <c r="P6" s="162"/>
      <c r="Q6" s="162">
        <v>52</v>
      </c>
      <c r="R6" s="163"/>
      <c r="S6" s="383">
        <f>SUM(C6:R6)</f>
        <v>818</v>
      </c>
      <c r="T6" s="1"/>
    </row>
    <row r="7" spans="1:20" ht="14.1" customHeight="1" x14ac:dyDescent="0.2">
      <c r="A7" s="446" t="s">
        <v>171</v>
      </c>
      <c r="B7" s="437" t="s">
        <v>172</v>
      </c>
      <c r="C7" s="150"/>
      <c r="D7" s="151"/>
      <c r="E7" s="150">
        <v>146</v>
      </c>
      <c r="F7" s="151"/>
      <c r="G7" s="151"/>
      <c r="H7" s="371"/>
      <c r="I7" s="152"/>
      <c r="J7" s="425">
        <v>457</v>
      </c>
      <c r="K7" s="154"/>
      <c r="L7" s="164"/>
      <c r="M7" s="150"/>
      <c r="N7" s="153"/>
      <c r="O7" s="152"/>
      <c r="P7" s="150"/>
      <c r="Q7" s="150">
        <v>37</v>
      </c>
      <c r="R7" s="154"/>
      <c r="S7" s="419">
        <f>SUM(C7:R7)</f>
        <v>640</v>
      </c>
      <c r="T7" s="1"/>
    </row>
    <row r="8" spans="1:20" ht="14.1" customHeight="1" x14ac:dyDescent="0.2">
      <c r="A8" s="304" t="s">
        <v>36</v>
      </c>
      <c r="B8" s="285"/>
      <c r="C8" s="150"/>
      <c r="D8" s="151"/>
      <c r="E8" s="150"/>
      <c r="F8" s="151"/>
      <c r="G8" s="151"/>
      <c r="H8" s="371"/>
      <c r="I8" s="152"/>
      <c r="J8" s="150"/>
      <c r="K8" s="154"/>
      <c r="L8" s="164"/>
      <c r="M8" s="150"/>
      <c r="N8" s="153"/>
      <c r="O8" s="152"/>
      <c r="P8" s="150"/>
      <c r="Q8" s="150"/>
      <c r="R8" s="154"/>
      <c r="S8" s="419"/>
      <c r="T8" s="1"/>
    </row>
    <row r="9" spans="1:20" ht="15" customHeight="1" thickBot="1" x14ac:dyDescent="0.25">
      <c r="A9" s="418" t="s">
        <v>36</v>
      </c>
      <c r="B9" s="412"/>
      <c r="C9" s="159"/>
      <c r="D9" s="312"/>
      <c r="E9" s="159"/>
      <c r="F9" s="312"/>
      <c r="G9" s="312"/>
      <c r="H9" s="334"/>
      <c r="I9" s="341"/>
      <c r="J9" s="159"/>
      <c r="K9" s="342"/>
      <c r="L9" s="335"/>
      <c r="M9" s="159"/>
      <c r="N9" s="172"/>
      <c r="O9" s="341"/>
      <c r="P9" s="159"/>
      <c r="Q9" s="159"/>
      <c r="R9" s="342"/>
      <c r="S9" s="420"/>
      <c r="T9" s="1"/>
    </row>
    <row r="10" spans="1:20" ht="14.1" customHeight="1" thickBot="1" x14ac:dyDescent="0.25">
      <c r="A10" s="416"/>
      <c r="B10" s="417"/>
      <c r="C10" s="310"/>
      <c r="D10" s="308"/>
      <c r="E10" s="309"/>
      <c r="F10" s="308"/>
      <c r="G10" s="308"/>
      <c r="H10" s="413"/>
      <c r="I10" s="307"/>
      <c r="J10" s="309"/>
      <c r="K10" s="311"/>
      <c r="L10" s="310"/>
      <c r="M10" s="310"/>
      <c r="N10" s="414"/>
      <c r="O10" s="307"/>
      <c r="P10" s="309"/>
      <c r="Q10" s="309"/>
      <c r="R10" s="311"/>
      <c r="S10" s="415"/>
      <c r="T10" s="1"/>
    </row>
    <row r="11" spans="1:20" ht="14.45" customHeight="1" thickBot="1" x14ac:dyDescent="0.25">
      <c r="A11" s="75" t="s">
        <v>173</v>
      </c>
      <c r="B11" s="134"/>
      <c r="C11" s="155"/>
      <c r="D11" s="156"/>
      <c r="E11" s="156"/>
      <c r="F11" s="156"/>
      <c r="G11" s="156"/>
      <c r="H11" s="292"/>
      <c r="I11" s="155"/>
      <c r="J11" s="156"/>
      <c r="K11" s="89"/>
      <c r="L11" s="165"/>
      <c r="M11" s="165"/>
      <c r="N11" s="372"/>
      <c r="O11" s="155"/>
      <c r="P11" s="156"/>
      <c r="Q11" s="156"/>
      <c r="R11" s="89"/>
      <c r="S11" s="386"/>
    </row>
    <row r="12" spans="1:20" ht="14.1" customHeight="1" x14ac:dyDescent="0.2">
      <c r="A12" s="169" t="s">
        <v>174</v>
      </c>
      <c r="B12" s="438" t="s">
        <v>175</v>
      </c>
      <c r="C12" s="162">
        <v>112</v>
      </c>
      <c r="D12" s="161"/>
      <c r="E12" s="162">
        <v>93</v>
      </c>
      <c r="F12" s="161"/>
      <c r="G12" s="161"/>
      <c r="H12" s="332">
        <v>8</v>
      </c>
      <c r="I12" s="21"/>
      <c r="J12" s="149"/>
      <c r="K12" s="22"/>
      <c r="L12" s="213"/>
      <c r="M12" s="162"/>
      <c r="N12" s="214"/>
      <c r="O12" s="160"/>
      <c r="P12" s="162"/>
      <c r="Q12" s="162"/>
      <c r="R12" s="163"/>
      <c r="S12" s="388">
        <f t="shared" ref="S12:S17" si="0">SUM(C12:R12)</f>
        <v>213</v>
      </c>
      <c r="T12" s="1"/>
    </row>
    <row r="13" spans="1:20" ht="14.1" customHeight="1" x14ac:dyDescent="0.2">
      <c r="A13" s="169" t="s">
        <v>176</v>
      </c>
      <c r="B13" s="438" t="s">
        <v>177</v>
      </c>
      <c r="C13" s="162">
        <v>142</v>
      </c>
      <c r="D13" s="161"/>
      <c r="E13" s="162">
        <v>86</v>
      </c>
      <c r="F13" s="389"/>
      <c r="G13" s="161"/>
      <c r="H13" s="332">
        <v>14</v>
      </c>
      <c r="I13" s="21"/>
      <c r="J13" s="149"/>
      <c r="K13" s="22"/>
      <c r="L13" s="213"/>
      <c r="M13" s="162"/>
      <c r="N13" s="214"/>
      <c r="O13" s="160"/>
      <c r="P13" s="162"/>
      <c r="Q13" s="162">
        <v>20</v>
      </c>
      <c r="R13" s="163"/>
      <c r="S13" s="388">
        <f t="shared" si="0"/>
        <v>262</v>
      </c>
    </row>
    <row r="14" spans="1:20" ht="14.1" customHeight="1" x14ac:dyDescent="0.2">
      <c r="A14" s="169" t="s">
        <v>169</v>
      </c>
      <c r="B14" s="438" t="s">
        <v>170</v>
      </c>
      <c r="C14" s="162">
        <v>59</v>
      </c>
      <c r="D14" s="424">
        <v>106</v>
      </c>
      <c r="E14" s="162">
        <v>365</v>
      </c>
      <c r="F14" s="161"/>
      <c r="G14" s="161"/>
      <c r="H14" s="332">
        <v>2</v>
      </c>
      <c r="I14" s="21"/>
      <c r="J14" s="149"/>
      <c r="K14" s="22"/>
      <c r="L14" s="213"/>
      <c r="M14" s="162"/>
      <c r="N14" s="214"/>
      <c r="O14" s="160"/>
      <c r="P14" s="423">
        <v>3</v>
      </c>
      <c r="Q14" s="162"/>
      <c r="R14" s="163"/>
      <c r="S14" s="388">
        <f t="shared" si="0"/>
        <v>535</v>
      </c>
      <c r="T14" s="1"/>
    </row>
    <row r="15" spans="1:20" ht="14.45" customHeight="1" x14ac:dyDescent="0.2">
      <c r="A15" s="446" t="s">
        <v>171</v>
      </c>
      <c r="B15" s="437" t="s">
        <v>172</v>
      </c>
      <c r="C15" s="150">
        <v>10</v>
      </c>
      <c r="D15" s="426">
        <v>46</v>
      </c>
      <c r="E15" s="150">
        <v>361</v>
      </c>
      <c r="F15" s="151"/>
      <c r="G15" s="151"/>
      <c r="H15" s="371"/>
      <c r="I15" s="23"/>
      <c r="J15" s="24"/>
      <c r="K15" s="25"/>
      <c r="L15" s="164"/>
      <c r="M15" s="150"/>
      <c r="N15" s="153"/>
      <c r="O15" s="152"/>
      <c r="P15" s="150"/>
      <c r="Q15" s="150">
        <v>15</v>
      </c>
      <c r="R15" s="154"/>
      <c r="S15" s="419">
        <f t="shared" si="0"/>
        <v>432</v>
      </c>
      <c r="T15" s="1"/>
    </row>
    <row r="16" spans="1:20" ht="14.1" customHeight="1" x14ac:dyDescent="0.2">
      <c r="A16" s="304" t="s">
        <v>36</v>
      </c>
      <c r="B16" s="285"/>
      <c r="C16" s="390"/>
      <c r="D16" s="151"/>
      <c r="E16" s="150"/>
      <c r="F16" s="151"/>
      <c r="G16" s="151"/>
      <c r="H16" s="371"/>
      <c r="I16" s="23"/>
      <c r="J16" s="24"/>
      <c r="K16" s="25"/>
      <c r="L16" s="164"/>
      <c r="M16" s="150"/>
      <c r="N16" s="153"/>
      <c r="O16" s="152"/>
      <c r="P16" s="150"/>
      <c r="Q16" s="150"/>
      <c r="R16" s="154"/>
      <c r="S16" s="419">
        <f t="shared" si="0"/>
        <v>0</v>
      </c>
      <c r="T16" s="1"/>
    </row>
    <row r="17" spans="1:20" ht="14.1" customHeight="1" thickBot="1" x14ac:dyDescent="0.25">
      <c r="A17" s="418" t="s">
        <v>36</v>
      </c>
      <c r="B17" s="412"/>
      <c r="C17" s="421"/>
      <c r="D17" s="312"/>
      <c r="E17" s="159"/>
      <c r="F17" s="312"/>
      <c r="G17" s="312"/>
      <c r="H17" s="334"/>
      <c r="I17" s="124"/>
      <c r="J17" s="158"/>
      <c r="K17" s="125"/>
      <c r="L17" s="335"/>
      <c r="M17" s="159"/>
      <c r="N17" s="172"/>
      <c r="O17" s="341"/>
      <c r="P17" s="159"/>
      <c r="Q17" s="159"/>
      <c r="R17" s="342"/>
      <c r="S17" s="420">
        <f t="shared" si="0"/>
        <v>0</v>
      </c>
      <c r="T17" s="1"/>
    </row>
    <row r="18" spans="1:20" ht="13.5" customHeight="1" thickBot="1" x14ac:dyDescent="0.25">
      <c r="A18" s="189"/>
      <c r="B18" s="190"/>
      <c r="C18" s="191"/>
      <c r="D18" s="191"/>
      <c r="E18" s="191"/>
      <c r="F18" s="191"/>
      <c r="G18" s="191"/>
      <c r="H18" s="191"/>
      <c r="I18" s="90"/>
      <c r="J18" s="90"/>
      <c r="K18" s="90"/>
      <c r="L18" s="191"/>
      <c r="M18" s="191"/>
      <c r="N18" s="191"/>
      <c r="O18" s="191"/>
      <c r="P18" s="191"/>
      <c r="Q18" s="191"/>
      <c r="R18" s="191"/>
      <c r="S18" s="227"/>
    </row>
    <row r="19" spans="1:20" ht="15.75" customHeight="1" thickBot="1" x14ac:dyDescent="0.25">
      <c r="A19" s="127" t="s">
        <v>178</v>
      </c>
      <c r="B19" s="39"/>
      <c r="C19" s="184"/>
      <c r="D19" s="185"/>
      <c r="E19" s="185"/>
      <c r="F19" s="185"/>
      <c r="G19" s="186"/>
      <c r="H19" s="194"/>
      <c r="I19" s="298"/>
      <c r="J19" s="188"/>
      <c r="K19" s="296"/>
      <c r="L19" s="193"/>
      <c r="M19" s="185"/>
      <c r="N19" s="194"/>
      <c r="O19" s="297"/>
      <c r="P19" s="186"/>
      <c r="Q19" s="185"/>
      <c r="R19" s="187"/>
      <c r="S19" s="131"/>
    </row>
    <row r="20" spans="1:20" ht="14.25" customHeight="1" x14ac:dyDescent="0.2">
      <c r="A20" s="377" t="s">
        <v>179</v>
      </c>
      <c r="B20" s="182" t="s">
        <v>180</v>
      </c>
      <c r="C20" s="122"/>
      <c r="D20" s="113"/>
      <c r="E20" s="113">
        <v>59</v>
      </c>
      <c r="F20" s="113"/>
      <c r="G20" s="113"/>
      <c r="H20" s="123"/>
      <c r="I20" s="121"/>
      <c r="J20" s="113">
        <v>110</v>
      </c>
      <c r="K20" s="115"/>
      <c r="L20" s="122"/>
      <c r="M20" s="113"/>
      <c r="N20" s="123"/>
      <c r="O20" s="121"/>
      <c r="P20" s="113"/>
      <c r="Q20" s="113">
        <v>40</v>
      </c>
      <c r="R20" s="115"/>
      <c r="S20" s="157">
        <f t="shared" ref="S20:S25" si="1">SUM(C20:R20)</f>
        <v>209</v>
      </c>
    </row>
    <row r="21" spans="1:20" ht="14.25" customHeight="1" x14ac:dyDescent="0.2">
      <c r="A21" s="304" t="s">
        <v>181</v>
      </c>
      <c r="B21" s="285"/>
      <c r="C21" s="122"/>
      <c r="D21" s="113"/>
      <c r="E21" s="113"/>
      <c r="F21" s="113"/>
      <c r="G21" s="113"/>
      <c r="H21" s="123"/>
      <c r="I21" s="121"/>
      <c r="J21" s="113"/>
      <c r="K21" s="115"/>
      <c r="L21" s="122"/>
      <c r="M21" s="113"/>
      <c r="N21" s="123"/>
      <c r="O21" s="121"/>
      <c r="P21" s="113"/>
      <c r="Q21" s="113"/>
      <c r="R21" s="115"/>
      <c r="S21" s="157">
        <f t="shared" si="1"/>
        <v>0</v>
      </c>
    </row>
    <row r="22" spans="1:20" ht="14.25" customHeight="1" x14ac:dyDescent="0.2">
      <c r="A22" s="304" t="s">
        <v>181</v>
      </c>
      <c r="B22" s="285"/>
      <c r="C22" s="122"/>
      <c r="D22" s="113"/>
      <c r="E22" s="113"/>
      <c r="F22" s="113"/>
      <c r="G22" s="113"/>
      <c r="H22" s="123"/>
      <c r="I22" s="121"/>
      <c r="J22" s="113"/>
      <c r="K22" s="115"/>
      <c r="L22" s="122"/>
      <c r="M22" s="113"/>
      <c r="N22" s="123"/>
      <c r="O22" s="121"/>
      <c r="P22" s="113"/>
      <c r="Q22" s="113"/>
      <c r="R22" s="115"/>
      <c r="S22" s="157">
        <f t="shared" si="1"/>
        <v>0</v>
      </c>
    </row>
    <row r="23" spans="1:20" ht="14.25" customHeight="1" x14ac:dyDescent="0.2">
      <c r="A23" s="304" t="s">
        <v>181</v>
      </c>
      <c r="B23" s="285"/>
      <c r="C23" s="122"/>
      <c r="D23" s="113"/>
      <c r="E23" s="113"/>
      <c r="F23" s="113"/>
      <c r="G23" s="113"/>
      <c r="H23" s="123"/>
      <c r="I23" s="121"/>
      <c r="J23" s="113"/>
      <c r="K23" s="115"/>
      <c r="L23" s="122"/>
      <c r="M23" s="113"/>
      <c r="N23" s="123"/>
      <c r="O23" s="121"/>
      <c r="P23" s="113"/>
      <c r="Q23" s="113"/>
      <c r="R23" s="115"/>
      <c r="S23" s="157">
        <f t="shared" si="1"/>
        <v>0</v>
      </c>
    </row>
    <row r="24" spans="1:20" ht="14.25" customHeight="1" x14ac:dyDescent="0.2">
      <c r="A24" s="167" t="s">
        <v>182</v>
      </c>
      <c r="B24" s="144" t="s">
        <v>183</v>
      </c>
      <c r="C24" s="122"/>
      <c r="D24" s="113"/>
      <c r="E24" s="113">
        <v>176</v>
      </c>
      <c r="F24" s="113"/>
      <c r="G24" s="113"/>
      <c r="H24" s="123"/>
      <c r="I24" s="121"/>
      <c r="J24" s="113">
        <v>284</v>
      </c>
      <c r="K24" s="115"/>
      <c r="L24" s="122"/>
      <c r="M24" s="113"/>
      <c r="N24" s="123"/>
      <c r="O24" s="121"/>
      <c r="P24" s="113"/>
      <c r="Q24" s="113">
        <v>25</v>
      </c>
      <c r="R24" s="115"/>
      <c r="S24" s="157">
        <f t="shared" si="1"/>
        <v>485</v>
      </c>
    </row>
    <row r="25" spans="1:20" ht="14.25" customHeight="1" thickBot="1" x14ac:dyDescent="0.25">
      <c r="A25" s="331" t="s">
        <v>182</v>
      </c>
      <c r="B25" s="391" t="s">
        <v>183</v>
      </c>
      <c r="C25" s="363"/>
      <c r="D25" s="364"/>
      <c r="E25" s="364">
        <v>176</v>
      </c>
      <c r="F25" s="364"/>
      <c r="G25" s="364"/>
      <c r="H25" s="365"/>
      <c r="I25" s="366"/>
      <c r="J25" s="364">
        <v>284</v>
      </c>
      <c r="K25" s="367"/>
      <c r="L25" s="363"/>
      <c r="M25" s="364"/>
      <c r="N25" s="365"/>
      <c r="O25" s="366"/>
      <c r="P25" s="364"/>
      <c r="Q25" s="364">
        <v>25</v>
      </c>
      <c r="R25" s="367"/>
      <c r="S25" s="222">
        <f t="shared" si="1"/>
        <v>485</v>
      </c>
    </row>
    <row r="26" spans="1:20" ht="14.25" customHeight="1" thickBot="1" x14ac:dyDescent="0.25">
      <c r="A26" s="395"/>
      <c r="B26" s="396"/>
      <c r="C26" s="397"/>
      <c r="D26" s="398"/>
      <c r="E26" s="398"/>
      <c r="F26" s="398"/>
      <c r="G26" s="399"/>
      <c r="H26" s="400"/>
      <c r="I26" s="399"/>
      <c r="J26" s="398"/>
      <c r="K26" s="401"/>
      <c r="L26" s="402"/>
      <c r="M26" s="398"/>
      <c r="N26" s="400"/>
      <c r="O26" s="394"/>
      <c r="P26" s="399"/>
      <c r="Q26" s="398"/>
      <c r="R26" s="401"/>
      <c r="S26" s="403"/>
    </row>
    <row r="27" spans="1:20" ht="15.75" customHeight="1" thickBot="1" x14ac:dyDescent="0.25">
      <c r="A27" s="127" t="s">
        <v>184</v>
      </c>
      <c r="B27" s="39"/>
      <c r="C27" s="184"/>
      <c r="D27" s="185"/>
      <c r="E27" s="185"/>
      <c r="F27" s="185"/>
      <c r="G27" s="186"/>
      <c r="H27" s="194"/>
      <c r="I27" s="298"/>
      <c r="J27" s="188"/>
      <c r="K27" s="296"/>
      <c r="L27" s="193"/>
      <c r="M27" s="185"/>
      <c r="N27" s="194"/>
      <c r="O27" s="297"/>
      <c r="P27" s="186"/>
      <c r="Q27" s="185"/>
      <c r="R27" s="187"/>
      <c r="S27" s="131"/>
    </row>
    <row r="28" spans="1:20" ht="14.25" customHeight="1" thickBot="1" x14ac:dyDescent="0.25">
      <c r="A28" s="331" t="s">
        <v>185</v>
      </c>
      <c r="B28" s="438" t="s">
        <v>186</v>
      </c>
      <c r="C28" s="122"/>
      <c r="D28" s="113"/>
      <c r="E28" s="113">
        <v>92</v>
      </c>
      <c r="F28" s="113"/>
      <c r="G28" s="113"/>
      <c r="H28" s="123"/>
      <c r="I28" s="121"/>
      <c r="J28" s="113">
        <v>297</v>
      </c>
      <c r="K28" s="115"/>
      <c r="L28" s="122"/>
      <c r="M28" s="113"/>
      <c r="N28" s="123"/>
      <c r="O28" s="121"/>
      <c r="P28" s="113"/>
      <c r="Q28" s="113">
        <v>111</v>
      </c>
      <c r="R28" s="115"/>
      <c r="S28" s="157">
        <f>SUM(C28:R28)</f>
        <v>500</v>
      </c>
    </row>
    <row r="29" spans="1:20" ht="14.25" customHeight="1" thickBot="1" x14ac:dyDescent="0.25">
      <c r="A29" s="331" t="s">
        <v>187</v>
      </c>
      <c r="B29" s="438" t="s">
        <v>188</v>
      </c>
      <c r="C29" s="122">
        <v>83</v>
      </c>
      <c r="D29" s="113"/>
      <c r="E29" s="113">
        <v>109</v>
      </c>
      <c r="F29" s="113"/>
      <c r="G29" s="113"/>
      <c r="H29" s="123"/>
      <c r="I29" s="121"/>
      <c r="J29" s="113">
        <v>277</v>
      </c>
      <c r="K29" s="115"/>
      <c r="L29" s="122"/>
      <c r="M29" s="113"/>
      <c r="N29" s="123"/>
      <c r="O29" s="121"/>
      <c r="P29" s="113"/>
      <c r="Q29" s="113"/>
      <c r="R29" s="115"/>
      <c r="S29" s="157">
        <f>SUM(C29:R29)</f>
        <v>469</v>
      </c>
    </row>
    <row r="30" spans="1:20" ht="12.95" customHeight="1" thickBot="1" x14ac:dyDescent="0.25">
      <c r="A30" s="439"/>
      <c r="E30" s="34"/>
      <c r="I30" s="34"/>
    </row>
    <row r="31" spans="1:20" ht="16.5" customHeight="1" thickBot="1" x14ac:dyDescent="0.25">
      <c r="A31" s="127" t="s">
        <v>55</v>
      </c>
      <c r="B31" s="318"/>
      <c r="C31" s="193"/>
      <c r="D31" s="185"/>
      <c r="E31" s="187"/>
      <c r="F31" s="193"/>
      <c r="G31" s="185"/>
      <c r="H31" s="194"/>
      <c r="I31" s="165"/>
      <c r="J31" s="156"/>
      <c r="K31" s="292"/>
      <c r="L31" s="193"/>
      <c r="M31" s="185"/>
      <c r="N31" s="194"/>
      <c r="O31" s="186"/>
      <c r="P31" s="185"/>
      <c r="Q31" s="185"/>
      <c r="R31" s="187"/>
      <c r="S31" s="131"/>
    </row>
    <row r="32" spans="1:20" ht="12.95" customHeight="1" x14ac:dyDescent="0.2">
      <c r="A32" s="169" t="s">
        <v>189</v>
      </c>
      <c r="B32" s="144" t="s">
        <v>190</v>
      </c>
      <c r="C32" s="42">
        <v>128</v>
      </c>
      <c r="D32" s="427">
        <v>30</v>
      </c>
      <c r="E32" s="428">
        <v>89</v>
      </c>
      <c r="F32" s="45"/>
      <c r="G32" s="42"/>
      <c r="H32" s="44">
        <v>13</v>
      </c>
      <c r="I32" s="293"/>
      <c r="J32" s="24"/>
      <c r="K32" s="294"/>
      <c r="L32" s="45"/>
      <c r="M32" s="42"/>
      <c r="N32" s="44"/>
      <c r="O32" s="43"/>
      <c r="P32" s="42"/>
      <c r="Q32" s="42"/>
      <c r="R32" s="46"/>
      <c r="S32" s="157">
        <f t="shared" ref="S32:S37" si="2">SUM(C32:R32)</f>
        <v>260</v>
      </c>
    </row>
    <row r="33" spans="1:19" ht="12.95" customHeight="1" x14ac:dyDescent="0.2">
      <c r="A33" s="304" t="s">
        <v>36</v>
      </c>
      <c r="B33" s="285"/>
      <c r="C33" s="42"/>
      <c r="D33" s="42"/>
      <c r="E33" s="46"/>
      <c r="F33" s="45"/>
      <c r="G33" s="42"/>
      <c r="H33" s="44"/>
      <c r="I33" s="293"/>
      <c r="J33" s="24"/>
      <c r="K33" s="294"/>
      <c r="L33" s="45"/>
      <c r="M33" s="42"/>
      <c r="N33" s="44"/>
      <c r="O33" s="43"/>
      <c r="P33" s="42"/>
      <c r="Q33" s="42"/>
      <c r="R33" s="46"/>
      <c r="S33" s="157">
        <f t="shared" si="2"/>
        <v>0</v>
      </c>
    </row>
    <row r="34" spans="1:19" ht="12.95" customHeight="1" x14ac:dyDescent="0.2">
      <c r="A34" s="446" t="s">
        <v>191</v>
      </c>
      <c r="B34" s="182" t="s">
        <v>192</v>
      </c>
      <c r="C34" s="42">
        <v>121</v>
      </c>
      <c r="D34" s="427">
        <v>69</v>
      </c>
      <c r="E34" s="46">
        <v>73</v>
      </c>
      <c r="F34" s="45"/>
      <c r="G34" s="42"/>
      <c r="H34" s="44">
        <v>7</v>
      </c>
      <c r="I34" s="293"/>
      <c r="J34" s="24"/>
      <c r="K34" s="294"/>
      <c r="L34" s="45"/>
      <c r="M34" s="42"/>
      <c r="N34" s="44"/>
      <c r="O34" s="43"/>
      <c r="P34" s="42"/>
      <c r="Q34" s="42">
        <v>12</v>
      </c>
      <c r="R34" s="46"/>
      <c r="S34" s="157">
        <f t="shared" si="2"/>
        <v>282</v>
      </c>
    </row>
    <row r="35" spans="1:19" ht="12.95" customHeight="1" x14ac:dyDescent="0.2">
      <c r="A35" s="169" t="s">
        <v>193</v>
      </c>
      <c r="B35" s="144" t="s">
        <v>194</v>
      </c>
      <c r="C35" s="42">
        <v>25</v>
      </c>
      <c r="D35" s="427">
        <v>64</v>
      </c>
      <c r="E35" s="46">
        <v>156</v>
      </c>
      <c r="F35" s="45"/>
      <c r="G35" s="42"/>
      <c r="H35" s="44">
        <v>10</v>
      </c>
      <c r="I35" s="293"/>
      <c r="J35" s="24"/>
      <c r="K35" s="294"/>
      <c r="L35" s="45"/>
      <c r="M35" s="42"/>
      <c r="N35" s="44"/>
      <c r="O35" s="43"/>
      <c r="P35" s="344"/>
      <c r="Q35" s="42"/>
      <c r="R35" s="46"/>
      <c r="S35" s="157">
        <f t="shared" si="2"/>
        <v>255</v>
      </c>
    </row>
    <row r="36" spans="1:19" ht="12.95" customHeight="1" x14ac:dyDescent="0.2">
      <c r="A36" s="169" t="s">
        <v>195</v>
      </c>
      <c r="B36" s="144" t="s">
        <v>196</v>
      </c>
      <c r="C36" s="42"/>
      <c r="D36" s="427">
        <v>44</v>
      </c>
      <c r="E36" s="46">
        <v>142</v>
      </c>
      <c r="F36" s="45"/>
      <c r="G36" s="42"/>
      <c r="H36" s="44">
        <v>4</v>
      </c>
      <c r="I36" s="293"/>
      <c r="J36" s="24"/>
      <c r="K36" s="294"/>
      <c r="L36" s="45"/>
      <c r="M36" s="42"/>
      <c r="N36" s="44"/>
      <c r="O36" s="43"/>
      <c r="P36" s="42"/>
      <c r="Q36" s="42"/>
      <c r="R36" s="46"/>
      <c r="S36" s="157">
        <f t="shared" si="2"/>
        <v>190</v>
      </c>
    </row>
    <row r="37" spans="1:19" ht="12.95" customHeight="1" thickBot="1" x14ac:dyDescent="0.25">
      <c r="A37" s="447" t="s">
        <v>197</v>
      </c>
      <c r="B37" s="138" t="s">
        <v>198</v>
      </c>
      <c r="C37" s="92">
        <v>1</v>
      </c>
      <c r="D37" s="92">
        <v>23</v>
      </c>
      <c r="E37" s="429">
        <v>162</v>
      </c>
      <c r="F37" s="91"/>
      <c r="G37" s="92"/>
      <c r="H37" s="93">
        <v>5</v>
      </c>
      <c r="I37" s="306"/>
      <c r="J37" s="158"/>
      <c r="K37" s="295"/>
      <c r="L37" s="91"/>
      <c r="M37" s="92"/>
      <c r="N37" s="93"/>
      <c r="O37" s="319"/>
      <c r="P37" s="92"/>
      <c r="Q37" s="92"/>
      <c r="R37" s="94"/>
      <c r="S37" s="222">
        <f t="shared" si="2"/>
        <v>191</v>
      </c>
    </row>
    <row r="38" spans="1:19" ht="12.95" customHeight="1" thickBot="1" x14ac:dyDescent="0.25">
      <c r="A38" s="439"/>
      <c r="E38" s="299"/>
      <c r="I38" s="34"/>
    </row>
    <row r="39" spans="1:19" ht="14.45" customHeight="1" thickBot="1" x14ac:dyDescent="0.25">
      <c r="A39" s="127" t="s">
        <v>71</v>
      </c>
      <c r="B39" s="39"/>
      <c r="C39" s="29"/>
      <c r="D39" s="30"/>
      <c r="E39" s="300"/>
      <c r="F39" s="30"/>
      <c r="G39" s="31"/>
      <c r="H39" s="126"/>
      <c r="I39" s="47"/>
      <c r="J39" s="48"/>
      <c r="K39" s="49"/>
      <c r="L39" s="29"/>
      <c r="M39" s="30"/>
      <c r="N39" s="40"/>
      <c r="O39" s="29"/>
      <c r="P39" s="30"/>
      <c r="Q39" s="30"/>
      <c r="R39" s="40"/>
      <c r="S39" s="41"/>
    </row>
    <row r="40" spans="1:19" ht="13.5" customHeight="1" thickBot="1" x14ac:dyDescent="0.25">
      <c r="A40" s="446" t="s">
        <v>199</v>
      </c>
      <c r="B40" s="437" t="s">
        <v>200</v>
      </c>
      <c r="C40" s="302"/>
      <c r="D40" s="303"/>
      <c r="E40" s="301">
        <v>19</v>
      </c>
      <c r="F40" s="217"/>
      <c r="G40" s="119"/>
      <c r="H40" s="120">
        <v>3</v>
      </c>
      <c r="I40" s="116"/>
      <c r="J40" s="117"/>
      <c r="K40" s="118"/>
      <c r="L40" s="217"/>
      <c r="M40" s="119"/>
      <c r="N40" s="120"/>
      <c r="O40" s="346"/>
      <c r="P40" s="344"/>
      <c r="Q40" s="344"/>
      <c r="R40" s="350"/>
      <c r="S40" s="95">
        <f t="shared" ref="S40:S47" si="3">SUM(C40:R40)</f>
        <v>22</v>
      </c>
    </row>
    <row r="41" spans="1:19" ht="13.5" customHeight="1" thickBot="1" x14ac:dyDescent="0.25">
      <c r="A41" s="173" t="s">
        <v>36</v>
      </c>
      <c r="B41" s="174"/>
      <c r="C41" s="368"/>
      <c r="D41" s="303"/>
      <c r="E41" s="301"/>
      <c r="F41" s="217"/>
      <c r="G41" s="119"/>
      <c r="H41" s="120"/>
      <c r="I41" s="116"/>
      <c r="J41" s="117"/>
      <c r="K41" s="118"/>
      <c r="L41" s="217"/>
      <c r="M41" s="119"/>
      <c r="N41" s="120"/>
      <c r="O41" s="346"/>
      <c r="P41" s="204"/>
      <c r="Q41" s="204"/>
      <c r="R41" s="351"/>
      <c r="S41" s="95">
        <f t="shared" si="3"/>
        <v>0</v>
      </c>
    </row>
    <row r="42" spans="1:19" ht="13.5" customHeight="1" thickBot="1" x14ac:dyDescent="0.25">
      <c r="A42" s="169" t="s">
        <v>201</v>
      </c>
      <c r="B42" s="438" t="s">
        <v>202</v>
      </c>
      <c r="C42" s="42"/>
      <c r="D42" s="303"/>
      <c r="E42" s="301">
        <v>77</v>
      </c>
      <c r="F42" s="217"/>
      <c r="G42" s="119"/>
      <c r="H42" s="120">
        <v>2</v>
      </c>
      <c r="I42" s="116"/>
      <c r="J42" s="117"/>
      <c r="K42" s="118"/>
      <c r="L42" s="217"/>
      <c r="M42" s="119"/>
      <c r="N42" s="120"/>
      <c r="O42" s="346">
        <v>5</v>
      </c>
      <c r="P42" s="204"/>
      <c r="Q42" s="204"/>
      <c r="R42" s="351"/>
      <c r="S42" s="95">
        <f t="shared" si="3"/>
        <v>84</v>
      </c>
    </row>
    <row r="43" spans="1:19" ht="13.5" customHeight="1" thickBot="1" x14ac:dyDescent="0.25">
      <c r="A43" s="173" t="s">
        <v>36</v>
      </c>
      <c r="B43" s="174"/>
      <c r="C43" s="42"/>
      <c r="D43" s="42"/>
      <c r="E43" s="44"/>
      <c r="F43" s="218"/>
      <c r="G43" s="344"/>
      <c r="H43" s="345"/>
      <c r="I43" s="23"/>
      <c r="J43" s="24"/>
      <c r="K43" s="25"/>
      <c r="L43" s="218"/>
      <c r="M43" s="344"/>
      <c r="N43" s="345"/>
      <c r="O43" s="346"/>
      <c r="P43" s="204"/>
      <c r="Q43" s="204"/>
      <c r="R43" s="351"/>
      <c r="S43" s="95">
        <f t="shared" si="3"/>
        <v>0</v>
      </c>
    </row>
    <row r="44" spans="1:19" ht="13.5" customHeight="1" thickBot="1" x14ac:dyDescent="0.25">
      <c r="A44" s="169" t="s">
        <v>203</v>
      </c>
      <c r="B44" s="438" t="s">
        <v>77</v>
      </c>
      <c r="C44" s="42"/>
      <c r="D44" s="42"/>
      <c r="E44" s="44">
        <v>93</v>
      </c>
      <c r="F44" s="218"/>
      <c r="G44" s="344"/>
      <c r="H44" s="345">
        <v>6</v>
      </c>
      <c r="I44" s="23"/>
      <c r="J44" s="24"/>
      <c r="K44" s="25"/>
      <c r="L44" s="218"/>
      <c r="M44" s="344">
        <v>1</v>
      </c>
      <c r="N44" s="345"/>
      <c r="O44" s="346"/>
      <c r="P44" s="204"/>
      <c r="Q44" s="204">
        <v>9</v>
      </c>
      <c r="R44" s="351"/>
      <c r="S44" s="95">
        <f t="shared" si="3"/>
        <v>109</v>
      </c>
    </row>
    <row r="45" spans="1:19" ht="13.5" customHeight="1" thickBot="1" x14ac:dyDescent="0.25">
      <c r="A45" s="173" t="s">
        <v>36</v>
      </c>
      <c r="B45" s="174"/>
      <c r="C45" s="45"/>
      <c r="D45" s="42"/>
      <c r="E45" s="44"/>
      <c r="F45" s="43"/>
      <c r="G45" s="42"/>
      <c r="H45" s="46"/>
      <c r="I45" s="23"/>
      <c r="J45" s="24"/>
      <c r="K45" s="25"/>
      <c r="L45" s="43"/>
      <c r="M45" s="42"/>
      <c r="N45" s="46"/>
      <c r="O45" s="45"/>
      <c r="P45" s="42"/>
      <c r="Q45" s="42"/>
      <c r="R45" s="44"/>
      <c r="S45" s="95">
        <f t="shared" si="3"/>
        <v>0</v>
      </c>
    </row>
    <row r="46" spans="1:19" ht="12.95" customHeight="1" thickBot="1" x14ac:dyDescent="0.25">
      <c r="A46" s="446" t="s">
        <v>204</v>
      </c>
      <c r="B46" s="182" t="s">
        <v>74</v>
      </c>
      <c r="C46" s="368">
        <v>1</v>
      </c>
      <c r="D46" s="96"/>
      <c r="E46" s="99">
        <v>49</v>
      </c>
      <c r="F46" s="240"/>
      <c r="G46" s="204"/>
      <c r="H46" s="241"/>
      <c r="I46" s="21"/>
      <c r="J46" s="149"/>
      <c r="K46" s="22"/>
      <c r="L46" s="240"/>
      <c r="M46" s="204"/>
      <c r="N46" s="241"/>
      <c r="O46" s="239"/>
      <c r="P46" s="204"/>
      <c r="Q46" s="204"/>
      <c r="R46" s="351"/>
      <c r="S46" s="95">
        <f t="shared" si="3"/>
        <v>50</v>
      </c>
    </row>
    <row r="47" spans="1:19" ht="13.5" customHeight="1" thickBot="1" x14ac:dyDescent="0.25">
      <c r="A47" s="447" t="s">
        <v>205</v>
      </c>
      <c r="B47" s="422" t="s">
        <v>206</v>
      </c>
      <c r="C47" s="91"/>
      <c r="D47" s="92"/>
      <c r="E47" s="93">
        <v>49</v>
      </c>
      <c r="F47" s="237"/>
      <c r="G47" s="347"/>
      <c r="H47" s="348"/>
      <c r="I47" s="124"/>
      <c r="J47" s="158"/>
      <c r="K47" s="125"/>
      <c r="L47" s="237"/>
      <c r="M47" s="347"/>
      <c r="N47" s="348"/>
      <c r="O47" s="349"/>
      <c r="P47" s="347"/>
      <c r="Q47" s="347"/>
      <c r="R47" s="352"/>
      <c r="S47" s="95">
        <f t="shared" si="3"/>
        <v>49</v>
      </c>
    </row>
    <row r="48" spans="1:19" ht="12.95" customHeight="1" thickBot="1" x14ac:dyDescent="0.25">
      <c r="A48" s="439"/>
      <c r="E48" s="34"/>
      <c r="I48" s="34"/>
    </row>
    <row r="49" spans="1:19" ht="14.45" customHeight="1" thickBot="1" x14ac:dyDescent="0.25">
      <c r="A49" s="127" t="s">
        <v>80</v>
      </c>
      <c r="B49" s="36"/>
      <c r="C49" s="35"/>
      <c r="D49" s="39"/>
      <c r="E49" s="39"/>
      <c r="F49" s="39"/>
      <c r="G49" s="39"/>
      <c r="H49" s="36"/>
      <c r="I49" s="75"/>
      <c r="J49" s="76"/>
      <c r="K49" s="77"/>
      <c r="L49" s="75"/>
      <c r="M49" s="37"/>
      <c r="N49" s="32"/>
      <c r="O49" s="127"/>
      <c r="P49" s="37"/>
      <c r="Q49" s="37"/>
      <c r="R49" s="39"/>
      <c r="S49" s="171"/>
    </row>
    <row r="50" spans="1:19" ht="12.95" customHeight="1" x14ac:dyDescent="0.2">
      <c r="A50" s="169" t="s">
        <v>207</v>
      </c>
      <c r="B50" s="438" t="s">
        <v>208</v>
      </c>
      <c r="C50" s="45"/>
      <c r="D50" s="42"/>
      <c r="E50" s="46">
        <v>27</v>
      </c>
      <c r="F50" s="45"/>
      <c r="G50" s="42"/>
      <c r="H50" s="44">
        <v>14</v>
      </c>
      <c r="I50" s="23"/>
      <c r="J50" s="24"/>
      <c r="K50" s="25"/>
      <c r="L50" s="45"/>
      <c r="M50" s="42"/>
      <c r="N50" s="46"/>
      <c r="O50" s="302"/>
      <c r="P50" s="303"/>
      <c r="Q50" s="303">
        <v>21</v>
      </c>
      <c r="R50" s="301"/>
      <c r="S50" s="157">
        <f t="shared" ref="S50:S57" si="4">SUM(C50:R50)</f>
        <v>62</v>
      </c>
    </row>
    <row r="51" spans="1:19" ht="12.95" customHeight="1" x14ac:dyDescent="0.2">
      <c r="A51" s="169" t="s">
        <v>209</v>
      </c>
      <c r="B51" s="438" t="s">
        <v>210</v>
      </c>
      <c r="C51" s="45"/>
      <c r="D51" s="42"/>
      <c r="E51" s="46">
        <v>39</v>
      </c>
      <c r="F51" s="45"/>
      <c r="G51" s="42"/>
      <c r="H51" s="44">
        <v>12</v>
      </c>
      <c r="I51" s="23"/>
      <c r="J51" s="24"/>
      <c r="K51" s="25"/>
      <c r="L51" s="45"/>
      <c r="M51" s="42"/>
      <c r="N51" s="46"/>
      <c r="O51" s="302"/>
      <c r="P51" s="303"/>
      <c r="Q51" s="303"/>
      <c r="R51" s="301"/>
      <c r="S51" s="157">
        <f t="shared" si="4"/>
        <v>51</v>
      </c>
    </row>
    <row r="52" spans="1:19" ht="12.95" customHeight="1" x14ac:dyDescent="0.2">
      <c r="A52" s="327" t="s">
        <v>36</v>
      </c>
      <c r="B52" s="174"/>
      <c r="C52" s="45"/>
      <c r="D52" s="42"/>
      <c r="E52" s="46"/>
      <c r="F52" s="45"/>
      <c r="G52" s="42"/>
      <c r="H52" s="44"/>
      <c r="I52" s="23"/>
      <c r="J52" s="24"/>
      <c r="K52" s="25"/>
      <c r="L52" s="45"/>
      <c r="M52" s="42"/>
      <c r="N52" s="46"/>
      <c r="O52" s="45"/>
      <c r="P52" s="42"/>
      <c r="Q52" s="42"/>
      <c r="R52" s="44"/>
      <c r="S52" s="157">
        <f t="shared" si="4"/>
        <v>0</v>
      </c>
    </row>
    <row r="53" spans="1:19" ht="12.95" customHeight="1" x14ac:dyDescent="0.2">
      <c r="A53" s="446" t="s">
        <v>211</v>
      </c>
      <c r="B53" s="437" t="s">
        <v>91</v>
      </c>
      <c r="C53" s="45"/>
      <c r="D53" s="42"/>
      <c r="E53" s="46">
        <v>26</v>
      </c>
      <c r="F53" s="45"/>
      <c r="G53" s="42"/>
      <c r="H53" s="44">
        <v>10</v>
      </c>
      <c r="I53" s="23"/>
      <c r="J53" s="24"/>
      <c r="K53" s="25"/>
      <c r="L53" s="45"/>
      <c r="M53" s="42"/>
      <c r="N53" s="46"/>
      <c r="O53" s="45"/>
      <c r="P53" s="42"/>
      <c r="Q53" s="42">
        <v>22</v>
      </c>
      <c r="R53" s="44"/>
      <c r="S53" s="157">
        <f t="shared" si="4"/>
        <v>58</v>
      </c>
    </row>
    <row r="54" spans="1:19" ht="12.95" customHeight="1" x14ac:dyDescent="0.2">
      <c r="A54" s="446" t="s">
        <v>212</v>
      </c>
      <c r="B54" s="437" t="s">
        <v>95</v>
      </c>
      <c r="C54" s="98"/>
      <c r="D54" s="96"/>
      <c r="E54" s="97">
        <v>20</v>
      </c>
      <c r="F54" s="98"/>
      <c r="G54" s="96"/>
      <c r="H54" s="99">
        <v>9</v>
      </c>
      <c r="I54" s="21"/>
      <c r="J54" s="149"/>
      <c r="K54" s="22"/>
      <c r="L54" s="98"/>
      <c r="M54" s="96"/>
      <c r="N54" s="97"/>
      <c r="O54" s="45"/>
      <c r="P54" s="42"/>
      <c r="Q54" s="42"/>
      <c r="R54" s="44"/>
      <c r="S54" s="157">
        <f t="shared" si="4"/>
        <v>29</v>
      </c>
    </row>
    <row r="55" spans="1:19" ht="12.95" customHeight="1" x14ac:dyDescent="0.2">
      <c r="A55" s="327" t="s">
        <v>36</v>
      </c>
      <c r="B55" s="174"/>
      <c r="C55" s="98"/>
      <c r="D55" s="96"/>
      <c r="E55" s="97"/>
      <c r="F55" s="98"/>
      <c r="G55" s="96"/>
      <c r="H55" s="99"/>
      <c r="I55" s="21"/>
      <c r="J55" s="149"/>
      <c r="K55" s="22"/>
      <c r="L55" s="98"/>
      <c r="M55" s="96"/>
      <c r="N55" s="97"/>
      <c r="O55" s="45"/>
      <c r="P55" s="42"/>
      <c r="Q55" s="42"/>
      <c r="R55" s="44"/>
      <c r="S55" s="157">
        <f t="shared" si="4"/>
        <v>0</v>
      </c>
    </row>
    <row r="56" spans="1:19" ht="12.95" customHeight="1" x14ac:dyDescent="0.2">
      <c r="A56" s="446" t="s">
        <v>213</v>
      </c>
      <c r="B56" s="437" t="s">
        <v>86</v>
      </c>
      <c r="C56" s="98"/>
      <c r="D56" s="96"/>
      <c r="E56" s="97"/>
      <c r="F56" s="98"/>
      <c r="G56" s="96"/>
      <c r="H56" s="99">
        <v>12</v>
      </c>
      <c r="I56" s="21"/>
      <c r="J56" s="149"/>
      <c r="K56" s="22"/>
      <c r="L56" s="98"/>
      <c r="M56" s="96"/>
      <c r="N56" s="97"/>
      <c r="O56" s="45"/>
      <c r="P56" s="42"/>
      <c r="Q56" s="42"/>
      <c r="R56" s="44"/>
      <c r="S56" s="157">
        <f t="shared" si="4"/>
        <v>12</v>
      </c>
    </row>
    <row r="57" spans="1:19" ht="13.5" customHeight="1" thickBot="1" x14ac:dyDescent="0.25">
      <c r="A57" s="446" t="s">
        <v>214</v>
      </c>
      <c r="B57" s="437" t="s">
        <v>215</v>
      </c>
      <c r="C57" s="91"/>
      <c r="D57" s="92"/>
      <c r="E57" s="94">
        <v>20</v>
      </c>
      <c r="F57" s="91"/>
      <c r="G57" s="92"/>
      <c r="H57" s="93">
        <v>12</v>
      </c>
      <c r="I57" s="124"/>
      <c r="J57" s="158"/>
      <c r="K57" s="125"/>
      <c r="L57" s="91"/>
      <c r="M57" s="92"/>
      <c r="N57" s="94"/>
      <c r="O57" s="91"/>
      <c r="P57" s="92"/>
      <c r="Q57" s="92">
        <v>10</v>
      </c>
      <c r="R57" s="93"/>
      <c r="S57" s="222">
        <f t="shared" si="4"/>
        <v>42</v>
      </c>
    </row>
    <row r="58" spans="1:19" ht="13.5" customHeight="1" thickBot="1" x14ac:dyDescent="0.25">
      <c r="A58" s="387" t="s">
        <v>158</v>
      </c>
      <c r="B58" s="38"/>
      <c r="C58" s="56">
        <f t="shared" ref="C58:S58" si="5">SUM(C5:C57)</f>
        <v>1014</v>
      </c>
      <c r="D58" s="56">
        <f t="shared" si="5"/>
        <v>382</v>
      </c>
      <c r="E58" s="26">
        <f t="shared" si="5"/>
        <v>2821</v>
      </c>
      <c r="F58" s="56">
        <f t="shared" si="5"/>
        <v>0</v>
      </c>
      <c r="G58" s="56">
        <f t="shared" si="5"/>
        <v>0</v>
      </c>
      <c r="H58" s="56">
        <f t="shared" si="5"/>
        <v>143</v>
      </c>
      <c r="I58" s="56">
        <f t="shared" si="5"/>
        <v>0</v>
      </c>
      <c r="J58" s="56">
        <f t="shared" si="5"/>
        <v>2223</v>
      </c>
      <c r="K58" s="56">
        <f t="shared" si="5"/>
        <v>0</v>
      </c>
      <c r="L58" s="56">
        <f t="shared" si="5"/>
        <v>0</v>
      </c>
      <c r="M58" s="56">
        <f t="shared" si="5"/>
        <v>1</v>
      </c>
      <c r="N58" s="56">
        <f t="shared" si="5"/>
        <v>0</v>
      </c>
      <c r="O58" s="56">
        <f t="shared" si="5"/>
        <v>5</v>
      </c>
      <c r="P58" s="56">
        <f t="shared" si="5"/>
        <v>3</v>
      </c>
      <c r="Q58" s="56">
        <f t="shared" si="5"/>
        <v>399</v>
      </c>
      <c r="R58" s="56">
        <f t="shared" si="5"/>
        <v>0</v>
      </c>
      <c r="S58" s="179">
        <f t="shared" si="5"/>
        <v>6991</v>
      </c>
    </row>
    <row r="61" spans="1:19" x14ac:dyDescent="0.2">
      <c r="A61" s="238" t="s">
        <v>216</v>
      </c>
    </row>
    <row r="63" spans="1:19" x14ac:dyDescent="0.2">
      <c r="B63" s="381"/>
    </row>
    <row r="64" spans="1:19" x14ac:dyDescent="0.2">
      <c r="A64" s="323"/>
    </row>
  </sheetData>
  <mergeCells count="5">
    <mergeCell ref="S2:S3"/>
    <mergeCell ref="C2:H2"/>
    <mergeCell ref="I2:K2"/>
    <mergeCell ref="L2:N2"/>
    <mergeCell ref="P2:R2"/>
  </mergeCells>
  <pageMargins left="0.7" right="0.7" top="0.75" bottom="0.75" header="0.3" footer="0.3"/>
  <pageSetup scale="60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BOOKING</vt:lpstr>
      <vt:lpstr>Sheet2</vt:lpstr>
      <vt:lpstr>Sheet1</vt:lpstr>
      <vt:lpstr>CONTAINERS</vt:lpstr>
      <vt:lpstr>BOOKING!Print_Area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SYeung</dc:creator>
  <cp:lastModifiedBy>CWu/Cherry Wu (CA/CSL/VCR)</cp:lastModifiedBy>
  <cp:lastPrinted>2023-06-26T15:41:59Z</cp:lastPrinted>
  <dcterms:created xsi:type="dcterms:W3CDTF">2002-07-23T16:48:58Z</dcterms:created>
  <dcterms:modified xsi:type="dcterms:W3CDTF">2023-06-28T17:51:13Z</dcterms:modified>
</cp:coreProperties>
</file>