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"/>
    </mc:Choice>
  </mc:AlternateContent>
  <xr:revisionPtr revIDLastSave="0" documentId="13_ncr:1_{4C36A65F-5264-4E14-AC45-0989C355B9F9}" xr6:coauthVersionLast="44" xr6:coauthVersionMax="44" xr10:uidLastSave="{00000000-0000-0000-0000-000000000000}"/>
  <bookViews>
    <workbookView xWindow="-110" yWindow="-110" windowWidth="19420" windowHeight="10560" xr2:uid="{88DD62E9-5FAB-4ADF-BE6A-717AB96FA2B1}"/>
  </bookViews>
  <sheets>
    <sheet name="1-a" sheetId="2" r:id="rId1"/>
    <sheet name="1-c&amp;1-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D17" i="2"/>
  <c r="D16" i="2"/>
  <c r="D14" i="2"/>
  <c r="D15" i="2"/>
  <c r="J6" i="2"/>
  <c r="J7" i="2"/>
  <c r="J8" i="2"/>
  <c r="J9" i="2"/>
  <c r="J10" i="2"/>
  <c r="J11" i="2"/>
  <c r="J5" i="2"/>
  <c r="I6" i="2"/>
  <c r="I7" i="2"/>
  <c r="I8" i="2"/>
  <c r="I9" i="2"/>
  <c r="I10" i="2"/>
  <c r="I11" i="2"/>
  <c r="I5" i="2"/>
  <c r="H6" i="2"/>
  <c r="H7" i="2"/>
  <c r="H8" i="2"/>
  <c r="H9" i="2"/>
  <c r="H10" i="2"/>
  <c r="H11" i="2"/>
  <c r="H5" i="2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14" i="1"/>
  <c r="G14" i="1" s="1"/>
  <c r="I14" i="1" s="1"/>
  <c r="D5" i="1"/>
  <c r="D6" i="1"/>
  <c r="D7" i="1"/>
  <c r="D8" i="1"/>
  <c r="D9" i="1"/>
  <c r="D10" i="1"/>
  <c r="D4" i="1"/>
  <c r="I21" i="1" l="1"/>
</calcChain>
</file>

<file path=xl/sharedStrings.xml><?xml version="1.0" encoding="utf-8"?>
<sst xmlns="http://schemas.openxmlformats.org/spreadsheetml/2006/main" count="26" uniqueCount="21">
  <si>
    <t>IPTG</t>
    <phoneticPr fontId="1" type="noConversion"/>
  </si>
  <si>
    <t>&lt;n&gt; (nmol/gDW)</t>
    <phoneticPr fontId="1" type="noConversion"/>
  </si>
  <si>
    <t>&lt;n&gt; (mRNA/cell)</t>
    <phoneticPr fontId="1" type="noConversion"/>
  </si>
  <si>
    <t>W1</t>
    <phoneticPr fontId="1" type="noConversion"/>
  </si>
  <si>
    <t>Kx</t>
    <phoneticPr fontId="1" type="noConversion"/>
  </si>
  <si>
    <t>2.38*10^(-13)</t>
    <phoneticPr fontId="1" type="noConversion"/>
  </si>
  <si>
    <t>&lt;mc&gt;</t>
    <phoneticPr fontId="1" type="noConversion"/>
  </si>
  <si>
    <t>n</t>
    <phoneticPr fontId="1" type="noConversion"/>
  </si>
  <si>
    <t>K</t>
    <phoneticPr fontId="1" type="noConversion"/>
  </si>
  <si>
    <t>W2</t>
    <phoneticPr fontId="1" type="noConversion"/>
  </si>
  <si>
    <t>fI</t>
    <phoneticPr fontId="1" type="noConversion"/>
  </si>
  <si>
    <t>predict</t>
    <phoneticPr fontId="1" type="noConversion"/>
  </si>
  <si>
    <t>Convert*</t>
    <phoneticPr fontId="1" type="noConversion"/>
  </si>
  <si>
    <t>IPTG (mM)</t>
    <phoneticPr fontId="1" type="noConversion"/>
  </si>
  <si>
    <t>V (mL)</t>
    <phoneticPr fontId="1" type="noConversion"/>
  </si>
  <si>
    <t>&lt;mc&gt; (gDW/cell)</t>
    <phoneticPr fontId="1" type="noConversion"/>
  </si>
  <si>
    <t>Nc (cells/mL)</t>
    <phoneticPr fontId="1" type="noConversion"/>
  </si>
  <si>
    <t>N</t>
    <phoneticPr fontId="1" type="noConversion"/>
  </si>
  <si>
    <t>β</t>
    <phoneticPr fontId="1" type="noConversion"/>
  </si>
  <si>
    <t>low</t>
    <phoneticPr fontId="1" type="noConversion"/>
  </si>
  <si>
    <t>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</si>
</sst>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Semilog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0491988788436437E-2"/>
          <c:y val="0.15283292143226621"/>
          <c:w val="0.84843310094273539"/>
          <c:h val="0.44070233921489743"/>
        </c:manualLayout>
      </c:layout>
      <c:scatterChart>
        <c:scatterStyle val="lineMarker"/>
        <c:varyColors val="0"/>
        <c:ser>
          <c:idx val="0"/>
          <c:order val="0"/>
          <c:tx>
            <c:v>Golding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'1-c&amp;1-d'!$B$4:$B$10</c:f>
              <c:numCache>
                <c:formatCode>General</c:formatCode>
                <c:ptCount val="7"/>
                <c:pt idx="0">
                  <c:v>1E-4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'1-c&amp;1-d'!$D$4:$D$10</c:f>
              <c:numCache>
                <c:formatCode>General</c:formatCode>
                <c:ptCount val="7"/>
                <c:pt idx="0">
                  <c:v>0.1127194</c:v>
                </c:pt>
                <c:pt idx="1">
                  <c:v>0.12458459999999999</c:v>
                </c:pt>
                <c:pt idx="2">
                  <c:v>0.2432366</c:v>
                </c:pt>
                <c:pt idx="3">
                  <c:v>0.39748419999999995</c:v>
                </c:pt>
                <c:pt idx="4">
                  <c:v>0.51020359999999998</c:v>
                </c:pt>
                <c:pt idx="5">
                  <c:v>0.55173179999999999</c:v>
                </c:pt>
                <c:pt idx="6">
                  <c:v>0.55173179999999999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F-49D6-8452-CB64F0B8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8304"/>
        <c:axId val="479000760"/>
      </c:scatterChart>
      <c:scatterChart>
        <c:scatterStyle val="smoothMarker"/>
        <c:varyColors val="0"/>
        <c:ser>
          <c:idx val="1"/>
          <c:order val="1"/>
          <c:tx>
            <c:v>Predicted Model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'1-c&amp;1-d'!$B$4:$B$10</c:f>
              <c:numCache>
                <c:formatCode>General</c:formatCode>
                <c:ptCount val="7"/>
                <c:pt idx="0">
                  <c:v>1E-4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'1-c&amp;1-d'!$G$14:$G$20</c:f>
              <c:numCache>
                <c:formatCode>General</c:formatCode>
                <c:ptCount val="7"/>
                <c:pt idx="0">
                  <c:v>0.11318684488843866</c:v>
                </c:pt>
                <c:pt idx="1">
                  <c:v>0.11847909139602845</c:v>
                </c:pt>
                <c:pt idx="2">
                  <c:v>0.24926546574685801</c:v>
                </c:pt>
                <c:pt idx="3">
                  <c:v>0.38959425443990592</c:v>
                </c:pt>
                <c:pt idx="4">
                  <c:v>0.5242321099751337</c:v>
                </c:pt>
                <c:pt idx="5">
                  <c:v>0.54559467560077102</c:v>
                </c:pt>
                <c:pt idx="6">
                  <c:v>0.54829111217763427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F-49D6-8452-CB64F0B8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8304"/>
        <c:axId val="479000760"/>
      </c:scatterChart>
      <c:valAx>
        <c:axId val="479008304"/>
        <c:scaling>
          <c:logBase val="10"/>
          <c:orientation val="minMax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log([IPTG])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5927793116041771"/>
              <c:y val="0.70155602812422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9000760"/>
        <c:crosses val="autoZero"/>
        <c:crossBetween val="midCat"/>
      </c:valAx>
      <c:valAx>
        <c:axId val="47900076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&lt;n&gt; (nmol/gDW)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5977219271158399E-2"/>
              <c:y val="0.21503304787631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90083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83591252374565"/>
          <c:y val="0.7538678468111194"/>
          <c:w val="0.27004113395346557"/>
          <c:h val="0.19829798647431843"/>
        </c:manualLayout>
      </c:layout>
      <c:overlay val="0"/>
      <c:spPr>
        <a:noFill/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555624</xdr:colOff>
      <xdr:row>0</xdr:row>
      <xdr:rowOff>6350</xdr:rowOff>
    </xdr:from>
    <xdr:to>
      <xdr:col>15</xdr:col>
      <xdr:colOff>31750</xdr:colOff>
      <xdr:row>12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1A8E830-6BDC-4A59-A08A-F18ABEF29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FABF-6A35-446E-8D79-2FC405C2FB88}">
  <dimension ref="C2:J17"/>
  <sheetViews>
    <sheetView tabSelected="1" topLeftCell="B1" workbookViewId="0">
      <selection activeCell="K8" sqref="K8"/>
    </sheetView>
  </sheetViews>
  <sheetFormatPr defaultRowHeight="17" x14ac:dyDescent="0.4"/>
  <cols>
    <col min="3" max="3" width="14.54296875" customWidth="1"/>
    <col min="4" max="4" width="14.453125" customWidth="1"/>
    <col min="7" max="7" width="14" customWidth="1"/>
    <col min="8" max="8" width="8.7265625" customWidth="1"/>
  </cols>
  <sheetData>
    <row r="2" spans="3:10" x14ac:dyDescent="0.4">
      <c r="G2" t="s">
        <v>12</v>
      </c>
      <c r="H2">
        <f>10^9/D14/D16</f>
        <v>5.9326056003796875E-3</v>
      </c>
    </row>
    <row r="3" spans="3:10" ht="17.5" thickBot="1" x14ac:dyDescent="0.45"/>
    <row r="4" spans="3:10" x14ac:dyDescent="0.4">
      <c r="C4" t="s">
        <v>13</v>
      </c>
      <c r="D4" t="s">
        <v>2</v>
      </c>
      <c r="E4" t="s">
        <v>19</v>
      </c>
      <c r="F4" t="s">
        <v>20</v>
      </c>
      <c r="G4" s="11" t="s">
        <v>13</v>
      </c>
      <c r="H4" s="12" t="s">
        <v>1</v>
      </c>
      <c r="I4" s="12" t="s">
        <v>19</v>
      </c>
      <c r="J4" s="13" t="s">
        <v>20</v>
      </c>
    </row>
    <row r="5" spans="3:10" x14ac:dyDescent="0.4">
      <c r="C5" s="1">
        <v>0</v>
      </c>
      <c r="D5" s="1">
        <v>19</v>
      </c>
      <c r="E5" s="1">
        <v>18</v>
      </c>
      <c r="F5" s="5">
        <v>20</v>
      </c>
      <c r="G5" s="6">
        <v>0</v>
      </c>
      <c r="H5" s="4">
        <f>D5*0.0059326</f>
        <v>0.1127194</v>
      </c>
      <c r="I5" s="4">
        <f>E5*0.0059326</f>
        <v>0.10678679999999999</v>
      </c>
      <c r="J5" s="7">
        <f>F5*0.0059326</f>
        <v>0.11865199999999999</v>
      </c>
    </row>
    <row r="6" spans="3:10" x14ac:dyDescent="0.4">
      <c r="C6" s="1">
        <v>5.0000000000000001E-4</v>
      </c>
      <c r="D6" s="1">
        <v>21</v>
      </c>
      <c r="E6" s="1">
        <v>17</v>
      </c>
      <c r="F6" s="5">
        <v>26</v>
      </c>
      <c r="G6" s="6">
        <v>5.0000000000000001E-4</v>
      </c>
      <c r="H6" s="4">
        <f t="shared" ref="H6:H11" si="0">D6*0.0059326</f>
        <v>0.12458459999999999</v>
      </c>
      <c r="I6" s="4">
        <f t="shared" ref="I6:I11" si="1">E6*0.0059326</f>
        <v>0.10085419999999999</v>
      </c>
      <c r="J6" s="7">
        <f t="shared" ref="J6:J11" si="2">F6*0.0059326</f>
        <v>0.15424759999999998</v>
      </c>
    </row>
    <row r="7" spans="3:10" x14ac:dyDescent="0.4">
      <c r="C7" s="1">
        <v>5.0000000000000001E-3</v>
      </c>
      <c r="D7" s="1">
        <v>41</v>
      </c>
      <c r="E7" s="1">
        <v>37</v>
      </c>
      <c r="F7" s="5">
        <v>44</v>
      </c>
      <c r="G7" s="6">
        <v>5.0000000000000001E-3</v>
      </c>
      <c r="H7" s="4">
        <f t="shared" si="0"/>
        <v>0.2432366</v>
      </c>
      <c r="I7" s="4">
        <f t="shared" si="1"/>
        <v>0.21950619999999998</v>
      </c>
      <c r="J7" s="7">
        <f t="shared" si="2"/>
        <v>0.2610344</v>
      </c>
    </row>
    <row r="8" spans="3:10" x14ac:dyDescent="0.4">
      <c r="C8" s="1">
        <v>1.2E-2</v>
      </c>
      <c r="D8" s="1">
        <v>67</v>
      </c>
      <c r="E8" s="1">
        <v>65</v>
      </c>
      <c r="F8" s="5">
        <v>69</v>
      </c>
      <c r="G8" s="6">
        <v>1.2E-2</v>
      </c>
      <c r="H8" s="4">
        <f t="shared" si="0"/>
        <v>0.39748419999999995</v>
      </c>
      <c r="I8" s="4">
        <f t="shared" si="1"/>
        <v>0.38561899999999999</v>
      </c>
      <c r="J8" s="7">
        <f t="shared" si="2"/>
        <v>0.40934939999999997</v>
      </c>
    </row>
    <row r="9" spans="3:10" x14ac:dyDescent="0.4">
      <c r="C9" s="1">
        <v>5.2999999999999999E-2</v>
      </c>
      <c r="D9" s="1">
        <v>86</v>
      </c>
      <c r="E9" s="1">
        <v>84</v>
      </c>
      <c r="F9" s="5">
        <v>88</v>
      </c>
      <c r="G9" s="6">
        <v>5.2999999999999999E-2</v>
      </c>
      <c r="H9" s="4">
        <f t="shared" si="0"/>
        <v>0.51020359999999998</v>
      </c>
      <c r="I9" s="4">
        <f t="shared" si="1"/>
        <v>0.49833839999999996</v>
      </c>
      <c r="J9" s="7">
        <f t="shared" si="2"/>
        <v>0.5220688</v>
      </c>
    </row>
    <row r="10" spans="3:10" x14ac:dyDescent="0.4">
      <c r="C10" s="1">
        <v>0.216</v>
      </c>
      <c r="D10" s="1">
        <v>93</v>
      </c>
      <c r="E10" s="1">
        <v>91</v>
      </c>
      <c r="F10" s="5">
        <v>95</v>
      </c>
      <c r="G10" s="6">
        <v>0.216</v>
      </c>
      <c r="H10" s="4">
        <f t="shared" si="0"/>
        <v>0.55173179999999999</v>
      </c>
      <c r="I10" s="4">
        <f t="shared" si="1"/>
        <v>0.53986659999999997</v>
      </c>
      <c r="J10" s="7">
        <f t="shared" si="2"/>
        <v>0.56359700000000001</v>
      </c>
    </row>
    <row r="11" spans="3:10" ht="17.5" thickBot="1" x14ac:dyDescent="0.45">
      <c r="C11" s="1">
        <v>1</v>
      </c>
      <c r="D11" s="1">
        <v>93</v>
      </c>
      <c r="E11" s="1">
        <v>92</v>
      </c>
      <c r="F11" s="5">
        <v>94</v>
      </c>
      <c r="G11" s="8">
        <v>1</v>
      </c>
      <c r="H11" s="9">
        <f t="shared" si="0"/>
        <v>0.55173179999999999</v>
      </c>
      <c r="I11" s="9">
        <f t="shared" si="1"/>
        <v>0.54579919999999993</v>
      </c>
      <c r="J11" s="10">
        <f t="shared" si="2"/>
        <v>0.55766439999999995</v>
      </c>
    </row>
    <row r="13" spans="3:10" x14ac:dyDescent="0.4">
      <c r="C13" t="s">
        <v>14</v>
      </c>
      <c r="D13">
        <v>1</v>
      </c>
    </row>
    <row r="14" spans="3:10" x14ac:dyDescent="0.4">
      <c r="C14" t="s">
        <v>15</v>
      </c>
      <c r="D14">
        <f>2.8*10^(-13)</f>
        <v>2.7999999999999997E-13</v>
      </c>
    </row>
    <row r="15" spans="3:10" x14ac:dyDescent="0.4">
      <c r="C15" t="s">
        <v>16</v>
      </c>
      <c r="D15">
        <f>10^8</f>
        <v>100000000</v>
      </c>
    </row>
    <row r="16" spans="3:10" x14ac:dyDescent="0.4">
      <c r="C16" t="s">
        <v>17</v>
      </c>
      <c r="D16">
        <f>6.02*10^(23)</f>
        <v>6.0199999999999993E+23</v>
      </c>
    </row>
    <row r="17" spans="3:4" x14ac:dyDescent="0.4">
      <c r="C17" s="14" t="s">
        <v>18</v>
      </c>
      <c r="D17">
        <f>D14*D15*D13</f>
        <v>2.7999999999999996E-5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67CF-D26A-48BD-852C-EF01B2A90D63}">
  <dimension ref="B3:I21"/>
  <sheetViews>
    <sheetView workbookViewId="0">
      <selection activeCell="E14" sqref="E14"/>
    </sheetView>
  </sheetViews>
  <sheetFormatPr defaultRowHeight="17" x14ac:dyDescent="0.4"/>
  <cols>
    <col min="3" max="3" width="12.36328125" customWidth="1"/>
    <col min="4" max="4" width="17.36328125" customWidth="1"/>
    <col min="9" max="9" width="13" bestFit="1" customWidth="1"/>
  </cols>
  <sheetData>
    <row r="3" spans="2:9" x14ac:dyDescent="0.4">
      <c r="B3" s="1" t="s">
        <v>0</v>
      </c>
      <c r="C3" s="1" t="s">
        <v>2</v>
      </c>
      <c r="D3" s="1" t="s">
        <v>1</v>
      </c>
    </row>
    <row r="4" spans="2:9" x14ac:dyDescent="0.4">
      <c r="B4" s="1">
        <v>1E-4</v>
      </c>
      <c r="C4" s="1">
        <v>19</v>
      </c>
      <c r="D4" s="1">
        <f>C4*0.0059326</f>
        <v>0.1127194</v>
      </c>
    </row>
    <row r="5" spans="2:9" x14ac:dyDescent="0.4">
      <c r="B5" s="1">
        <v>5.0000000000000001E-4</v>
      </c>
      <c r="C5" s="1">
        <v>21</v>
      </c>
      <c r="D5" s="1">
        <f t="shared" ref="D5:D10" si="0">C5*0.0059326</f>
        <v>0.12458459999999999</v>
      </c>
    </row>
    <row r="6" spans="2:9" x14ac:dyDescent="0.4">
      <c r="B6" s="1">
        <v>5.0000000000000001E-3</v>
      </c>
      <c r="C6" s="1">
        <v>41</v>
      </c>
      <c r="D6" s="1">
        <f t="shared" si="0"/>
        <v>0.2432366</v>
      </c>
    </row>
    <row r="7" spans="2:9" x14ac:dyDescent="0.4">
      <c r="B7" s="1">
        <v>1.2E-2</v>
      </c>
      <c r="C7" s="1">
        <v>67</v>
      </c>
      <c r="D7" s="1">
        <f t="shared" si="0"/>
        <v>0.39748419999999995</v>
      </c>
    </row>
    <row r="8" spans="2:9" x14ac:dyDescent="0.4">
      <c r="B8" s="1">
        <v>5.2999999999999999E-2</v>
      </c>
      <c r="C8" s="1">
        <v>86</v>
      </c>
      <c r="D8" s="1">
        <f t="shared" si="0"/>
        <v>0.51020359999999998</v>
      </c>
    </row>
    <row r="9" spans="2:9" x14ac:dyDescent="0.4">
      <c r="B9" s="1">
        <v>0.216</v>
      </c>
      <c r="C9" s="1">
        <v>93</v>
      </c>
      <c r="D9" s="1">
        <f t="shared" si="0"/>
        <v>0.55173179999999999</v>
      </c>
    </row>
    <row r="10" spans="2:9" x14ac:dyDescent="0.4">
      <c r="B10" s="1">
        <v>1</v>
      </c>
      <c r="C10" s="1">
        <v>93</v>
      </c>
      <c r="D10" s="1">
        <f t="shared" si="0"/>
        <v>0.55173179999999999</v>
      </c>
    </row>
    <row r="13" spans="2:9" x14ac:dyDescent="0.4">
      <c r="B13" s="1" t="s">
        <v>3</v>
      </c>
      <c r="C13" s="1">
        <v>0.25679999999999997</v>
      </c>
      <c r="F13" t="s">
        <v>10</v>
      </c>
      <c r="G13" t="s">
        <v>11</v>
      </c>
    </row>
    <row r="14" spans="2:9" x14ac:dyDescent="0.4">
      <c r="B14" s="1" t="s">
        <v>4</v>
      </c>
      <c r="C14" s="1">
        <v>0.55149999999999999</v>
      </c>
      <c r="F14">
        <f>(B4^$C$16)/($C$17^$C$16+B4^$C$16)</f>
        <v>7.6397034931527418E-6</v>
      </c>
      <c r="G14">
        <f>$C$14*($C$13+$C$18*F14)/(1+$C$13+F14*$C$18)</f>
        <v>0.11318684488843866</v>
      </c>
      <c r="I14">
        <f>(G14-D4)^2</f>
        <v>2.185047237274381E-7</v>
      </c>
    </row>
    <row r="15" spans="2:9" x14ac:dyDescent="0.4">
      <c r="B15" s="1" t="s">
        <v>6</v>
      </c>
      <c r="C15" s="1" t="s">
        <v>5</v>
      </c>
      <c r="F15">
        <f>(B5^$C$16)/($C$17^$C$16+B5^$C$16)</f>
        <v>8.9632394641228128E-5</v>
      </c>
      <c r="G15">
        <f>$C$14*($C$13+$C$18*F15)/(1+$C$13+F15*$C$18)</f>
        <v>0.11847909139602845</v>
      </c>
      <c r="I15">
        <f t="shared" ref="I15:I20" si="1">(G15-D5)^2</f>
        <v>3.7277235313170441E-5</v>
      </c>
    </row>
    <row r="16" spans="2:9" x14ac:dyDescent="0.4">
      <c r="B16" s="3" t="s">
        <v>7</v>
      </c>
      <c r="C16" s="2">
        <v>1.53</v>
      </c>
      <c r="F16">
        <f t="shared" ref="F15:F20" si="2">(B6^$C$16)/($C$17^$C$16+B6^$C$16)</f>
        <v>3.0282156199493092E-3</v>
      </c>
      <c r="G16">
        <f t="shared" ref="G15:G20" si="3">$C$14*($C$13+$C$18*F16)/(1+$C$13+F16*$C$18)</f>
        <v>0.24926546574685801</v>
      </c>
      <c r="I16">
        <f t="shared" si="1"/>
        <v>3.6347222193637841E-5</v>
      </c>
    </row>
    <row r="17" spans="2:9" x14ac:dyDescent="0.4">
      <c r="B17" s="3" t="s">
        <v>8</v>
      </c>
      <c r="C17" s="2">
        <v>0.221</v>
      </c>
      <c r="F17">
        <f t="shared" si="2"/>
        <v>1.1460958860873385E-2</v>
      </c>
      <c r="G17">
        <f t="shared" si="3"/>
        <v>0.38959425443990592</v>
      </c>
      <c r="I17">
        <f t="shared" si="1"/>
        <v>6.2251240941247596E-5</v>
      </c>
    </row>
    <row r="18" spans="2:9" x14ac:dyDescent="0.4">
      <c r="B18" s="3" t="s">
        <v>9</v>
      </c>
      <c r="C18" s="2">
        <v>187.55</v>
      </c>
      <c r="F18">
        <f t="shared" si="2"/>
        <v>0.10113811748386478</v>
      </c>
      <c r="G18">
        <f t="shared" si="3"/>
        <v>0.5242321099751337</v>
      </c>
      <c r="I18">
        <f t="shared" si="1"/>
        <v>1.9679909212242625E-4</v>
      </c>
    </row>
    <row r="19" spans="2:9" x14ac:dyDescent="0.4">
      <c r="F19">
        <f t="shared" si="2"/>
        <v>0.49124765172155965</v>
      </c>
      <c r="G19">
        <f t="shared" si="3"/>
        <v>0.54559467560077102</v>
      </c>
      <c r="I19">
        <f t="shared" si="1"/>
        <v>3.7664295891611631E-5</v>
      </c>
    </row>
    <row r="20" spans="2:9" x14ac:dyDescent="0.4">
      <c r="F20">
        <f t="shared" si="2"/>
        <v>0.909675289857244</v>
      </c>
      <c r="G20">
        <f t="shared" si="3"/>
        <v>0.54829111217763427</v>
      </c>
      <c r="I20">
        <f t="shared" si="1"/>
        <v>1.1838332690975821E-5</v>
      </c>
    </row>
    <row r="21" spans="2:9" x14ac:dyDescent="0.4">
      <c r="I21">
        <f>SUM(I14:I20)</f>
        <v>3.8239592387679701E-4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1-a</vt:lpstr>
      <vt:lpstr>1-c&amp;1-d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Wang</dc:creator>
  <cp:lastModifiedBy>Joyce Wang</cp:lastModifiedBy>
  <dcterms:created xsi:type="dcterms:W3CDTF">2020-05-12T08:12:16Z</dcterms:created>
  <dcterms:modified xsi:type="dcterms:W3CDTF">2020-05-12T10:33:42Z</dcterms:modified>
</cp:coreProperties>
</file>