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nonai-my.sharepoint.com/personal/swu_zenon_ai/Documents/Desktop/Zenon/Barclay/CLD/"/>
    </mc:Choice>
  </mc:AlternateContent>
  <xr:revisionPtr revIDLastSave="50" documentId="8_{2EECF75D-8613-4EDF-9A3A-93B54456E270}" xr6:coauthVersionLast="47" xr6:coauthVersionMax="47" xr10:uidLastSave="{09FA71E7-9BC4-42A5-9F1F-044DD61DFB54}"/>
  <bookViews>
    <workbookView minimized="1" xWindow="5535" yWindow="3810" windowWidth="19620" windowHeight="11730" xr2:uid="{E7A10144-44E2-4E74-BC5F-57C0196A30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E6" i="1"/>
  <c r="H6" i="1" s="1"/>
  <c r="J6" i="1" s="1"/>
  <c r="E5" i="1"/>
  <c r="H5" i="1" s="1"/>
  <c r="J5" i="1" s="1"/>
  <c r="E4" i="1"/>
  <c r="H4" i="1" s="1"/>
  <c r="J4" i="1" s="1"/>
  <c r="E3" i="1"/>
  <c r="H3" i="1" s="1"/>
  <c r="J3" i="1" s="1"/>
  <c r="J8" i="1" l="1"/>
</calcChain>
</file>

<file path=xl/sharedStrings.xml><?xml version="1.0" encoding="utf-8"?>
<sst xmlns="http://schemas.openxmlformats.org/spreadsheetml/2006/main" count="111" uniqueCount="82">
  <si>
    <t>Barcalys Rate</t>
  </si>
  <si>
    <t>Location</t>
  </si>
  <si>
    <t>Daily</t>
  </si>
  <si>
    <t>Monthly</t>
  </si>
  <si>
    <t>Qty</t>
  </si>
  <si>
    <t>Util %</t>
  </si>
  <si>
    <t>Monthly Cost</t>
  </si>
  <si>
    <t>Duration (m)</t>
  </si>
  <si>
    <t>Total Cost</t>
  </si>
  <si>
    <t>Sr. SME</t>
  </si>
  <si>
    <t>US</t>
  </si>
  <si>
    <t>Manager</t>
  </si>
  <si>
    <t>IN</t>
  </si>
  <si>
    <t>Total</t>
  </si>
  <si>
    <t>Barclays Rate Card</t>
  </si>
  <si>
    <t>Role</t>
  </si>
  <si>
    <t> </t>
  </si>
  <si>
    <t>Submitted Rate</t>
  </si>
  <si>
    <t>Revised Rates</t>
  </si>
  <si>
    <t>Experience Level</t>
  </si>
  <si>
    <t>Senior Business Analyst</t>
  </si>
  <si>
    <t>$           879.49</t>
  </si>
  <si>
    <t> $        723.68</t>
  </si>
  <si>
    <t>3 to 5 Yrs.</t>
  </si>
  <si>
    <t>Associate</t>
  </si>
  <si>
    <t>$        1,050.94</t>
  </si>
  <si>
    <t> $        837.06</t>
  </si>
  <si>
    <t>4 to 7 Yrs.</t>
  </si>
  <si>
    <t>Senior Associate</t>
  </si>
  <si>
    <t>$        1,261.13</t>
  </si>
  <si>
    <t> $        962.78</t>
  </si>
  <si>
    <t>7 to 10 Yrs.</t>
  </si>
  <si>
    <t>$        1,387.24</t>
  </si>
  <si>
    <t> $     1,097.27</t>
  </si>
  <si>
    <t>10 and above Yrs.</t>
  </si>
  <si>
    <t>$    283.94</t>
  </si>
  <si>
    <t> $        190.16</t>
  </si>
  <si>
    <t>$    356.23</t>
  </si>
  <si>
    <t> $        259.83</t>
  </si>
  <si>
    <t>$    438.37</t>
  </si>
  <si>
    <t> $        309.79</t>
  </si>
  <si>
    <t>$    579.81</t>
  </si>
  <si>
    <t> $        439.89</t>
  </si>
  <si>
    <t>Zenon Rate Card - Position</t>
  </si>
  <si>
    <t>Target/ year</t>
  </si>
  <si>
    <t>Analytics/ Consulting</t>
  </si>
  <si>
    <t>Software</t>
  </si>
  <si>
    <t>Contractors</t>
  </si>
  <si>
    <t>Daily billing rates</t>
  </si>
  <si>
    <t>Billable Util</t>
  </si>
  <si>
    <t>Principal/ Senior VP</t>
  </si>
  <si>
    <t>Vice President</t>
  </si>
  <si>
    <t>Director</t>
  </si>
  <si>
    <t>Director Engineering</t>
  </si>
  <si>
    <t>Manager/ Eng Manager</t>
  </si>
  <si>
    <t>Engineering Manager / QA Manager/ Senior Architect</t>
  </si>
  <si>
    <t>Data Architect</t>
  </si>
  <si>
    <t>Sr. Lead Engineer / Architect</t>
  </si>
  <si>
    <t>Lead Engineer / Architect</t>
  </si>
  <si>
    <t>UI/UX</t>
  </si>
  <si>
    <t xml:space="preserve">Senior Engineer- Software/ Data/QA </t>
  </si>
  <si>
    <t>Senior Engineer- Tableau</t>
  </si>
  <si>
    <t>BA 2</t>
  </si>
  <si>
    <t>Engineer  2- Software/ QA/ Data</t>
  </si>
  <si>
    <t>BA 1</t>
  </si>
  <si>
    <t>Engineer  1- Software/ QA/ Data</t>
  </si>
  <si>
    <t>Intern</t>
  </si>
  <si>
    <t>Sr. Biz Analyst</t>
  </si>
  <si>
    <t>Estimated Days</t>
  </si>
  <si>
    <t>Assume March 2023 Install</t>
  </si>
  <si>
    <t>Max Months of Performance</t>
  </si>
  <si>
    <t>As of:</t>
  </si>
  <si>
    <t>Reported in:</t>
  </si>
  <si>
    <t>1st Measurement Period</t>
  </si>
  <si>
    <t>2nd Measurement Period</t>
  </si>
  <si>
    <t>3rd Measurement Period</t>
  </si>
  <si>
    <t>4th Measurement Period</t>
  </si>
  <si>
    <t>5th Measurement Period</t>
  </si>
  <si>
    <t>6th Measurement Period</t>
  </si>
  <si>
    <t>Pay 50% of performance fee based on forecast</t>
  </si>
  <si>
    <t>Update forecast</t>
  </si>
  <si>
    <t>Final tracking of actual 12-month results - full perf fee due True-up vs. prior fees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</si>
</sst>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72B4D"/>
      <name val="-Apple-System"/>
      <charset val="1"/>
    </font>
    <font>
      <sz val="11"/>
      <color rgb="FF172B4D"/>
      <name val="-Apple-System"/>
      <charset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6" fontId="5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6" fontId="5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5" fillId="0" borderId="0" xfId="0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6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6" fontId="3" fillId="0" borderId="0" xfId="0" applyNumberFormat="1" applyFont="1" applyAlignment="1">
      <alignment vertical="center"/>
    </xf>
    <xf numFmtId="0" fontId="3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7" fillId="4" borderId="3" xfId="0" applyFont="1" applyFill="1" applyBorder="1"/>
    <xf numFmtId="0" fontId="6" fillId="4" borderId="3" xfId="0" applyFont="1" applyFill="1" applyBorder="1"/>
    <xf numFmtId="0" fontId="0" fillId="0" borderId="0" xfId="0" applyAlignment="1">
      <alignment vertical="top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3" fillId="6" borderId="3" xfId="0" applyFont="1" applyFill="1" applyBorder="1"/>
    <xf numFmtId="0" fontId="2" fillId="7" borderId="3" xfId="0" applyFont="1" applyFill="1" applyBorder="1"/>
    <xf numFmtId="0" fontId="2" fillId="7" borderId="6" xfId="0" applyFont="1" applyFill="1" applyBorder="1"/>
    <xf numFmtId="0" fontId="2" fillId="7" borderId="5" xfId="0" applyFont="1" applyFill="1" applyBorder="1"/>
    <xf numFmtId="0" fontId="2" fillId="7" borderId="7" xfId="0" applyFont="1" applyFill="1" applyBorder="1"/>
    <xf numFmtId="0" fontId="0" fillId="0" borderId="8" xfId="0" applyBorder="1" applyAlignment="1">
      <alignment horizontal="left"/>
    </xf>
    <xf numFmtId="0" fontId="0" fillId="0" borderId="9" xfId="0" applyBorder="1"/>
    <xf numFmtId="166" fontId="0" fillId="0" borderId="9" xfId="3" applyNumberFormat="1" applyFont="1" applyBorder="1"/>
    <xf numFmtId="9" fontId="0" fillId="0" borderId="10" xfId="2" applyFont="1" applyBorder="1"/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/>
    <xf numFmtId="166" fontId="0" fillId="0" borderId="11" xfId="3" applyNumberFormat="1" applyFont="1" applyBorder="1"/>
    <xf numFmtId="0" fontId="0" fillId="0" borderId="7" xfId="0" applyBorder="1"/>
    <xf numFmtId="0" fontId="0" fillId="0" borderId="1" xfId="0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1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">
    <cellStyle name="Currency" xfId="1" builtinId="4"/>
    <cellStyle name="Currency 2" xfId="3" xr:uid="{A36E4BAA-2D53-4B79-A837-1CBD3B3D26F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16</xdr:row>
      <xdr:rowOff>114301</xdr:rowOff>
    </xdr:from>
    <xdr:to>
      <xdr:col>7</xdr:col>
      <xdr:colOff>581025</xdr:colOff>
      <xdr:row>28</xdr:row>
      <xdr:rowOff>137161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3B578-6527-E8DA-3452-D09334DEA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162301"/>
          <a:ext cx="8334375" cy="2308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17A9-ACC5-4BAC-AAE7-EC6649D67108}">
  <dimension ref="B1:S34"/>
  <sheetViews>
    <sheetView tabSelected="1" zoomScale="80" zoomScaleNormal="80" workbookViewId="0">
      <selection activeCell="N3" sqref="N3"/>
    </sheetView>
  </sheetViews>
  <sheetFormatPr defaultRowHeight="15"/>
  <cols>
    <col min="2" max="2" width="15.140625" bestFit="1" customWidth="1"/>
    <col min="3" max="3" width="9.42578125" bestFit="1" customWidth="1"/>
    <col min="4" max="4" width="8.7109375" bestFit="1" customWidth="1"/>
    <col min="5" max="5" width="10" bestFit="1" customWidth="1"/>
    <col min="6" max="6" width="4.85546875" bestFit="1" customWidth="1"/>
    <col min="7" max="7" width="6.7109375" bestFit="1" customWidth="1"/>
    <col min="8" max="8" width="14.42578125" bestFit="1" customWidth="1"/>
    <col min="9" max="9" width="13.7109375" bestFit="1" customWidth="1"/>
    <col min="10" max="10" width="11.28515625" bestFit="1" customWidth="1"/>
    <col min="11" max="11" width="8.85546875" customWidth="1"/>
    <col min="12" max="12" width="16.28515625" bestFit="1" customWidth="1"/>
    <col min="15" max="15" width="25.7109375" style="28" bestFit="1" customWidth="1"/>
    <col min="16" max="16" width="53.85546875" style="28" customWidth="1"/>
    <col min="17" max="17" width="26.42578125" style="28" bestFit="1" customWidth="1"/>
    <col min="18" max="18" width="17" style="28" bestFit="1" customWidth="1"/>
    <col min="19" max="19" width="19.140625" style="28" bestFit="1" customWidth="1"/>
  </cols>
  <sheetData>
    <row r="1" spans="2:19">
      <c r="O1" s="22" t="s">
        <v>14</v>
      </c>
      <c r="P1"/>
      <c r="Q1"/>
      <c r="R1"/>
      <c r="S1"/>
    </row>
    <row r="2" spans="2:19" ht="15.7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/>
      <c r="L2" s="1" t="s">
        <v>68</v>
      </c>
      <c r="O2" s="23" t="s">
        <v>15</v>
      </c>
      <c r="P2" s="23" t="s">
        <v>16</v>
      </c>
      <c r="Q2" s="23" t="s">
        <v>17</v>
      </c>
      <c r="R2" s="23" t="s">
        <v>18</v>
      </c>
      <c r="S2" s="23" t="s">
        <v>19</v>
      </c>
    </row>
    <row r="3" spans="2:19" ht="15.75">
      <c r="B3" s="3" t="s">
        <v>9</v>
      </c>
      <c r="C3" s="4" t="s">
        <v>10</v>
      </c>
      <c r="D3" s="5">
        <v>1097.27</v>
      </c>
      <c r="E3" s="5">
        <f>D3*22</f>
        <v>24139.94</v>
      </c>
      <c r="F3" s="6">
        <v>1</v>
      </c>
      <c r="G3" s="7">
        <v>0.25</v>
      </c>
      <c r="H3" s="8">
        <f>E3*F3*G3</f>
        <v>6034.9849999999997</v>
      </c>
      <c r="I3" s="6">
        <v>4</v>
      </c>
      <c r="J3" s="9">
        <f>I3*H3</f>
        <v>24139.94</v>
      </c>
      <c r="K3" s="10"/>
      <c r="L3">
        <f t="shared" ref="L3:L4" si="0">J3/D3</f>
        <v>22</v>
      </c>
      <c r="O3" s="24" t="s">
        <v>20</v>
      </c>
      <c r="P3" s="25" t="s">
        <v>10</v>
      </c>
      <c r="Q3" s="24" t="s">
        <v>21</v>
      </c>
      <c r="R3" s="26" t="s">
        <v>22</v>
      </c>
      <c r="S3" s="24" t="s">
        <v>23</v>
      </c>
    </row>
    <row r="4" spans="2:19" ht="15.75">
      <c r="B4" s="3" t="s">
        <v>11</v>
      </c>
      <c r="C4" s="4" t="s">
        <v>10</v>
      </c>
      <c r="D4" s="5">
        <v>1097.27</v>
      </c>
      <c r="E4" s="5">
        <f>D4*22</f>
        <v>24139.94</v>
      </c>
      <c r="F4" s="4">
        <v>1</v>
      </c>
      <c r="G4" s="11">
        <v>1</v>
      </c>
      <c r="H4" s="8">
        <f t="shared" ref="H4:H6" si="1">E4*F4*G4</f>
        <v>24139.94</v>
      </c>
      <c r="I4" s="4">
        <v>4</v>
      </c>
      <c r="J4" s="5">
        <f t="shared" ref="J4:J6" si="2">I4*H4</f>
        <v>96559.76</v>
      </c>
      <c r="K4" s="10"/>
      <c r="L4">
        <f t="shared" si="0"/>
        <v>88</v>
      </c>
      <c r="O4" s="24" t="s">
        <v>24</v>
      </c>
      <c r="P4" s="24" t="s">
        <v>10</v>
      </c>
      <c r="Q4" s="24" t="s">
        <v>25</v>
      </c>
      <c r="R4" s="26" t="s">
        <v>26</v>
      </c>
      <c r="S4" s="24" t="s">
        <v>27</v>
      </c>
    </row>
    <row r="5" spans="2:19" ht="15.75">
      <c r="B5" s="3" t="s">
        <v>67</v>
      </c>
      <c r="C5" s="4" t="s">
        <v>10</v>
      </c>
      <c r="D5" s="5">
        <v>723.68</v>
      </c>
      <c r="E5" s="5">
        <f>D5*22</f>
        <v>15920.96</v>
      </c>
      <c r="F5" s="4">
        <v>2</v>
      </c>
      <c r="G5" s="11">
        <v>1</v>
      </c>
      <c r="H5" s="8">
        <f t="shared" si="1"/>
        <v>31841.919999999998</v>
      </c>
      <c r="I5" s="4">
        <v>4</v>
      </c>
      <c r="J5" s="5">
        <f t="shared" si="2"/>
        <v>127367.67999999999</v>
      </c>
      <c r="K5" s="10"/>
      <c r="L5">
        <f>J5/D5</f>
        <v>176</v>
      </c>
      <c r="O5" s="24" t="s">
        <v>28</v>
      </c>
      <c r="P5" s="24" t="s">
        <v>10</v>
      </c>
      <c r="Q5" s="24" t="s">
        <v>29</v>
      </c>
      <c r="R5" s="26" t="s">
        <v>30</v>
      </c>
      <c r="S5" s="24" t="s">
        <v>31</v>
      </c>
    </row>
    <row r="6" spans="2:19" ht="15.75">
      <c r="B6" s="3" t="s">
        <v>67</v>
      </c>
      <c r="C6" s="12" t="s">
        <v>12</v>
      </c>
      <c r="D6" s="5">
        <v>190.16</v>
      </c>
      <c r="E6" s="5">
        <f>D6*22</f>
        <v>4183.5199999999995</v>
      </c>
      <c r="F6" s="12"/>
      <c r="G6" s="11">
        <v>1</v>
      </c>
      <c r="H6" s="8">
        <f t="shared" si="1"/>
        <v>0</v>
      </c>
      <c r="I6" s="4">
        <v>4</v>
      </c>
      <c r="J6" s="5">
        <f t="shared" si="2"/>
        <v>0</v>
      </c>
      <c r="K6" s="10"/>
      <c r="O6" s="24" t="s">
        <v>11</v>
      </c>
      <c r="P6" s="24" t="s">
        <v>10</v>
      </c>
      <c r="Q6" s="24" t="s">
        <v>32</v>
      </c>
      <c r="R6" s="27" t="s">
        <v>33</v>
      </c>
      <c r="S6" s="24" t="s">
        <v>34</v>
      </c>
    </row>
    <row r="7" spans="2:19" ht="15.75">
      <c r="B7" s="13"/>
      <c r="C7" s="14"/>
      <c r="D7" s="15"/>
      <c r="E7" s="15"/>
      <c r="F7" s="14"/>
      <c r="G7" s="16"/>
      <c r="H7" s="17"/>
      <c r="I7" s="14"/>
      <c r="J7" s="15"/>
      <c r="K7" s="18"/>
      <c r="L7" s="47"/>
      <c r="O7" s="24" t="s">
        <v>20</v>
      </c>
      <c r="P7" s="24" t="s">
        <v>12</v>
      </c>
      <c r="Q7" s="24" t="s">
        <v>35</v>
      </c>
      <c r="R7" s="26" t="s">
        <v>36</v>
      </c>
      <c r="S7" s="24" t="s">
        <v>23</v>
      </c>
    </row>
    <row r="8" spans="2:19">
      <c r="B8" s="19" t="s">
        <v>13</v>
      </c>
      <c r="C8" s="20"/>
      <c r="D8" s="10"/>
      <c r="E8" s="10"/>
      <c r="F8" s="6"/>
      <c r="G8" s="10"/>
      <c r="H8" s="10"/>
      <c r="I8" s="6"/>
      <c r="J8" s="21">
        <f>SUM(J3:J7)</f>
        <v>248067.38</v>
      </c>
      <c r="K8" s="10"/>
      <c r="O8" s="24" t="s">
        <v>24</v>
      </c>
      <c r="P8" s="24" t="s">
        <v>12</v>
      </c>
      <c r="Q8" s="24" t="s">
        <v>37</v>
      </c>
      <c r="R8" s="26" t="s">
        <v>38</v>
      </c>
      <c r="S8" s="24" t="s">
        <v>27</v>
      </c>
    </row>
    <row r="9" spans="2:19">
      <c r="O9" s="24" t="s">
        <v>28</v>
      </c>
      <c r="P9" s="24" t="s">
        <v>12</v>
      </c>
      <c r="Q9" s="24" t="s">
        <v>39</v>
      </c>
      <c r="R9" s="26" t="s">
        <v>40</v>
      </c>
      <c r="S9" s="24" t="s">
        <v>31</v>
      </c>
    </row>
    <row r="10" spans="2:19">
      <c r="O10" s="24" t="s">
        <v>11</v>
      </c>
      <c r="P10" s="24" t="s">
        <v>12</v>
      </c>
      <c r="Q10" s="24" t="s">
        <v>41</v>
      </c>
      <c r="R10" s="26" t="s">
        <v>42</v>
      </c>
      <c r="S10" s="24" t="s">
        <v>34</v>
      </c>
    </row>
    <row r="12" spans="2:19">
      <c r="O12" s="29" t="s">
        <v>43</v>
      </c>
      <c r="P12" s="30"/>
      <c r="Q12" s="31"/>
      <c r="R12" s="32"/>
      <c r="S12" s="33" t="s">
        <v>44</v>
      </c>
    </row>
    <row r="13" spans="2:19">
      <c r="O13" s="34" t="s">
        <v>45</v>
      </c>
      <c r="P13" s="35" t="s">
        <v>46</v>
      </c>
      <c r="Q13" s="36" t="s">
        <v>47</v>
      </c>
      <c r="R13" s="36" t="s">
        <v>48</v>
      </c>
      <c r="S13" s="37" t="s">
        <v>49</v>
      </c>
    </row>
    <row r="14" spans="2:19">
      <c r="O14" s="38" t="s">
        <v>50</v>
      </c>
      <c r="P14" s="38" t="s">
        <v>50</v>
      </c>
      <c r="Q14" s="39"/>
      <c r="R14" s="40">
        <v>4362.9076436302084</v>
      </c>
      <c r="S14" s="41">
        <v>0.25</v>
      </c>
    </row>
    <row r="15" spans="2:19">
      <c r="O15" s="42" t="s">
        <v>51</v>
      </c>
      <c r="P15" s="39" t="s">
        <v>51</v>
      </c>
      <c r="Q15" s="39"/>
      <c r="R15" s="40">
        <v>3849.2901800127443</v>
      </c>
      <c r="S15" s="41">
        <v>0.25</v>
      </c>
    </row>
    <row r="16" spans="2:19">
      <c r="O16" s="42" t="s">
        <v>52</v>
      </c>
      <c r="P16" s="39" t="s">
        <v>53</v>
      </c>
      <c r="Q16" s="39"/>
      <c r="R16" s="40">
        <v>3101.5762666210871</v>
      </c>
      <c r="S16" s="41">
        <v>0.65</v>
      </c>
    </row>
    <row r="17" spans="15:19">
      <c r="O17" s="42" t="s">
        <v>54</v>
      </c>
      <c r="P17" s="39" t="s">
        <v>55</v>
      </c>
      <c r="Q17" s="39" t="s">
        <v>56</v>
      </c>
      <c r="R17" s="40">
        <v>2781.0401079071853</v>
      </c>
      <c r="S17" s="41">
        <v>0.65</v>
      </c>
    </row>
    <row r="18" spans="15:19">
      <c r="O18" s="42" t="s">
        <v>28</v>
      </c>
      <c r="P18" s="39" t="s">
        <v>57</v>
      </c>
      <c r="Q18" s="39"/>
      <c r="R18" s="40">
        <v>2168.9091307762078</v>
      </c>
      <c r="S18" s="41">
        <v>0.7</v>
      </c>
    </row>
    <row r="19" spans="15:19">
      <c r="O19" s="42" t="s">
        <v>24</v>
      </c>
      <c r="P19" s="39" t="s">
        <v>58</v>
      </c>
      <c r="Q19" s="39" t="s">
        <v>59</v>
      </c>
      <c r="R19" s="40">
        <v>2032.6710850381619</v>
      </c>
      <c r="S19" s="41">
        <v>0.7</v>
      </c>
    </row>
    <row r="20" spans="15:19">
      <c r="O20" s="42" t="s">
        <v>20</v>
      </c>
      <c r="P20" s="39" t="s">
        <v>60</v>
      </c>
      <c r="Q20" s="39" t="s">
        <v>61</v>
      </c>
      <c r="R20" s="40">
        <v>1477.730071614757</v>
      </c>
      <c r="S20" s="41">
        <v>0.7</v>
      </c>
    </row>
    <row r="21" spans="15:19">
      <c r="O21" s="42" t="s">
        <v>62</v>
      </c>
      <c r="P21" s="39" t="s">
        <v>63</v>
      </c>
      <c r="Q21" s="39"/>
      <c r="R21" s="40">
        <v>1333.6180704851479</v>
      </c>
      <c r="S21" s="41">
        <v>0.7</v>
      </c>
    </row>
    <row r="22" spans="15:19">
      <c r="O22" s="42" t="s">
        <v>64</v>
      </c>
      <c r="P22" s="39" t="s">
        <v>65</v>
      </c>
      <c r="Q22" s="39"/>
      <c r="R22" s="40">
        <v>1240.0629769300544</v>
      </c>
      <c r="S22" s="41">
        <v>0.7</v>
      </c>
    </row>
    <row r="23" spans="15:19">
      <c r="O23" s="43" t="s">
        <v>66</v>
      </c>
      <c r="P23" s="44" t="s">
        <v>66</v>
      </c>
      <c r="Q23" s="44"/>
      <c r="R23" s="45">
        <v>300</v>
      </c>
      <c r="S23" s="46"/>
    </row>
    <row r="24" spans="15:19">
      <c r="O24"/>
      <c r="P24"/>
      <c r="Q24"/>
      <c r="R24"/>
      <c r="S24"/>
    </row>
    <row r="25" spans="15:19">
      <c r="O25"/>
      <c r="P25"/>
      <c r="Q25"/>
      <c r="R25"/>
      <c r="S25"/>
    </row>
    <row r="26" spans="15:19">
      <c r="O26"/>
      <c r="P26"/>
      <c r="Q26"/>
      <c r="R26"/>
      <c r="S26"/>
    </row>
    <row r="27" spans="15:19">
      <c r="O27"/>
    </row>
    <row r="28" spans="15:19">
      <c r="O28"/>
    </row>
    <row r="33" customFormat="1"/>
    <row r="34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77AA-0115-4AD5-BBE8-C956244B0F76}">
  <dimension ref="B3:F9"/>
  <sheetViews>
    <sheetView topLeftCell="A14" workbookViewId="0">
      <selection activeCell="E14" sqref="E14"/>
    </sheetView>
  </sheetViews>
  <sheetFormatPr defaultRowHeight="15"/>
  <cols>
    <col min="2" max="2" width="24.7109375" bestFit="1" customWidth="1"/>
    <col min="3" max="3" width="14.5703125" customWidth="1"/>
    <col min="4" max="4" width="7.42578125" bestFit="1" customWidth="1"/>
    <col min="5" max="5" width="12" bestFit="1" customWidth="1"/>
    <col min="6" max="6" width="41.85546875" customWidth="1"/>
  </cols>
  <sheetData>
    <row r="3" spans="2:6" ht="30">
      <c r="B3" s="48" t="s">
        <v>69</v>
      </c>
      <c r="C3" s="49" t="s">
        <v>70</v>
      </c>
      <c r="D3" s="48" t="s">
        <v>71</v>
      </c>
      <c r="E3" s="48" t="s">
        <v>72</v>
      </c>
      <c r="F3" s="48"/>
    </row>
    <row r="4" spans="2:6">
      <c r="B4" s="28" t="s">
        <v>73</v>
      </c>
      <c r="C4" s="28">
        <v>3</v>
      </c>
      <c r="D4" s="50">
        <v>44501</v>
      </c>
      <c r="E4" s="50">
        <v>44531</v>
      </c>
      <c r="F4" s="51" t="s">
        <v>79</v>
      </c>
    </row>
    <row r="5" spans="2:6">
      <c r="B5" s="28" t="s">
        <v>74</v>
      </c>
      <c r="C5" s="28">
        <v>5</v>
      </c>
      <c r="D5" s="50">
        <v>44562</v>
      </c>
      <c r="E5" s="50">
        <v>44593</v>
      </c>
      <c r="F5" s="51" t="s">
        <v>80</v>
      </c>
    </row>
    <row r="6" spans="2:6">
      <c r="B6" s="28" t="s">
        <v>75</v>
      </c>
      <c r="C6" s="28">
        <v>7</v>
      </c>
      <c r="D6" s="50">
        <v>44621</v>
      </c>
      <c r="E6" s="50">
        <v>44652</v>
      </c>
      <c r="F6" s="51" t="s">
        <v>80</v>
      </c>
    </row>
    <row r="7" spans="2:6">
      <c r="B7" s="28" t="s">
        <v>76</v>
      </c>
      <c r="C7" s="28">
        <v>9</v>
      </c>
      <c r="D7" s="50">
        <v>44682</v>
      </c>
      <c r="E7" s="50">
        <v>44713</v>
      </c>
      <c r="F7" s="51" t="s">
        <v>80</v>
      </c>
    </row>
    <row r="8" spans="2:6">
      <c r="B8" s="28" t="s">
        <v>77</v>
      </c>
      <c r="C8" s="28">
        <v>11</v>
      </c>
      <c r="D8" s="50">
        <v>44743</v>
      </c>
      <c r="E8" s="50">
        <v>44774</v>
      </c>
      <c r="F8" s="51" t="s">
        <v>80</v>
      </c>
    </row>
    <row r="9" spans="2:6" ht="30">
      <c r="B9" s="28" t="s">
        <v>78</v>
      </c>
      <c r="C9" s="28">
        <v>13</v>
      </c>
      <c r="D9" s="50">
        <v>44805</v>
      </c>
      <c r="E9" s="50">
        <v>44835</v>
      </c>
      <c r="F9" s="52" t="s">
        <v>81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Shenliang Wu</dc:creator>
  <cp:lastModifiedBy>Shenliang Wu</cp:lastModifiedBy>
  <dcterms:created xsi:type="dcterms:W3CDTF">2022-10-21T17:33:56Z</dcterms:created>
  <dcterms:modified xsi:type="dcterms:W3CDTF">2023-01-06T18:34:37Z</dcterms:modified>
</cp:coreProperties>
</file>