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um Calculation" sheetId="1" state="visible" r:id="rId1"/>
  </sheets>
  <definedNames>
    <definedName name="CustomerAge">'Premium Calculation'!B2</definedName>
    <definedName name="Accidents">'Premium Calculation'!B3</definedName>
    <definedName name="Violations">'Premium Calculation'!B4</definedName>
    <definedName name="VehicleType">'Premium Calculation'!B5</definedName>
    <definedName name="VehicleValue">'Premium Calculation'!B6</definedName>
    <definedName name="LocationRisk">'Premium Calculation'!B7</definedName>
    <definedName name="BasePremium">'Premium Calculation'!B8</definedName>
    <definedName name="LoyaltyYears">'Premium Calculation'!B9</definedName>
    <definedName name="AgeFactorAdjustment">'Premium Calculation'!D10</definedName>
    <definedName name="PremiumAfterAge">'Premium Calculation'!D11</definedName>
    <definedName name="AccidentFactorAdjustment">'Premium Calculation'!D12</definedName>
    <definedName name="PremiumAfterAccident">'Premium Calculation'!D13</definedName>
    <definedName name="ViolationFactorAdjustment">'Premium Calculation'!D14</definedName>
    <definedName name="PremiumAfterViolation">'Premium Calculation'!D15</definedName>
    <definedName name="VehicleTypeFactorAdjustment">'Premium Calculation'!D16</definedName>
    <definedName name="PremiumAfterVehicleType">'Premium Calculation'!D17</definedName>
    <definedName name="VehicleValueFactorAdjustment">'Premium Calculation'!D18</definedName>
    <definedName name="PremiumAfterVehicleValue">'Premium Calculation'!D19</definedName>
    <definedName name="LocationRiskFactorAdjustment">'Premium Calculation'!D20</definedName>
    <definedName name="PremiumAfterLocation">'Premium Calculation'!D21</definedName>
    <definedName name="NoAccidentDiscount">'Premium Calculation'!D22</definedName>
    <definedName name="LoyaltyDiscount">'Premium Calculation'!D23</definedName>
    <definedName name="PremiumAfterDiscounts">'Premium Calculation'!D24</definedName>
    <definedName name="FinalPremium">'Premium Calculation'!D25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Value</t>
        </is>
      </c>
      <c r="C1" t="inlineStr">
        <is>
          <t>Formula</t>
        </is>
      </c>
      <c r="D1" t="inlineStr">
        <is>
          <t>Result</t>
        </is>
      </c>
    </row>
    <row r="2">
      <c r="A2" t="inlineStr">
        <is>
          <t>CustomerAge</t>
        </is>
      </c>
      <c r="B2" t="n">
        <v>30</v>
      </c>
    </row>
    <row r="3">
      <c r="A3" t="inlineStr">
        <is>
          <t>Accidents</t>
        </is>
      </c>
      <c r="B3" t="n">
        <v>1</v>
      </c>
    </row>
    <row r="4">
      <c r="A4" t="inlineStr">
        <is>
          <t>Violations</t>
        </is>
      </c>
      <c r="B4" t="n">
        <v>0</v>
      </c>
    </row>
    <row r="5">
      <c r="A5" t="inlineStr">
        <is>
          <t>VehicleType</t>
        </is>
      </c>
      <c r="B5" t="inlineStr">
        <is>
          <t>SUV</t>
        </is>
      </c>
    </row>
    <row r="6">
      <c r="A6" t="inlineStr">
        <is>
          <t>VehicleValue</t>
        </is>
      </c>
      <c r="B6" t="n">
        <v>60000</v>
      </c>
    </row>
    <row r="7">
      <c r="A7" t="inlineStr">
        <is>
          <t>LocationRisk</t>
        </is>
      </c>
      <c r="B7" t="inlineStr">
        <is>
          <t>Medium</t>
        </is>
      </c>
    </row>
    <row r="8">
      <c r="A8" t="inlineStr">
        <is>
          <t>BasePremium</t>
        </is>
      </c>
      <c r="B8" t="n">
        <v>1000</v>
      </c>
    </row>
    <row r="9">
      <c r="A9" t="inlineStr">
        <is>
          <t>LoyaltyYears</t>
        </is>
      </c>
      <c r="B9" t="n">
        <v>6</v>
      </c>
    </row>
    <row r="10">
      <c r="A10" t="inlineStr">
        <is>
          <t>AgeFactorAdjustment</t>
        </is>
      </c>
      <c r="C10">
        <f>IF(CustomerAge&lt;25, 0.2, IF(CustomerAge&gt;65, 0.15, 0))</f>
        <v/>
      </c>
      <c r="D10">
        <f>AgeFactorAdjustment</f>
        <v/>
      </c>
    </row>
    <row r="11">
      <c r="A11" t="inlineStr">
        <is>
          <t>PremiumAfterAge</t>
        </is>
      </c>
      <c r="C11">
        <f>BasePremium * (1 + AgeFactorAdjustment)</f>
        <v/>
      </c>
      <c r="D11">
        <f>PremiumAfterAge</f>
        <v/>
      </c>
    </row>
    <row r="12">
      <c r="A12" t="inlineStr">
        <is>
          <t>AccidentFactorAdjustment</t>
        </is>
      </c>
      <c r="C12">
        <f>0.1 * Accidents</f>
        <v/>
      </c>
      <c r="D12">
        <f>AccidentFactorAdjustment</f>
        <v/>
      </c>
    </row>
    <row r="13">
      <c r="A13" t="inlineStr">
        <is>
          <t>PremiumAfterAccident</t>
        </is>
      </c>
      <c r="C13">
        <f>PremiumAfterAge * (1 + AccidentFactorAdjustment)</f>
        <v/>
      </c>
      <c r="D13">
        <f>PremiumAfterAccident</f>
        <v/>
      </c>
    </row>
    <row r="14">
      <c r="A14" t="inlineStr">
        <is>
          <t>ViolationFactorAdjustment</t>
        </is>
      </c>
      <c r="C14">
        <f>0.05 * Violations</f>
        <v/>
      </c>
      <c r="D14">
        <f>ViolationFactorAdjustment</f>
        <v/>
      </c>
    </row>
    <row r="15">
      <c r="A15" t="inlineStr">
        <is>
          <t>PremiumAfterViolation</t>
        </is>
      </c>
      <c r="C15">
        <f>PremiumAfterAccident * (1 + ViolationFactorAdjustment)</f>
        <v/>
      </c>
      <c r="D15">
        <f>PremiumAfterViolation</f>
        <v/>
      </c>
    </row>
    <row r="16">
      <c r="A16" t="inlineStr">
        <is>
          <t>VehicleTypeFactorAdjustment</t>
        </is>
      </c>
      <c r="C16">
        <f>IF(VehicleType='SUV', 0.1, IF(VehicleType='Truck', 0.15, 0))</f>
        <v/>
      </c>
      <c r="D16">
        <f>VehicleTypeFactorAdjustment</f>
        <v/>
      </c>
    </row>
    <row r="17">
      <c r="A17" t="inlineStr">
        <is>
          <t>PremiumAfterVehicleType</t>
        </is>
      </c>
      <c r="C17">
        <f>PremiumAfterViolation * (1 + VehicleTypeFactorAdjustment)</f>
        <v/>
      </c>
      <c r="D17">
        <f>PremiumAfterVehicleType</f>
        <v/>
      </c>
    </row>
    <row r="18">
      <c r="A18" t="inlineStr">
        <is>
          <t>VehicleValueFactorAdjustment</t>
        </is>
      </c>
      <c r="C18">
        <f>IF(VehicleValue&gt;100000, 0.15, IF(VehicleValue&gt;50000, 0.05, 0))</f>
        <v/>
      </c>
      <c r="D18">
        <f>VehicleValueFactorAdjustment</f>
        <v/>
      </c>
    </row>
    <row r="19">
      <c r="A19" t="inlineStr">
        <is>
          <t>PremiumAfterVehicleValue</t>
        </is>
      </c>
      <c r="C19">
        <f>PremiumAfterVehicleType * (1 + VehicleValueFactorAdjustment)</f>
        <v/>
      </c>
      <c r="D19">
        <f>PremiumAfterVehicleValue</f>
        <v/>
      </c>
    </row>
    <row r="20">
      <c r="A20" t="inlineStr">
        <is>
          <t>LocationRiskFactorAdjustment</t>
        </is>
      </c>
      <c r="C20">
        <f>IF(LocationRisk='High', 0.15, IF(LocationRisk='Medium', 0.1, 0))</f>
        <v/>
      </c>
      <c r="D20">
        <f>LocationRiskFactorAdjustment</f>
        <v/>
      </c>
    </row>
    <row r="21">
      <c r="A21" t="inlineStr">
        <is>
          <t>PremiumAfterLocation</t>
        </is>
      </c>
      <c r="C21">
        <f>PremiumAfterVehicleValue * (1 + LocationRiskFactorAdjustment)</f>
        <v/>
      </c>
      <c r="D21">
        <f>PremiumAfterLocation</f>
        <v/>
      </c>
    </row>
    <row r="22">
      <c r="A22" t="inlineStr">
        <is>
          <t>NoAccidentDiscount</t>
        </is>
      </c>
      <c r="C22">
        <f>IF(AND(Accidents=0, Violations=0), 0.2, 0)</f>
        <v/>
      </c>
      <c r="D22">
        <f>NoAccidentDiscount</f>
        <v/>
      </c>
    </row>
    <row r="23">
      <c r="A23" t="inlineStr">
        <is>
          <t>LoyaltyDiscount</t>
        </is>
      </c>
      <c r="C23">
        <f>IF(LoyaltyYears&gt;5, 0.1, 0)</f>
        <v/>
      </c>
      <c r="D23">
        <f>LoyaltyDiscount</f>
        <v/>
      </c>
    </row>
    <row r="24">
      <c r="A24" t="inlineStr">
        <is>
          <t>PremiumAfterDiscounts</t>
        </is>
      </c>
      <c r="C24">
        <f>PremiumAfterLocation * (1 - NoAccidentDiscount) * (1 - LoyaltyDiscount)</f>
        <v/>
      </c>
      <c r="D24">
        <f>PremiumAfterDiscounts</f>
        <v/>
      </c>
    </row>
    <row r="25">
      <c r="A25" t="inlineStr">
        <is>
          <t>FinalPremium</t>
        </is>
      </c>
      <c r="C25">
        <f>MAX(500, PremiumAfterDiscounts)</f>
        <v/>
      </c>
      <c r="D25">
        <f>FinalPremium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2024-08-24T18:19:56Z</dcterms:created>
  <dcterms:modified xmlns:dcterms="http://purl.org/dc/terms/" xmlns:xsi="http://www.w3.org/2001/XMLSchema-instance" xsi:type="dcterms:W3CDTF">2024-08-24T18:19:56Z</dcterms:modified>
</cp:coreProperties>
</file>