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/Desktop/UGA/x170/Wk02/Lab/"/>
    </mc:Choice>
  </mc:AlternateContent>
  <xr:revisionPtr revIDLastSave="0" documentId="13_ncr:1_{0CA4955B-FBD7-CF45-9318-FA4BFEE9D0C2}" xr6:coauthVersionLast="47" xr6:coauthVersionMax="47" xr10:uidLastSave="{00000000-0000-0000-0000-000000000000}"/>
  <bookViews>
    <workbookView xWindow="12980" yWindow="500" windowWidth="22720" windowHeight="17500" xr2:uid="{00000000-000D-0000-FFFF-FFFF00000000}"/>
  </bookViews>
  <sheets>
    <sheet name="S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M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J43" i="1"/>
  <c r="O4" i="1"/>
  <c r="L4" i="1"/>
  <c r="O5" i="1"/>
  <c r="J4" i="1"/>
  <c r="J3" i="1"/>
  <c r="K3" i="1" s="1"/>
  <c r="K4" i="1"/>
  <c r="K5" i="1"/>
  <c r="K6" i="1"/>
  <c r="K13" i="1"/>
  <c r="K14" i="1"/>
  <c r="K21" i="1"/>
  <c r="K22" i="1"/>
  <c r="K29" i="1"/>
  <c r="K30" i="1"/>
  <c r="K37" i="1"/>
  <c r="K38" i="1"/>
  <c r="K43" i="1"/>
  <c r="K46" i="1"/>
  <c r="J5" i="1"/>
  <c r="J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J30" i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J38" i="1"/>
  <c r="J39" i="1"/>
  <c r="K39" i="1" s="1"/>
  <c r="J40" i="1"/>
  <c r="K40" i="1" s="1"/>
  <c r="J41" i="1"/>
  <c r="K41" i="1" s="1"/>
  <c r="J42" i="1"/>
  <c r="K42" i="1" s="1"/>
  <c r="J44" i="1"/>
  <c r="K44" i="1" s="1"/>
  <c r="J45" i="1"/>
  <c r="K45" i="1" s="1"/>
  <c r="J46" i="1"/>
  <c r="M5" i="1" l="1"/>
  <c r="N5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<sst xmlns="http://schemas.openxmlformats.org/spreadsheetml/2006/main" count="17" uniqueCount="17">
  <si>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</si>
  <si>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</si>
  <si>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</si>
  <si>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</si>
  <si>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</si>
  <si>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Adj Close</t>
  </si>
  <si>
    <t>Volume</t>
  </si>
  <si>
    <t>Close.shift(1)</t>
  </si>
  <si>
    <t>Intra Day Mean</t>
  </si>
  <si>
    <t>Inter Day Mean</t>
  </si>
  <si>
    <t>Closing Price Mean</t>
  </si>
  <si>
    <t>L3:L45</t>
  </si>
  <si>
    <t>J3:J45</t>
  </si>
  <si>
    <t xml:space="preserve">Current price </t>
  </si>
  <si>
    <r>
      <t xml:space="preserve">Inter Day Return:
</t>
    </r>
    <r>
      <rPr>
        <b/>
        <sz val="12"/>
        <color theme="6" tint="-0.249977111117893"/>
        <rFont val="Calibri (Body)"/>
      </rPr>
      <t>(Current  - Previous )  / Previous  
*100</t>
    </r>
  </si>
  <si>
    <r>
      <t xml:space="preserve">Intra Day Return
</t>
    </r>
    <r>
      <rPr>
        <b/>
        <sz val="12"/>
        <color theme="6" tint="-0.249977111117893"/>
        <rFont val="Calibri (Body)"/>
      </rPr>
      <t>(Close-Open)/Open *100</t>
    </r>
  </si>
  <si>
    <t xml:space="preserve">--- Blank ---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</si>
</sst>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7" formatCode="#,##0.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6" tint="-0.249977111117893"/>
      <name val="Calibri (Body)"/>
    </font>
    <font>
      <b/>
      <sz val="12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0" fillId="33" borderId="0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4" fontId="18" fillId="0" borderId="0" xfId="0" applyNumberFormat="1" applyFont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73409059596158E-2"/>
          <c:y val="0.22335363425493665"/>
          <c:w val="0.86779560797881294"/>
          <c:h val="0.65555493060414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SPY!$E$1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SPY!$A$2:$A$45</c:f>
              <c:numCache>
                <c:formatCode>m/d/yy</c:formatCode>
                <c:ptCount val="4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44739</c:v>
                </c:pt>
                <c:pt idx="5">
                  <c:v>44740</c:v>
                </c:pt>
                <c:pt idx="6">
                  <c:v>44741</c:v>
                </c:pt>
                <c:pt idx="7">
                  <c:v>44742</c:v>
                </c:pt>
                <c:pt idx="8">
                  <c:v>44743</c:v>
                </c:pt>
                <c:pt idx="9">
                  <c:v>44747</c:v>
                </c:pt>
                <c:pt idx="10">
                  <c:v>44748</c:v>
                </c:pt>
                <c:pt idx="11">
                  <c:v>44749</c:v>
                </c:pt>
                <c:pt idx="12">
                  <c:v>44750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44760</c:v>
                </c:pt>
                <c:pt idx="19">
                  <c:v>44761</c:v>
                </c:pt>
                <c:pt idx="20">
                  <c:v>44762</c:v>
                </c:pt>
                <c:pt idx="21">
                  <c:v>44763</c:v>
                </c:pt>
                <c:pt idx="22">
                  <c:v>44764</c:v>
                </c:pt>
                <c:pt idx="23">
                  <c:v>44767</c:v>
                </c:pt>
                <c:pt idx="24">
                  <c:v>44768</c:v>
                </c:pt>
                <c:pt idx="25">
                  <c:v>44769</c:v>
                </c:pt>
                <c:pt idx="26">
                  <c:v>44770</c:v>
                </c:pt>
                <c:pt idx="27">
                  <c:v>44771</c:v>
                </c:pt>
                <c:pt idx="28">
                  <c:v>44774</c:v>
                </c:pt>
                <c:pt idx="29">
                  <c:v>44775</c:v>
                </c:pt>
                <c:pt idx="30">
                  <c:v>44776</c:v>
                </c:pt>
                <c:pt idx="31">
                  <c:v>44777</c:v>
                </c:pt>
                <c:pt idx="32">
                  <c:v>44778</c:v>
                </c:pt>
                <c:pt idx="33">
                  <c:v>44781</c:v>
                </c:pt>
                <c:pt idx="34">
                  <c:v>44782</c:v>
                </c:pt>
                <c:pt idx="35">
                  <c:v>44783</c:v>
                </c:pt>
                <c:pt idx="36">
                  <c:v>44784</c:v>
                </c:pt>
                <c:pt idx="37">
                  <c:v>44785</c:v>
                </c:pt>
                <c:pt idx="38">
                  <c:v>44788</c:v>
                </c:pt>
                <c:pt idx="39">
                  <c:v>44789</c:v>
                </c:pt>
                <c:pt idx="40">
                  <c:v>44790</c:v>
                </c:pt>
                <c:pt idx="41">
                  <c:v>44791</c:v>
                </c:pt>
                <c:pt idx="42">
                  <c:v>44792</c:v>
                </c:pt>
                <c:pt idx="43">
                  <c:v>44795</c:v>
                </c:pt>
              </c:numCache>
            </c:numRef>
          </c:xVal>
          <c:yVal>
            <c:numRef>
              <c:f>SPY!$E$2:$E$45</c:f>
              <c:numCache>
                <c:formatCode>#,##0.0000</c:formatCode>
                <c:ptCount val="44"/>
                <c:pt idx="0">
                  <c:v>375.07000699999998</c:v>
                </c:pt>
                <c:pt idx="1">
                  <c:v>374.39001500000001</c:v>
                </c:pt>
                <c:pt idx="2">
                  <c:v>378.05999800000001</c:v>
                </c:pt>
                <c:pt idx="3">
                  <c:v>390.07998700000002</c:v>
                </c:pt>
                <c:pt idx="4">
                  <c:v>388.58999599999999</c:v>
                </c:pt>
                <c:pt idx="5">
                  <c:v>380.64999399999999</c:v>
                </c:pt>
                <c:pt idx="6">
                  <c:v>380.33999599999999</c:v>
                </c:pt>
                <c:pt idx="7">
                  <c:v>377.25</c:v>
                </c:pt>
                <c:pt idx="8">
                  <c:v>381.23998999999998</c:v>
                </c:pt>
                <c:pt idx="9">
                  <c:v>381.959991</c:v>
                </c:pt>
                <c:pt idx="10">
                  <c:v>383.25</c:v>
                </c:pt>
                <c:pt idx="11">
                  <c:v>388.98998999999998</c:v>
                </c:pt>
                <c:pt idx="12">
                  <c:v>388.67001299999998</c:v>
                </c:pt>
                <c:pt idx="13">
                  <c:v>384.23001099999999</c:v>
                </c:pt>
                <c:pt idx="14">
                  <c:v>380.82998700000002</c:v>
                </c:pt>
                <c:pt idx="15">
                  <c:v>378.82998700000002</c:v>
                </c:pt>
                <c:pt idx="16">
                  <c:v>377.91000400000001</c:v>
                </c:pt>
                <c:pt idx="17">
                  <c:v>385.13000499999998</c:v>
                </c:pt>
                <c:pt idx="18">
                  <c:v>381.95001200000002</c:v>
                </c:pt>
                <c:pt idx="19">
                  <c:v>392.26998900000001</c:v>
                </c:pt>
                <c:pt idx="20">
                  <c:v>394.76998900000001</c:v>
                </c:pt>
                <c:pt idx="21">
                  <c:v>398.790009</c:v>
                </c:pt>
                <c:pt idx="22">
                  <c:v>395.08999599999999</c:v>
                </c:pt>
                <c:pt idx="23">
                  <c:v>395.57000699999998</c:v>
                </c:pt>
                <c:pt idx="24">
                  <c:v>390.89001500000001</c:v>
                </c:pt>
                <c:pt idx="25">
                  <c:v>401.040009</c:v>
                </c:pt>
                <c:pt idx="26">
                  <c:v>406.07000699999998</c:v>
                </c:pt>
                <c:pt idx="27">
                  <c:v>411.98998999999998</c:v>
                </c:pt>
                <c:pt idx="28">
                  <c:v>410.76998900000001</c:v>
                </c:pt>
                <c:pt idx="29">
                  <c:v>408.05999800000001</c:v>
                </c:pt>
                <c:pt idx="30">
                  <c:v>414.45001200000002</c:v>
                </c:pt>
                <c:pt idx="31">
                  <c:v>414.17001299999998</c:v>
                </c:pt>
                <c:pt idx="32">
                  <c:v>413.47000100000002</c:v>
                </c:pt>
                <c:pt idx="33">
                  <c:v>412.98998999999998</c:v>
                </c:pt>
                <c:pt idx="34">
                  <c:v>411.35000600000001</c:v>
                </c:pt>
                <c:pt idx="35">
                  <c:v>419.98998999999998</c:v>
                </c:pt>
                <c:pt idx="36">
                  <c:v>419.98998999999998</c:v>
                </c:pt>
                <c:pt idx="37">
                  <c:v>427.10000600000001</c:v>
                </c:pt>
                <c:pt idx="38">
                  <c:v>428.85998499999999</c:v>
                </c:pt>
                <c:pt idx="39">
                  <c:v>429.70001200000002</c:v>
                </c:pt>
                <c:pt idx="40">
                  <c:v>426.64999399999999</c:v>
                </c:pt>
                <c:pt idx="41">
                  <c:v>427.89001500000001</c:v>
                </c:pt>
                <c:pt idx="42">
                  <c:v>422.14001500000001</c:v>
                </c:pt>
                <c:pt idx="43">
                  <c:v>413.35000600000001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B-3B47-8090-678EA841EF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flat">
                <a:solidFill>
                  <a:srgbClr val="0070C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22-3D4F-B1A4-74A8760A1D7D}"/>
              </c:ext>
            </c:extLst>
          </c:dPt>
          <c:xVal>
            <c:numRef>
              <c:f>SPY!$L$4:$L$5</c:f>
              <c:numCache>
                <c:formatCode>m/d/yy</c:formatCode>
                <c:ptCount val="2"/>
                <c:pt idx="0">
                  <c:v>44734</c:v>
                </c:pt>
                <c:pt idx="1">
                  <c:v>44795</c:v>
                </c:pt>
              </c:numCache>
            </c:numRef>
          </c:xVal>
          <c:yVal>
            <c:numRef>
              <c:f>SPY!$O$4:$O$5</c:f>
              <c:numCache>
                <c:formatCode>#,##0.0000</c:formatCode>
                <c:ptCount val="2"/>
                <c:pt idx="0">
                  <c:v>399.29674439534898</c:v>
                </c:pt>
                <c:pt idx="1">
                  <c:v>399.29674439534898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2-3D4F-B1A4-74A8760A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30271"/>
        <c:axId val="260945792"/>
      </c:scatterChart>
      <c:valAx>
        <c:axId val="211053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5792"/>
        <c:crosses val="autoZero"/>
        <c:crossBetween val="midCat"/>
      </c:valAx>
      <c:valAx>
        <c:axId val="2609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30271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473409059596158E-2"/>
          <c:y val="0.22335363425493665"/>
          <c:w val="0.86779560797881294"/>
          <c:h val="0.65555493060414549"/>
        </c:manualLayout>
      </c:layout>
      <c:scatterChart>
        <c:scatterStyle val="lineMarker"/>
        <c:varyColors val="0"/>
        <c:ser>
          <c:idx val="1"/>
          <c:order val="0"/>
          <c:tx>
            <c:strRef>
              <c:f>SPY!$I$1</c:f>
              <c:strCache>
                <c:ptCount val="1"/>
                <c:pt idx="0">
                  <c:v>Intra Day Return
(Close-Open)/Open *100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SPY!$A$2:$A$45</c:f>
              <c:numCache>
                <c:formatCode>m/d/yy</c:formatCode>
                <c:ptCount val="4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44739</c:v>
                </c:pt>
                <c:pt idx="5">
                  <c:v>44740</c:v>
                </c:pt>
                <c:pt idx="6">
                  <c:v>44741</c:v>
                </c:pt>
                <c:pt idx="7">
                  <c:v>44742</c:v>
                </c:pt>
                <c:pt idx="8">
                  <c:v>44743</c:v>
                </c:pt>
                <c:pt idx="9">
                  <c:v>44747</c:v>
                </c:pt>
                <c:pt idx="10">
                  <c:v>44748</c:v>
                </c:pt>
                <c:pt idx="11">
                  <c:v>44749</c:v>
                </c:pt>
                <c:pt idx="12">
                  <c:v>44750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44760</c:v>
                </c:pt>
                <c:pt idx="19">
                  <c:v>44761</c:v>
                </c:pt>
                <c:pt idx="20">
                  <c:v>44762</c:v>
                </c:pt>
                <c:pt idx="21">
                  <c:v>44763</c:v>
                </c:pt>
                <c:pt idx="22">
                  <c:v>44764</c:v>
                </c:pt>
                <c:pt idx="23">
                  <c:v>44767</c:v>
                </c:pt>
                <c:pt idx="24">
                  <c:v>44768</c:v>
                </c:pt>
                <c:pt idx="25">
                  <c:v>44769</c:v>
                </c:pt>
                <c:pt idx="26">
                  <c:v>44770</c:v>
                </c:pt>
                <c:pt idx="27">
                  <c:v>44771</c:v>
                </c:pt>
                <c:pt idx="28">
                  <c:v>44774</c:v>
                </c:pt>
                <c:pt idx="29">
                  <c:v>44775</c:v>
                </c:pt>
                <c:pt idx="30">
                  <c:v>44776</c:v>
                </c:pt>
                <c:pt idx="31">
                  <c:v>44777</c:v>
                </c:pt>
                <c:pt idx="32">
                  <c:v>44778</c:v>
                </c:pt>
                <c:pt idx="33">
                  <c:v>44781</c:v>
                </c:pt>
                <c:pt idx="34">
                  <c:v>44782</c:v>
                </c:pt>
                <c:pt idx="35">
                  <c:v>44783</c:v>
                </c:pt>
                <c:pt idx="36">
                  <c:v>44784</c:v>
                </c:pt>
                <c:pt idx="37">
                  <c:v>44785</c:v>
                </c:pt>
                <c:pt idx="38">
                  <c:v>44788</c:v>
                </c:pt>
                <c:pt idx="39">
                  <c:v>44789</c:v>
                </c:pt>
                <c:pt idx="40">
                  <c:v>44790</c:v>
                </c:pt>
                <c:pt idx="41">
                  <c:v>44791</c:v>
                </c:pt>
                <c:pt idx="42">
                  <c:v>44792</c:v>
                </c:pt>
                <c:pt idx="43">
                  <c:v>44795</c:v>
                </c:pt>
              </c:numCache>
            </c:numRef>
          </c:xVal>
          <c:yVal>
            <c:numRef>
              <c:f>SPY!$I$3:$I$45</c:f>
              <c:numCache>
                <c:formatCode>#,##0.0000</c:formatCode>
                <c:ptCount val="43"/>
                <c:pt idx="0">
                  <c:v>1.0172198075821539</c:v>
                </c:pt>
                <c:pt idx="1">
                  <c:v>0.37701331336236327</c:v>
                </c:pt>
                <c:pt idx="2">
                  <c:v>2.2758241050208365</c:v>
                </c:pt>
                <c:pt idx="3">
                  <c:v>-0.62907353931436505</c:v>
                </c:pt>
                <c:pt idx="4">
                  <c:v>-2.4549667452409234</c:v>
                </c:pt>
                <c:pt idx="5">
                  <c:v>-0.23345879766008384</c:v>
                </c:pt>
                <c:pt idx="6">
                  <c:v>0.26844833798768242</c:v>
                </c:pt>
                <c:pt idx="7">
                  <c:v>1.2428277100213843</c:v>
                </c:pt>
                <c:pt idx="8">
                  <c:v>1.6175337658623314</c:v>
                </c:pt>
                <c:pt idx="9">
                  <c:v>0.29834734624901399</c:v>
                </c:pt>
                <c:pt idx="10">
                  <c:v>1.0048803100965871</c:v>
                </c:pt>
                <c:pt idx="11">
                  <c:v>0.36151110072202713</c:v>
                </c:pt>
                <c:pt idx="12">
                  <c:v>-0.4198509718307526</c:v>
                </c:pt>
                <c:pt idx="13">
                  <c:v>-0.73504679893204317</c:v>
                </c:pt>
                <c:pt idx="14">
                  <c:v>0.99439641171320314</c:v>
                </c:pt>
                <c:pt idx="15">
                  <c:v>1.1509379226039744</c:v>
                </c:pt>
                <c:pt idx="16">
                  <c:v>0.67442610924876001</c:v>
                </c:pt>
                <c:pt idx="17">
                  <c:v>-1.655593212117078</c:v>
                </c:pt>
                <c:pt idx="18">
                  <c:v>1.6032952259708795</c:v>
                </c:pt>
                <c:pt idx="19">
                  <c:v>0.58602899435363076</c:v>
                </c:pt>
                <c:pt idx="20">
                  <c:v>1.174651144970047</c:v>
                </c:pt>
                <c:pt idx="21">
                  <c:v>-0.96009647929094954</c:v>
                </c:pt>
                <c:pt idx="22">
                  <c:v>-4.5481490840183068E-2</c:v>
                </c:pt>
                <c:pt idx="23">
                  <c:v>-0.74903032448740425</c:v>
                </c:pt>
                <c:pt idx="24">
                  <c:v>1.6938899112697765</c:v>
                </c:pt>
                <c:pt idx="25">
                  <c:v>1.0400835661468151</c:v>
                </c:pt>
                <c:pt idx="26">
                  <c:v>1.0819969430932732</c:v>
                </c:pt>
                <c:pt idx="27">
                  <c:v>0.39594159202163326</c:v>
                </c:pt>
                <c:pt idx="28">
                  <c:v>-0.25909195662754392</c:v>
                </c:pt>
                <c:pt idx="29">
                  <c:v>1.0114609118633537</c:v>
                </c:pt>
                <c:pt idx="30">
                  <c:v>-4.8261699064391497E-2</c:v>
                </c:pt>
                <c:pt idx="31">
                  <c:v>0.93003880359284719</c:v>
                </c:pt>
                <c:pt idx="32">
                  <c:v>-0.54425285972306381</c:v>
                </c:pt>
                <c:pt idx="33">
                  <c:v>-0.21105113722999994</c:v>
                </c:pt>
                <c:pt idx="34">
                  <c:v>0.28893237568396918</c:v>
                </c:pt>
                <c:pt idx="35">
                  <c:v>-0.709236641746534</c:v>
                </c:pt>
                <c:pt idx="36">
                  <c:v>1.2013380593828431</c:v>
                </c:pt>
                <c:pt idx="37">
                  <c:v>0.96287310919227509</c:v>
                </c:pt>
                <c:pt idx="38">
                  <c:v>0.46057114285582001</c:v>
                </c:pt>
                <c:pt idx="39">
                  <c:v>0.17374327746478044</c:v>
                </c:pt>
                <c:pt idx="40">
                  <c:v>0.24130394888150752</c:v>
                </c:pt>
                <c:pt idx="41">
                  <c:v>-0.66826578344645604</c:v>
                </c:pt>
                <c:pt idx="42">
                  <c:v>-0.88717950041038662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9A4-6240-AC18-031B1EE54790}"/>
            </c:ext>
          </c:extLst>
        </c:ser>
        <c:ser>
          <c:idx val="2"/>
          <c:order val="1"/>
          <c:tx>
            <c:strRef>
              <c:f>SPY!$K$1</c:f>
              <c:strCache>
                <c:ptCount val="1"/>
                <c:pt idx="0">
                  <c:v>Inter Day Return:
(Current  - Previous )  / Previous  
*100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SPY!$A$2:$A$45</c:f>
              <c:numCache>
                <c:formatCode>m/d/yy</c:formatCode>
                <c:ptCount val="44"/>
                <c:pt idx="0">
                  <c:v>44733</c:v>
                </c:pt>
                <c:pt idx="1">
                  <c:v>44734</c:v>
                </c:pt>
                <c:pt idx="2">
                  <c:v>44735</c:v>
                </c:pt>
                <c:pt idx="3">
                  <c:v>44736</c:v>
                </c:pt>
                <c:pt idx="4">
                  <c:v>44739</c:v>
                </c:pt>
                <c:pt idx="5">
                  <c:v>44740</c:v>
                </c:pt>
                <c:pt idx="6">
                  <c:v>44741</c:v>
                </c:pt>
                <c:pt idx="7">
                  <c:v>44742</c:v>
                </c:pt>
                <c:pt idx="8">
                  <c:v>44743</c:v>
                </c:pt>
                <c:pt idx="9">
                  <c:v>44747</c:v>
                </c:pt>
                <c:pt idx="10">
                  <c:v>44748</c:v>
                </c:pt>
                <c:pt idx="11">
                  <c:v>44749</c:v>
                </c:pt>
                <c:pt idx="12">
                  <c:v>44750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44760</c:v>
                </c:pt>
                <c:pt idx="19">
                  <c:v>44761</c:v>
                </c:pt>
                <c:pt idx="20">
                  <c:v>44762</c:v>
                </c:pt>
                <c:pt idx="21">
                  <c:v>44763</c:v>
                </c:pt>
                <c:pt idx="22">
                  <c:v>44764</c:v>
                </c:pt>
                <c:pt idx="23">
                  <c:v>44767</c:v>
                </c:pt>
                <c:pt idx="24">
                  <c:v>44768</c:v>
                </c:pt>
                <c:pt idx="25">
                  <c:v>44769</c:v>
                </c:pt>
                <c:pt idx="26">
                  <c:v>44770</c:v>
                </c:pt>
                <c:pt idx="27">
                  <c:v>44771</c:v>
                </c:pt>
                <c:pt idx="28">
                  <c:v>44774</c:v>
                </c:pt>
                <c:pt idx="29">
                  <c:v>44775</c:v>
                </c:pt>
                <c:pt idx="30">
                  <c:v>44776</c:v>
                </c:pt>
                <c:pt idx="31">
                  <c:v>44777</c:v>
                </c:pt>
                <c:pt idx="32">
                  <c:v>44778</c:v>
                </c:pt>
                <c:pt idx="33">
                  <c:v>44781</c:v>
                </c:pt>
                <c:pt idx="34">
                  <c:v>44782</c:v>
                </c:pt>
                <c:pt idx="35">
                  <c:v>44783</c:v>
                </c:pt>
                <c:pt idx="36">
                  <c:v>44784</c:v>
                </c:pt>
                <c:pt idx="37">
                  <c:v>44785</c:v>
                </c:pt>
                <c:pt idx="38">
                  <c:v>44788</c:v>
                </c:pt>
                <c:pt idx="39">
                  <c:v>44789</c:v>
                </c:pt>
                <c:pt idx="40">
                  <c:v>44790</c:v>
                </c:pt>
                <c:pt idx="41">
                  <c:v>44791</c:v>
                </c:pt>
                <c:pt idx="42">
                  <c:v>44792</c:v>
                </c:pt>
                <c:pt idx="43">
                  <c:v>44795</c:v>
                </c:pt>
              </c:numCache>
            </c:numRef>
          </c:xVal>
          <c:yVal>
            <c:numRef>
              <c:f>SPY!$K$3:$K$45</c:f>
              <c:numCache>
                <c:formatCode>#,##0.0000</c:formatCode>
                <c:ptCount val="43"/>
                <c:pt idx="0">
                  <c:v>-0.18129735444294542</c:v>
                </c:pt>
                <c:pt idx="1">
                  <c:v>0.98025664493215769</c:v>
                </c:pt>
                <c:pt idx="2">
                  <c:v>3.1793866221202305</c:v>
                </c:pt>
                <c:pt idx="3">
                  <c:v>-0.381970634140744</c:v>
                </c:pt>
                <c:pt idx="4">
                  <c:v>-2.0432852316661267</c:v>
                </c:pt>
                <c:pt idx="5">
                  <c:v>-8.1439118583043327E-2</c:v>
                </c:pt>
                <c:pt idx="6">
                  <c:v>-0.81242993965851151</c:v>
                </c:pt>
                <c:pt idx="7">
                  <c:v>1.0576514247846196</c:v>
                </c:pt>
                <c:pt idx="8">
                  <c:v>0.18885767990918917</c:v>
                </c:pt>
                <c:pt idx="9">
                  <c:v>0.33773406388000404</c:v>
                </c:pt>
                <c:pt idx="10">
                  <c:v>1.4977142857142798</c:v>
                </c:pt>
                <c:pt idx="11">
                  <c:v>-8.2258414927333837E-2</c:v>
                </c:pt>
                <c:pt idx="12">
                  <c:v>-1.1423577460296617</c:v>
                </c:pt>
                <c:pt idx="13">
                  <c:v>-0.88489287735516675</c:v>
                </c:pt>
                <c:pt idx="14">
                  <c:v>-0.52516872837537343</c:v>
                </c:pt>
                <c:pt idx="15">
                  <c:v>-0.24284851557962911</c:v>
                </c:pt>
                <c:pt idx="16">
                  <c:v>1.9105080372521621</c:v>
                </c:pt>
                <c:pt idx="17">
                  <c:v>-0.8256933915081397</c:v>
                </c:pt>
                <c:pt idx="18">
                  <c:v>2.7019182290273092</c:v>
                </c:pt>
                <c:pt idx="19">
                  <c:v>0.63731615216681792</c:v>
                </c:pt>
                <c:pt idx="20">
                  <c:v>1.0183195562011143</c:v>
                </c:pt>
                <c:pt idx="21">
                  <c:v>-0.9278098539324271</c:v>
                </c:pt>
                <c:pt idx="22">
                  <c:v>0.1214940911842249</c:v>
                </c:pt>
                <c:pt idx="23">
                  <c:v>-1.1831008208870524</c:v>
                </c:pt>
                <c:pt idx="24">
                  <c:v>2.5966368058800358</c:v>
                </c:pt>
                <c:pt idx="25">
                  <c:v>1.2542384518049363</c:v>
                </c:pt>
                <c:pt idx="26">
                  <c:v>1.4578725091607176</c:v>
                </c:pt>
                <c:pt idx="27">
                  <c:v>-0.2961239422346082</c:v>
                </c:pt>
                <c:pt idx="28">
                  <c:v>-0.65973441891345241</c:v>
                </c:pt>
                <c:pt idx="29">
                  <c:v>1.5659496229277556</c:v>
                </c:pt>
                <c:pt idx="30">
                  <c:v>-6.7559172853886199E-2</c:v>
                </c:pt>
                <c:pt idx="31">
                  <c:v>-0.16901561629956979</c:v>
                </c:pt>
                <c:pt idx="32">
                  <c:v>-0.11609330757711905</c:v>
                </c:pt>
                <c:pt idx="33">
                  <c:v>-0.39710018153223764</c:v>
                </c:pt>
                <c:pt idx="34">
                  <c:v>2.1003971980007625</c:v>
                </c:pt>
                <c:pt idx="35">
                  <c:v>0</c:v>
                </c:pt>
                <c:pt idx="36">
                  <c:v>1.6929012998619395</c:v>
                </c:pt>
                <c:pt idx="37">
                  <c:v>0.41207655707688917</c:v>
                </c:pt>
                <c:pt idx="38">
                  <c:v>0.19587441808076836</c:v>
                </c:pt>
                <c:pt idx="39">
                  <c:v>-0.70980170230947603</c:v>
                </c:pt>
                <c:pt idx="40">
                  <c:v>0.29064127913711235</c:v>
                </c:pt>
                <c:pt idx="41">
                  <c:v>-1.3438032668278084</c:v>
                </c:pt>
                <c:pt idx="42">
                  <c:v>-2.0822496535894608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9A4-6240-AC18-031B1EE54790}"/>
            </c:ext>
          </c:extLst>
        </c:ser>
        <c:ser>
          <c:idx val="3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flat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9A4-6240-AC18-031B1EE54790}"/>
              </c:ext>
            </c:extLst>
          </c:dPt>
          <c:xVal>
            <c:numRef>
              <c:f>SPY!$L$4:$L$5</c:f>
              <c:numCache>
                <c:formatCode>m/d/yy</c:formatCode>
                <c:ptCount val="2"/>
                <c:pt idx="0">
                  <c:v>44734</c:v>
                </c:pt>
                <c:pt idx="1">
                  <c:v>44795</c:v>
                </c:pt>
              </c:numCache>
            </c:numRef>
          </c:xVal>
          <c:yVal>
            <c:numRef>
              <c:f>SPY!$N$4:$N$5</c:f>
              <c:numCache>
                <c:formatCode>#,##0.0000</c:formatCode>
                <c:ptCount val="2"/>
                <c:pt idx="0">
                  <c:v>0.30045528626166534</c:v>
                </c:pt>
                <c:pt idx="1">
                  <c:v>0.30045528626166534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9A4-6240-AC18-031B1EE54790}"/>
            </c:ext>
          </c:extLst>
        </c:ser>
        <c:ser>
          <c:idx val="5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C9A4-6240-AC18-031B1EE5479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flat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9A4-6240-AC18-031B1EE54790}"/>
              </c:ext>
            </c:extLst>
          </c:dPt>
          <c:xVal>
            <c:numRef>
              <c:f>SPY!$L$4:$L$5</c:f>
              <c:numCache>
                <c:formatCode>m/d/yy</c:formatCode>
                <c:ptCount val="2"/>
                <c:pt idx="0">
                  <c:v>44734</c:v>
                </c:pt>
                <c:pt idx="1">
                  <c:v>44795</c:v>
                </c:pt>
              </c:numCache>
            </c:numRef>
          </c:xVal>
          <c:yVal>
            <c:numRef>
              <c:f>SPY!$M$4:$M$5</c:f>
              <c:numCache>
                <c:formatCode>#,##0.000000</c:formatCode>
                <c:ptCount val="2"/>
                <c:pt idx="0">
                  <c:v>0.23352816371812216</c:v>
                </c:pt>
                <c:pt idx="1">
                  <c:v>0.23352816371812216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9A4-6240-AC18-031B1EE5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30271"/>
        <c:axId val="260945792"/>
      </c:scatterChart>
      <c:valAx>
        <c:axId val="211053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5792"/>
        <c:crosses val="autoZero"/>
        <c:crossBetween val="midCat"/>
      </c:valAx>
      <c:valAx>
        <c:axId val="2609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30271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793690857699255"/>
          <c:y val="3.2362338277558356E-2"/>
          <c:w val="0.25561876672055062"/>
          <c:h val="0.27170357639563186"/>
        </c:manualLayout>
      </c:layout>
      <c:overlay val="0"/>
      <c:spPr>
        <a:solidFill>
          <a:schemeClr val="bg2"/>
        </a:solidFill>
      </c:spPr>
    </c:legend>
    <c:plotVisOnly val="0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1911350</xdr:colOff>
      <xdr:row>6</xdr:row>
      <xdr:rowOff>76200</xdr:rowOff>
    </xdr:from>
    <xdr:to>
      <xdr:col>16</xdr:col>
      <xdr:colOff>314877</xdr:colOff>
      <xdr:row>17</xdr:row>
      <xdr:rowOff>62975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A7D8F-62D6-300B-5522-1FC37D7E6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124206</xdr:colOff>
      <xdr:row>19</xdr:row>
      <xdr:rowOff>181559</xdr:rowOff>
    </xdr:from>
    <xdr:to>
      <xdr:col>19</xdr:col>
      <xdr:colOff>642299</xdr:colOff>
      <xdr:row>39</xdr:row>
      <xdr:rowOff>43793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7B717-BB3F-E340-A74F-17AD2EF9A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="87" zoomScaleNormal="8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baseColWidth="10" defaultRowHeight="16" x14ac:dyDescent="0.2"/>
  <cols>
    <col min="1" max="1" width="10.83203125" style="2"/>
    <col min="2" max="4" width="10.83203125" style="7"/>
    <col min="5" max="5" width="12" style="7" customWidth="1"/>
    <col min="6" max="6" width="10.83203125" style="7"/>
    <col min="7" max="7" width="10.83203125" style="2"/>
    <col min="8" max="8" width="11.5" style="2" customWidth="1"/>
    <col min="9" max="9" width="18.1640625" style="7" customWidth="1"/>
    <col min="10" max="10" width="19" style="7" customWidth="1"/>
    <col min="11" max="11" width="29.1640625" style="7" customWidth="1"/>
    <col min="12" max="12" width="19.6640625" style="2" customWidth="1"/>
    <col min="13" max="13" width="12" bestFit="1" customWidth="1"/>
  </cols>
  <sheetData>
    <row r="1" spans="1:15" s="1" customFormat="1" ht="67" customHeight="1" x14ac:dyDescent="0.2">
      <c r="A1" s="2" t="s">
        <v>0</v>
      </c>
      <c r="B1" s="7" t="s">
        <v>1</v>
      </c>
      <c r="C1" s="7" t="s">
        <v>2</v>
      </c>
      <c r="D1" s="7" t="s">
        <v>3</v>
      </c>
      <c r="E1" s="20" t="s">
        <v>4</v>
      </c>
      <c r="F1" s="7" t="s">
        <v>5</v>
      </c>
      <c r="G1" s="2" t="s">
        <v>6</v>
      </c>
      <c r="H1" s="21" t="s">
        <v>16</v>
      </c>
      <c r="I1" s="18" t="s">
        <v>15</v>
      </c>
      <c r="J1" s="11" t="s">
        <v>7</v>
      </c>
      <c r="K1" s="19" t="s">
        <v>14</v>
      </c>
      <c r="L1" s="2"/>
      <c r="M1" s="16" t="s">
        <v>9</v>
      </c>
      <c r="N1" s="16" t="s">
        <v>8</v>
      </c>
      <c r="O1" s="16" t="s">
        <v>10</v>
      </c>
    </row>
    <row r="2" spans="1:15" x14ac:dyDescent="0.2">
      <c r="A2" s="5">
        <v>44733</v>
      </c>
      <c r="B2" s="7">
        <v>371.89001500000001</v>
      </c>
      <c r="C2" s="7">
        <v>376.52999899999998</v>
      </c>
      <c r="D2" s="7">
        <v>371.80999800000001</v>
      </c>
      <c r="E2" s="7">
        <v>375.07000699999998</v>
      </c>
      <c r="F2" s="7">
        <v>375.07000699999998</v>
      </c>
      <c r="G2" s="2">
        <v>76811900</v>
      </c>
      <c r="I2" s="9">
        <f>(E2-B2)/B2*100</f>
        <v>0.85508937366870952</v>
      </c>
      <c r="J2" s="12"/>
      <c r="K2" s="12"/>
      <c r="M2" s="1" t="s">
        <v>11</v>
      </c>
      <c r="N2" s="1" t="s">
        <v>12</v>
      </c>
    </row>
    <row r="3" spans="1:15" x14ac:dyDescent="0.2">
      <c r="A3" s="5">
        <v>44734</v>
      </c>
      <c r="B3" s="7">
        <v>370.61999500000002</v>
      </c>
      <c r="C3" s="7">
        <v>378.72000100000002</v>
      </c>
      <c r="D3" s="7">
        <v>370.17999300000002</v>
      </c>
      <c r="E3" s="7">
        <v>374.39001500000001</v>
      </c>
      <c r="F3" s="7">
        <v>374.39001500000001</v>
      </c>
      <c r="G3" s="2">
        <v>90059400</v>
      </c>
      <c r="I3" s="9">
        <f t="shared" ref="I3:I45" si="0">(E3-B3)/B3*100</f>
        <v>1.0172198075821539</v>
      </c>
      <c r="J3" s="9">
        <f>E2</f>
        <v>375.07000699999998</v>
      </c>
      <c r="K3" s="9">
        <f>(E3-J3)/J3*100</f>
        <v>-0.18129735444294542</v>
      </c>
    </row>
    <row r="4" spans="1:15" x14ac:dyDescent="0.2">
      <c r="A4" s="5">
        <v>44735</v>
      </c>
      <c r="B4" s="7">
        <v>376.64001500000001</v>
      </c>
      <c r="C4" s="7">
        <v>378.82998700000002</v>
      </c>
      <c r="D4" s="7">
        <v>372.89001500000001</v>
      </c>
      <c r="E4" s="7">
        <v>378.05999800000001</v>
      </c>
      <c r="F4" s="7">
        <v>378.05999800000001</v>
      </c>
      <c r="G4" s="2">
        <v>79292100</v>
      </c>
      <c r="I4" s="9">
        <f t="shared" si="0"/>
        <v>0.37701331336236327</v>
      </c>
      <c r="J4" s="9">
        <f>E3</f>
        <v>374.39001500000001</v>
      </c>
      <c r="K4" s="9">
        <f>(E4-J4)/J4*100</f>
        <v>0.98025664493215769</v>
      </c>
      <c r="L4" s="5">
        <f>A3</f>
        <v>44734</v>
      </c>
      <c r="M4" s="17">
        <f>AVERAGE($K$3:$K$45)</f>
        <v>0.23352816371812216</v>
      </c>
      <c r="N4" s="14">
        <f>AVERAGE($I$3:$I$45)</f>
        <v>0.30045528626166534</v>
      </c>
      <c r="O4" s="13">
        <f>AVERAGE($E3:$E45)</f>
        <v>399.29674439534898</v>
      </c>
    </row>
    <row r="5" spans="1:15" x14ac:dyDescent="0.2">
      <c r="A5" s="5">
        <v>44736</v>
      </c>
      <c r="B5" s="7">
        <v>381.39999399999999</v>
      </c>
      <c r="C5" s="7">
        <v>390.08999599999999</v>
      </c>
      <c r="D5" s="7">
        <v>381.36999500000002</v>
      </c>
      <c r="E5" s="7">
        <v>390.07998700000002</v>
      </c>
      <c r="F5" s="7">
        <v>390.07998700000002</v>
      </c>
      <c r="G5" s="2">
        <v>98050300</v>
      </c>
      <c r="I5" s="9">
        <f t="shared" si="0"/>
        <v>2.2758241050208365</v>
      </c>
      <c r="J5" s="9">
        <f>E4</f>
        <v>378.05999800000001</v>
      </c>
      <c r="K5" s="9">
        <f>(E5-J5)/J5*100</f>
        <v>3.1793866221202305</v>
      </c>
      <c r="L5" s="15">
        <v>44795</v>
      </c>
      <c r="M5" s="17">
        <f>AVERAGE($K$3:$K$45)</f>
        <v>0.23352816371812216</v>
      </c>
      <c r="N5" s="14">
        <f>AVERAGE($I$3:$I$45)</f>
        <v>0.30045528626166534</v>
      </c>
      <c r="O5" s="13">
        <f>AVERAGE($E3:$E45)</f>
        <v>399.29674439534898</v>
      </c>
    </row>
    <row r="6" spans="1:15" x14ac:dyDescent="0.2">
      <c r="A6" s="5">
        <v>44739</v>
      </c>
      <c r="B6" s="7">
        <v>391.04998799999998</v>
      </c>
      <c r="C6" s="7">
        <v>391.35998499999999</v>
      </c>
      <c r="D6" s="7">
        <v>387.44000199999999</v>
      </c>
      <c r="E6" s="7">
        <v>388.58999599999999</v>
      </c>
      <c r="F6" s="7">
        <v>388.58999599999999</v>
      </c>
      <c r="G6" s="2">
        <v>66009600</v>
      </c>
      <c r="I6" s="9">
        <f t="shared" si="0"/>
        <v>-0.62907353931436505</v>
      </c>
      <c r="J6" s="9">
        <f>E5</f>
        <v>390.07998700000002</v>
      </c>
      <c r="K6" s="9">
        <f>(E6-J6)/J6*100</f>
        <v>-0.381970634140744</v>
      </c>
    </row>
    <row r="7" spans="1:15" x14ac:dyDescent="0.2">
      <c r="A7" s="5">
        <v>44740</v>
      </c>
      <c r="B7" s="7">
        <v>390.23001099999999</v>
      </c>
      <c r="C7" s="7">
        <v>393.16000400000001</v>
      </c>
      <c r="D7" s="7">
        <v>380.52999899999998</v>
      </c>
      <c r="E7" s="7">
        <v>380.64999399999999</v>
      </c>
      <c r="F7" s="7">
        <v>380.64999399999999</v>
      </c>
      <c r="G7" s="2">
        <v>86548900</v>
      </c>
      <c r="I7" s="9">
        <f t="shared" si="0"/>
        <v>-2.4549667452409234</v>
      </c>
      <c r="J7" s="9">
        <f>E6</f>
        <v>388.58999599999999</v>
      </c>
      <c r="K7" s="9">
        <f>(E7-J7)/J7*100</f>
        <v>-2.0432852316661267</v>
      </c>
    </row>
    <row r="8" spans="1:15" x14ac:dyDescent="0.2">
      <c r="A8" s="5">
        <v>44741</v>
      </c>
      <c r="B8" s="7">
        <v>381.23001099999999</v>
      </c>
      <c r="C8" s="7">
        <v>382.26998900000001</v>
      </c>
      <c r="D8" s="7">
        <v>378.42001299999998</v>
      </c>
      <c r="E8" s="7">
        <v>380.33999599999999</v>
      </c>
      <c r="F8" s="7">
        <v>380.33999599999999</v>
      </c>
      <c r="G8" s="2">
        <v>65676000</v>
      </c>
      <c r="I8" s="9">
        <f t="shared" si="0"/>
        <v>-0.23345879766008384</v>
      </c>
      <c r="J8" s="9">
        <f>E7</f>
        <v>380.64999399999999</v>
      </c>
      <c r="K8" s="9">
        <f>(E8-J8)/J8*100</f>
        <v>-8.1439118583043327E-2</v>
      </c>
    </row>
    <row r="9" spans="1:15" x14ac:dyDescent="0.2">
      <c r="A9" s="5">
        <v>44742</v>
      </c>
      <c r="B9" s="7">
        <v>376.23998999999998</v>
      </c>
      <c r="C9" s="7">
        <v>380.66000400000001</v>
      </c>
      <c r="D9" s="7">
        <v>372.55999800000001</v>
      </c>
      <c r="E9" s="7">
        <v>377.25</v>
      </c>
      <c r="F9" s="7">
        <v>377.25</v>
      </c>
      <c r="G9" s="2">
        <v>112508300</v>
      </c>
      <c r="I9" s="9">
        <f t="shared" si="0"/>
        <v>0.26844833798768242</v>
      </c>
      <c r="J9" s="9">
        <f>E8</f>
        <v>380.33999599999999</v>
      </c>
      <c r="K9" s="9">
        <f>(E9-J9)/J9*100</f>
        <v>-0.81242993965851151</v>
      </c>
    </row>
    <row r="10" spans="1:15" x14ac:dyDescent="0.2">
      <c r="A10" s="5">
        <v>44743</v>
      </c>
      <c r="B10" s="7">
        <v>376.55999800000001</v>
      </c>
      <c r="C10" s="7">
        <v>381.70001200000002</v>
      </c>
      <c r="D10" s="7">
        <v>373.79998799999998</v>
      </c>
      <c r="E10" s="7">
        <v>381.23998999999998</v>
      </c>
      <c r="F10" s="7">
        <v>381.23998999999998</v>
      </c>
      <c r="G10" s="2">
        <v>74839700</v>
      </c>
      <c r="I10" s="9">
        <f t="shared" si="0"/>
        <v>1.2428277100213843</v>
      </c>
      <c r="J10" s="9">
        <f>E9</f>
        <v>377.25</v>
      </c>
      <c r="K10" s="9">
        <f>(E10-J10)/J10*100</f>
        <v>1.0576514247846196</v>
      </c>
    </row>
    <row r="11" spans="1:15" x14ac:dyDescent="0.2">
      <c r="A11" s="5">
        <v>44747</v>
      </c>
      <c r="B11" s="7">
        <v>375.88000499999998</v>
      </c>
      <c r="C11" s="7">
        <v>381.98001099999999</v>
      </c>
      <c r="D11" s="7">
        <v>372.89999399999999</v>
      </c>
      <c r="E11" s="7">
        <v>381.959991</v>
      </c>
      <c r="F11" s="7">
        <v>381.959991</v>
      </c>
      <c r="G11" s="2">
        <v>81438000</v>
      </c>
      <c r="I11" s="9">
        <f t="shared" si="0"/>
        <v>1.6175337658623314</v>
      </c>
      <c r="J11" s="9">
        <f>E10</f>
        <v>381.23998999999998</v>
      </c>
      <c r="K11" s="9">
        <f>(E11-J11)/J11*100</f>
        <v>0.18885767990918917</v>
      </c>
    </row>
    <row r="12" spans="1:15" x14ac:dyDescent="0.2">
      <c r="A12" s="5">
        <v>44748</v>
      </c>
      <c r="B12" s="7">
        <v>382.10998499999999</v>
      </c>
      <c r="C12" s="7">
        <v>385.86999500000002</v>
      </c>
      <c r="D12" s="7">
        <v>379.60000600000001</v>
      </c>
      <c r="E12" s="7">
        <v>383.25</v>
      </c>
      <c r="F12" s="7">
        <v>383.25</v>
      </c>
      <c r="G12" s="2">
        <v>70426200</v>
      </c>
      <c r="I12" s="9">
        <f t="shared" si="0"/>
        <v>0.29834734624901399</v>
      </c>
      <c r="J12" s="9">
        <f>E11</f>
        <v>381.959991</v>
      </c>
      <c r="K12" s="9">
        <f>(E12-J12)/J12*100</f>
        <v>0.33773406388000404</v>
      </c>
    </row>
    <row r="13" spans="1:15" x14ac:dyDescent="0.2">
      <c r="A13" s="5">
        <v>44749</v>
      </c>
      <c r="B13" s="7">
        <v>385.11999500000002</v>
      </c>
      <c r="C13" s="7">
        <v>389.82998700000002</v>
      </c>
      <c r="D13" s="7">
        <v>383.26998900000001</v>
      </c>
      <c r="E13" s="7">
        <v>388.98998999999998</v>
      </c>
      <c r="F13" s="7">
        <v>388.98998999999998</v>
      </c>
      <c r="G13" s="2">
        <v>64525900</v>
      </c>
      <c r="I13" s="9">
        <f t="shared" si="0"/>
        <v>1.0048803100965871</v>
      </c>
      <c r="J13" s="9">
        <f>E12</f>
        <v>383.25</v>
      </c>
      <c r="K13" s="9">
        <f>(E13-J13)/J13*100</f>
        <v>1.4977142857142798</v>
      </c>
    </row>
    <row r="14" spans="1:15" x14ac:dyDescent="0.2">
      <c r="A14" s="5">
        <v>44750</v>
      </c>
      <c r="B14" s="7">
        <v>387.26998900000001</v>
      </c>
      <c r="C14" s="7">
        <v>390.64001500000001</v>
      </c>
      <c r="D14" s="7">
        <v>385.66000400000001</v>
      </c>
      <c r="E14" s="7">
        <v>388.67001299999998</v>
      </c>
      <c r="F14" s="7">
        <v>388.67001299999998</v>
      </c>
      <c r="G14" s="2">
        <v>72397800</v>
      </c>
      <c r="I14" s="9">
        <f t="shared" si="0"/>
        <v>0.36151110072202713</v>
      </c>
      <c r="J14" s="9">
        <f>E13</f>
        <v>388.98998999999998</v>
      </c>
      <c r="K14" s="9">
        <f>(E14-J14)/J14*100</f>
        <v>-8.2258414927333837E-2</v>
      </c>
    </row>
    <row r="15" spans="1:15" x14ac:dyDescent="0.2">
      <c r="A15" s="5">
        <v>44753</v>
      </c>
      <c r="B15" s="7">
        <v>385.85000600000001</v>
      </c>
      <c r="C15" s="7">
        <v>386.86999500000002</v>
      </c>
      <c r="D15" s="7">
        <v>383.5</v>
      </c>
      <c r="E15" s="7">
        <v>384.23001099999999</v>
      </c>
      <c r="F15" s="7">
        <v>384.23001099999999</v>
      </c>
      <c r="G15" s="2">
        <v>58366900</v>
      </c>
      <c r="I15" s="9">
        <f t="shared" si="0"/>
        <v>-0.4198509718307526</v>
      </c>
      <c r="J15" s="9">
        <f>E14</f>
        <v>388.67001299999998</v>
      </c>
      <c r="K15" s="9">
        <f>(E15-J15)/J15*100</f>
        <v>-1.1423577460296617</v>
      </c>
    </row>
    <row r="16" spans="1:15" x14ac:dyDescent="0.2">
      <c r="A16" s="5">
        <v>44754</v>
      </c>
      <c r="B16" s="7">
        <v>383.64999399999999</v>
      </c>
      <c r="C16" s="7">
        <v>386.16000400000001</v>
      </c>
      <c r="D16" s="7">
        <v>378.98998999999998</v>
      </c>
      <c r="E16" s="7">
        <v>380.82998700000002</v>
      </c>
      <c r="F16" s="7">
        <v>380.82998700000002</v>
      </c>
      <c r="G16" s="2">
        <v>62219200</v>
      </c>
      <c r="I16" s="9">
        <f t="shared" si="0"/>
        <v>-0.73504679893204317</v>
      </c>
      <c r="J16" s="9">
        <f>E15</f>
        <v>384.23001099999999</v>
      </c>
      <c r="K16" s="9">
        <f>(E16-J16)/J16*100</f>
        <v>-0.88489287735516675</v>
      </c>
    </row>
    <row r="17" spans="1:11" x14ac:dyDescent="0.2">
      <c r="A17" s="5">
        <v>44755</v>
      </c>
      <c r="B17" s="7">
        <v>375.10000600000001</v>
      </c>
      <c r="C17" s="7">
        <v>381.92001299999998</v>
      </c>
      <c r="D17" s="7">
        <v>374.66000400000001</v>
      </c>
      <c r="E17" s="7">
        <v>378.82998700000002</v>
      </c>
      <c r="F17" s="7">
        <v>378.82998700000002</v>
      </c>
      <c r="G17" s="2">
        <v>84224600</v>
      </c>
      <c r="I17" s="9">
        <f t="shared" si="0"/>
        <v>0.99439641171320314</v>
      </c>
      <c r="J17" s="9">
        <f>E16</f>
        <v>380.82998700000002</v>
      </c>
      <c r="K17" s="9">
        <f>(E17-J17)/J17*100</f>
        <v>-0.52516872837537343</v>
      </c>
    </row>
    <row r="18" spans="1:11" x14ac:dyDescent="0.2">
      <c r="A18" s="5">
        <v>44756</v>
      </c>
      <c r="B18" s="7">
        <v>373.60998499999999</v>
      </c>
      <c r="C18" s="7">
        <v>379.04998799999998</v>
      </c>
      <c r="D18" s="7">
        <v>371.040009</v>
      </c>
      <c r="E18" s="7">
        <v>377.91000400000001</v>
      </c>
      <c r="F18" s="7">
        <v>377.91000400000001</v>
      </c>
      <c r="G18" s="2">
        <v>89704800</v>
      </c>
      <c r="I18" s="9">
        <f t="shared" si="0"/>
        <v>1.1509379226039744</v>
      </c>
      <c r="J18" s="9">
        <f>E17</f>
        <v>378.82998700000002</v>
      </c>
      <c r="K18" s="9">
        <f>(E18-J18)/J18*100</f>
        <v>-0.24284851557962911</v>
      </c>
    </row>
    <row r="19" spans="1:11" x14ac:dyDescent="0.2">
      <c r="A19" s="5">
        <v>44757</v>
      </c>
      <c r="B19" s="7">
        <v>382.54998799999998</v>
      </c>
      <c r="C19" s="7">
        <v>385.25</v>
      </c>
      <c r="D19" s="7">
        <v>380.540009</v>
      </c>
      <c r="E19" s="7">
        <v>385.13000499999998</v>
      </c>
      <c r="F19" s="7">
        <v>385.13000499999998</v>
      </c>
      <c r="G19" s="2">
        <v>79060400</v>
      </c>
      <c r="I19" s="9">
        <f t="shared" si="0"/>
        <v>0.67442610924876001</v>
      </c>
      <c r="J19" s="9">
        <f>E18</f>
        <v>377.91000400000001</v>
      </c>
      <c r="K19" s="9">
        <f>(E19-J19)/J19*100</f>
        <v>1.9105080372521621</v>
      </c>
    </row>
    <row r="20" spans="1:11" x14ac:dyDescent="0.2">
      <c r="A20" s="5">
        <v>44760</v>
      </c>
      <c r="B20" s="7">
        <v>388.38000499999998</v>
      </c>
      <c r="C20" s="7">
        <v>389.08999599999999</v>
      </c>
      <c r="D20" s="7">
        <v>380.66000400000001</v>
      </c>
      <c r="E20" s="7">
        <v>381.95001200000002</v>
      </c>
      <c r="F20" s="7">
        <v>381.95001200000002</v>
      </c>
      <c r="G20" s="2">
        <v>63203600</v>
      </c>
      <c r="I20" s="9">
        <f t="shared" si="0"/>
        <v>-1.655593212117078</v>
      </c>
      <c r="J20" s="9">
        <f>E19</f>
        <v>385.13000499999998</v>
      </c>
      <c r="K20" s="9">
        <f>(E20-J20)/J20*100</f>
        <v>-0.8256933915081397</v>
      </c>
    </row>
    <row r="21" spans="1:11" x14ac:dyDescent="0.2">
      <c r="A21" s="5">
        <v>44761</v>
      </c>
      <c r="B21" s="7">
        <v>386.07998700000002</v>
      </c>
      <c r="C21" s="7">
        <v>392.86999500000002</v>
      </c>
      <c r="D21" s="7">
        <v>385.39001500000001</v>
      </c>
      <c r="E21" s="7">
        <v>392.26998900000001</v>
      </c>
      <c r="F21" s="7">
        <v>392.26998900000001</v>
      </c>
      <c r="G21" s="2">
        <v>78506000</v>
      </c>
      <c r="I21" s="9">
        <f t="shared" si="0"/>
        <v>1.6032952259708795</v>
      </c>
      <c r="J21" s="9">
        <f>E20</f>
        <v>381.95001200000002</v>
      </c>
      <c r="K21" s="9">
        <f>(E21-J21)/J21*100</f>
        <v>2.7019182290273092</v>
      </c>
    </row>
    <row r="22" spans="1:11" x14ac:dyDescent="0.2">
      <c r="A22" s="5">
        <v>44762</v>
      </c>
      <c r="B22" s="7">
        <v>392.47000100000002</v>
      </c>
      <c r="C22" s="7">
        <v>396.26001000000002</v>
      </c>
      <c r="D22" s="7">
        <v>391.02999899999998</v>
      </c>
      <c r="E22" s="7">
        <v>394.76998900000001</v>
      </c>
      <c r="F22" s="7">
        <v>394.76998900000001</v>
      </c>
      <c r="G22" s="2">
        <v>71843800</v>
      </c>
      <c r="I22" s="9">
        <f t="shared" si="0"/>
        <v>0.58602899435363076</v>
      </c>
      <c r="J22" s="9">
        <f>E21</f>
        <v>392.26998900000001</v>
      </c>
      <c r="K22" s="9">
        <f>(E22-J22)/J22*100</f>
        <v>0.63731615216681792</v>
      </c>
    </row>
    <row r="23" spans="1:11" x14ac:dyDescent="0.2">
      <c r="A23" s="5">
        <v>44763</v>
      </c>
      <c r="B23" s="7">
        <v>394.16000400000001</v>
      </c>
      <c r="C23" s="7">
        <v>398.83999599999999</v>
      </c>
      <c r="D23" s="7">
        <v>391.63000499999998</v>
      </c>
      <c r="E23" s="7">
        <v>398.790009</v>
      </c>
      <c r="F23" s="7">
        <v>398.790009</v>
      </c>
      <c r="G23" s="2">
        <v>64903900</v>
      </c>
      <c r="I23" s="9">
        <f t="shared" si="0"/>
        <v>1.174651144970047</v>
      </c>
      <c r="J23" s="9">
        <f>E22</f>
        <v>394.76998900000001</v>
      </c>
      <c r="K23" s="9">
        <f>(E23-J23)/J23*100</f>
        <v>1.0183195562011143</v>
      </c>
    </row>
    <row r="24" spans="1:11" x14ac:dyDescent="0.2">
      <c r="A24" s="5">
        <v>44764</v>
      </c>
      <c r="B24" s="7">
        <v>398.92001299999998</v>
      </c>
      <c r="C24" s="7">
        <v>400.17999300000002</v>
      </c>
      <c r="D24" s="7">
        <v>392.75</v>
      </c>
      <c r="E24" s="7">
        <v>395.08999599999999</v>
      </c>
      <c r="F24" s="7">
        <v>395.08999599999999</v>
      </c>
      <c r="G24" s="2">
        <v>72197300</v>
      </c>
      <c r="I24" s="9">
        <f t="shared" si="0"/>
        <v>-0.96009647929094954</v>
      </c>
      <c r="J24" s="9">
        <f>E23</f>
        <v>398.790009</v>
      </c>
      <c r="K24" s="9">
        <f>(E24-J24)/J24*100</f>
        <v>-0.9278098539324271</v>
      </c>
    </row>
    <row r="25" spans="1:11" x14ac:dyDescent="0.2">
      <c r="A25" s="5">
        <v>44767</v>
      </c>
      <c r="B25" s="7">
        <v>395.75</v>
      </c>
      <c r="C25" s="7">
        <v>396.47000100000002</v>
      </c>
      <c r="D25" s="7">
        <v>393.209991</v>
      </c>
      <c r="E25" s="7">
        <v>395.57000699999998</v>
      </c>
      <c r="F25" s="7">
        <v>395.57000699999998</v>
      </c>
      <c r="G25" s="2">
        <v>53631500</v>
      </c>
      <c r="I25" s="9">
        <f t="shared" si="0"/>
        <v>-4.5481490840183068E-2</v>
      </c>
      <c r="J25" s="9">
        <f>E24</f>
        <v>395.08999599999999</v>
      </c>
      <c r="K25" s="9">
        <f>(E25-J25)/J25*100</f>
        <v>0.1214940911842249</v>
      </c>
    </row>
    <row r="26" spans="1:11" x14ac:dyDescent="0.2">
      <c r="A26" s="5">
        <v>44768</v>
      </c>
      <c r="B26" s="7">
        <v>393.83999599999999</v>
      </c>
      <c r="C26" s="7">
        <v>394.05999800000001</v>
      </c>
      <c r="D26" s="7">
        <v>389.95001200000002</v>
      </c>
      <c r="E26" s="7">
        <v>390.89001500000001</v>
      </c>
      <c r="F26" s="7">
        <v>390.89001500000001</v>
      </c>
      <c r="G26" s="2">
        <v>52946400</v>
      </c>
      <c r="I26" s="9">
        <f t="shared" si="0"/>
        <v>-0.74903032448740425</v>
      </c>
      <c r="J26" s="9">
        <f>E25</f>
        <v>395.57000699999998</v>
      </c>
      <c r="K26" s="9">
        <f>(E26-J26)/J26*100</f>
        <v>-1.1831008208870524</v>
      </c>
    </row>
    <row r="27" spans="1:11" x14ac:dyDescent="0.2">
      <c r="A27" s="5">
        <v>44769</v>
      </c>
      <c r="B27" s="7">
        <v>394.35998499999999</v>
      </c>
      <c r="C27" s="7">
        <v>402.88000499999998</v>
      </c>
      <c r="D27" s="7">
        <v>394.04998799999998</v>
      </c>
      <c r="E27" s="7">
        <v>401.040009</v>
      </c>
      <c r="F27" s="7">
        <v>401.040009</v>
      </c>
      <c r="G27" s="2">
        <v>82342100</v>
      </c>
      <c r="I27" s="9">
        <f t="shared" si="0"/>
        <v>1.6938899112697765</v>
      </c>
      <c r="J27" s="9">
        <f>E26</f>
        <v>390.89001500000001</v>
      </c>
      <c r="K27" s="9">
        <f>(E27-J27)/J27*100</f>
        <v>2.5966368058800358</v>
      </c>
    </row>
    <row r="28" spans="1:11" x14ac:dyDescent="0.2">
      <c r="A28" s="5">
        <v>44770</v>
      </c>
      <c r="B28" s="7">
        <v>401.89001500000001</v>
      </c>
      <c r="C28" s="7">
        <v>406.79998799999998</v>
      </c>
      <c r="D28" s="7">
        <v>398.14999399999999</v>
      </c>
      <c r="E28" s="7">
        <v>406.07000699999998</v>
      </c>
      <c r="F28" s="7">
        <v>406.07000699999998</v>
      </c>
      <c r="G28" s="2">
        <v>73966600</v>
      </c>
      <c r="I28" s="9">
        <f t="shared" si="0"/>
        <v>1.0400835661468151</v>
      </c>
      <c r="J28" s="9">
        <f>E27</f>
        <v>401.040009</v>
      </c>
      <c r="K28" s="9">
        <f>(E28-J28)/J28*100</f>
        <v>1.2542384518049363</v>
      </c>
    </row>
    <row r="29" spans="1:11" x14ac:dyDescent="0.2">
      <c r="A29" s="5">
        <v>44771</v>
      </c>
      <c r="B29" s="7">
        <v>407.57998700000002</v>
      </c>
      <c r="C29" s="7">
        <v>413.02999899999998</v>
      </c>
      <c r="D29" s="7">
        <v>406.76998900000001</v>
      </c>
      <c r="E29" s="7">
        <v>411.98998999999998</v>
      </c>
      <c r="F29" s="7">
        <v>411.98998999999998</v>
      </c>
      <c r="G29" s="2">
        <v>86921200</v>
      </c>
      <c r="I29" s="9">
        <f t="shared" si="0"/>
        <v>1.0819969430932732</v>
      </c>
      <c r="J29" s="9">
        <f>E28</f>
        <v>406.07000699999998</v>
      </c>
      <c r="K29" s="9">
        <f>(E29-J29)/J29*100</f>
        <v>1.4578725091607176</v>
      </c>
    </row>
    <row r="30" spans="1:11" x14ac:dyDescent="0.2">
      <c r="A30" s="5">
        <v>44774</v>
      </c>
      <c r="B30" s="7">
        <v>409.14999399999999</v>
      </c>
      <c r="C30" s="7">
        <v>413.41000400000001</v>
      </c>
      <c r="D30" s="7">
        <v>408.39999399999999</v>
      </c>
      <c r="E30" s="7">
        <v>410.76998900000001</v>
      </c>
      <c r="F30" s="7">
        <v>410.76998900000001</v>
      </c>
      <c r="G30" s="2">
        <v>69997500</v>
      </c>
      <c r="I30" s="9">
        <f t="shared" si="0"/>
        <v>0.39594159202163326</v>
      </c>
      <c r="J30" s="9">
        <f>E29</f>
        <v>411.98998999999998</v>
      </c>
      <c r="K30" s="9">
        <f>(E30-J30)/J30*100</f>
        <v>-0.2961239422346082</v>
      </c>
    </row>
    <row r="31" spans="1:11" x14ac:dyDescent="0.2">
      <c r="A31" s="5">
        <v>44775</v>
      </c>
      <c r="B31" s="7">
        <v>409.11999500000002</v>
      </c>
      <c r="C31" s="7">
        <v>413</v>
      </c>
      <c r="D31" s="7">
        <v>406.82000699999998</v>
      </c>
      <c r="E31" s="7">
        <v>408.05999800000001</v>
      </c>
      <c r="F31" s="7">
        <v>408.05999800000001</v>
      </c>
      <c r="G31" s="2">
        <v>63435400</v>
      </c>
      <c r="I31" s="9">
        <f t="shared" si="0"/>
        <v>-0.25909195662754392</v>
      </c>
      <c r="J31" s="9">
        <f>E30</f>
        <v>410.76998900000001</v>
      </c>
      <c r="K31" s="9">
        <f>(E31-J31)/J31*100</f>
        <v>-0.65973441891345241</v>
      </c>
    </row>
    <row r="32" spans="1:11" x14ac:dyDescent="0.2">
      <c r="A32" s="5">
        <v>44776</v>
      </c>
      <c r="B32" s="7">
        <v>410.29998799999998</v>
      </c>
      <c r="C32" s="7">
        <v>415.67999300000002</v>
      </c>
      <c r="D32" s="7">
        <v>410</v>
      </c>
      <c r="E32" s="7">
        <v>414.45001200000002</v>
      </c>
      <c r="F32" s="7">
        <v>414.45001200000002</v>
      </c>
      <c r="G32" s="2">
        <v>67820600</v>
      </c>
      <c r="I32" s="9">
        <f t="shared" si="0"/>
        <v>1.0114609118633537</v>
      </c>
      <c r="J32" s="9">
        <f>E31</f>
        <v>408.05999800000001</v>
      </c>
      <c r="K32" s="9">
        <f>(E32-J32)/J32*100</f>
        <v>1.5659496229277556</v>
      </c>
    </row>
    <row r="33" spans="1:13" x14ac:dyDescent="0.2">
      <c r="A33" s="5">
        <v>44777</v>
      </c>
      <c r="B33" s="7">
        <v>414.36999500000002</v>
      </c>
      <c r="C33" s="7">
        <v>415.08999599999999</v>
      </c>
      <c r="D33" s="7">
        <v>412.44000199999999</v>
      </c>
      <c r="E33" s="7">
        <v>414.17001299999998</v>
      </c>
      <c r="F33" s="7">
        <v>414.17001299999998</v>
      </c>
      <c r="G33" s="2">
        <v>45656600</v>
      </c>
      <c r="I33" s="9">
        <f t="shared" si="0"/>
        <v>-4.8261699064391497E-2</v>
      </c>
      <c r="J33" s="9">
        <f>E32</f>
        <v>414.45001200000002</v>
      </c>
      <c r="K33" s="9">
        <f>(E33-J33)/J33*100</f>
        <v>-6.7559172853886199E-2</v>
      </c>
    </row>
    <row r="34" spans="1:13" x14ac:dyDescent="0.2">
      <c r="A34" s="5">
        <v>44778</v>
      </c>
      <c r="B34" s="7">
        <v>409.66000400000001</v>
      </c>
      <c r="C34" s="7">
        <v>414.14999399999999</v>
      </c>
      <c r="D34" s="7">
        <v>409.60000600000001</v>
      </c>
      <c r="E34" s="7">
        <v>413.47000100000002</v>
      </c>
      <c r="F34" s="7">
        <v>413.47000100000002</v>
      </c>
      <c r="G34" s="2">
        <v>56755600</v>
      </c>
      <c r="I34" s="9">
        <f t="shared" si="0"/>
        <v>0.93003880359284719</v>
      </c>
      <c r="J34" s="9">
        <f>E33</f>
        <v>414.17001299999998</v>
      </c>
      <c r="K34" s="9">
        <f>(E34-J34)/J34*100</f>
        <v>-0.16901561629956979</v>
      </c>
    </row>
    <row r="35" spans="1:13" x14ac:dyDescent="0.2">
      <c r="A35" s="5">
        <v>44781</v>
      </c>
      <c r="B35" s="7">
        <v>415.25</v>
      </c>
      <c r="C35" s="7">
        <v>417.61999500000002</v>
      </c>
      <c r="D35" s="7">
        <v>411.82998700000002</v>
      </c>
      <c r="E35" s="7">
        <v>412.98998999999998</v>
      </c>
      <c r="F35" s="7">
        <v>412.98998999999998</v>
      </c>
      <c r="G35" s="2">
        <v>53886100</v>
      </c>
      <c r="I35" s="9">
        <f t="shared" si="0"/>
        <v>-0.54425285972306381</v>
      </c>
      <c r="J35" s="9">
        <f>E34</f>
        <v>413.47000100000002</v>
      </c>
      <c r="K35" s="9">
        <f>(E35-J35)/J35*100</f>
        <v>-0.11609330757711905</v>
      </c>
    </row>
    <row r="36" spans="1:13" x14ac:dyDescent="0.2">
      <c r="A36" s="5">
        <v>44782</v>
      </c>
      <c r="B36" s="7">
        <v>412.22000100000002</v>
      </c>
      <c r="C36" s="7">
        <v>412.75</v>
      </c>
      <c r="D36" s="7">
        <v>410.22000100000002</v>
      </c>
      <c r="E36" s="7">
        <v>411.35000600000001</v>
      </c>
      <c r="F36" s="7">
        <v>411.35000600000001</v>
      </c>
      <c r="G36" s="2">
        <v>44931800</v>
      </c>
      <c r="I36" s="9">
        <f t="shared" si="0"/>
        <v>-0.21105113722999994</v>
      </c>
      <c r="J36" s="9">
        <f>E35</f>
        <v>412.98998999999998</v>
      </c>
      <c r="K36" s="9">
        <f>(E36-J36)/J36*100</f>
        <v>-0.39710018153223764</v>
      </c>
    </row>
    <row r="37" spans="1:13" x14ac:dyDescent="0.2">
      <c r="A37" s="5">
        <v>44783</v>
      </c>
      <c r="B37" s="7">
        <v>418.77999899999998</v>
      </c>
      <c r="C37" s="7">
        <v>420.14001500000001</v>
      </c>
      <c r="D37" s="7">
        <v>416.72000100000002</v>
      </c>
      <c r="E37" s="7">
        <v>419.98998999999998</v>
      </c>
      <c r="F37" s="7">
        <v>419.98998999999998</v>
      </c>
      <c r="G37" s="2">
        <v>68665700</v>
      </c>
      <c r="I37" s="9">
        <f t="shared" si="0"/>
        <v>0.28893237568396918</v>
      </c>
      <c r="J37" s="9">
        <f>E36</f>
        <v>411.35000600000001</v>
      </c>
      <c r="K37" s="9">
        <f>(E37-J37)/J37*100</f>
        <v>2.1003971980007625</v>
      </c>
    </row>
    <row r="38" spans="1:13" x14ac:dyDescent="0.2">
      <c r="A38" s="5">
        <v>44784</v>
      </c>
      <c r="B38" s="7">
        <v>422.98998999999998</v>
      </c>
      <c r="C38" s="7">
        <v>424.95001200000002</v>
      </c>
      <c r="D38" s="7">
        <v>419.209991</v>
      </c>
      <c r="E38" s="7">
        <v>419.98998999999998</v>
      </c>
      <c r="F38" s="7">
        <v>419.98998999999998</v>
      </c>
      <c r="G38" s="2">
        <v>59489700</v>
      </c>
      <c r="I38" s="9">
        <f t="shared" si="0"/>
        <v>-0.709236641746534</v>
      </c>
      <c r="J38" s="9">
        <f>E37</f>
        <v>419.98998999999998</v>
      </c>
      <c r="K38" s="9">
        <f>(E38-J38)/J38*100</f>
        <v>0</v>
      </c>
    </row>
    <row r="39" spans="1:13" x14ac:dyDescent="0.2">
      <c r="A39" s="5">
        <v>44785</v>
      </c>
      <c r="B39" s="7">
        <v>422.02999899999998</v>
      </c>
      <c r="C39" s="7">
        <v>427.209991</v>
      </c>
      <c r="D39" s="7">
        <v>421.02999899999998</v>
      </c>
      <c r="E39" s="7">
        <v>427.10000600000001</v>
      </c>
      <c r="F39" s="7">
        <v>427.10000600000001</v>
      </c>
      <c r="G39" s="2">
        <v>61644600</v>
      </c>
      <c r="I39" s="9">
        <f t="shared" si="0"/>
        <v>1.2013380593828431</v>
      </c>
      <c r="J39" s="9">
        <f>E38</f>
        <v>419.98998999999998</v>
      </c>
      <c r="K39" s="9">
        <f>(E39-J39)/J39*100</f>
        <v>1.6929012998619395</v>
      </c>
    </row>
    <row r="40" spans="1:13" x14ac:dyDescent="0.2">
      <c r="A40" s="6">
        <v>44788</v>
      </c>
      <c r="B40" s="8">
        <v>424.76998900000001</v>
      </c>
      <c r="C40" s="8">
        <v>429.41000400000001</v>
      </c>
      <c r="D40" s="8">
        <v>424.709991</v>
      </c>
      <c r="E40" s="8">
        <v>428.85998499999999</v>
      </c>
      <c r="F40" s="8">
        <v>428.85998499999999</v>
      </c>
      <c r="G40" s="3">
        <v>54048300</v>
      </c>
      <c r="H40" s="3"/>
      <c r="I40" s="9">
        <f t="shared" si="0"/>
        <v>0.96287310919227509</v>
      </c>
      <c r="J40" s="9">
        <f>E39</f>
        <v>427.10000600000001</v>
      </c>
      <c r="K40" s="9">
        <f>(E40-J40)/J40*100</f>
        <v>0.41207655707688917</v>
      </c>
      <c r="M40" s="4"/>
    </row>
    <row r="41" spans="1:13" x14ac:dyDescent="0.2">
      <c r="A41" s="6">
        <v>44789</v>
      </c>
      <c r="B41" s="8">
        <v>427.73001099999999</v>
      </c>
      <c r="C41" s="8">
        <v>431.73001099999999</v>
      </c>
      <c r="D41" s="8">
        <v>426.88000499999998</v>
      </c>
      <c r="E41" s="8">
        <v>429.70001200000002</v>
      </c>
      <c r="F41" s="8">
        <v>429.70001200000002</v>
      </c>
      <c r="G41" s="3">
        <v>59289000</v>
      </c>
      <c r="H41" s="3"/>
      <c r="I41" s="9">
        <f t="shared" si="0"/>
        <v>0.46057114285582001</v>
      </c>
      <c r="J41" s="9">
        <f>E40</f>
        <v>428.85998499999999</v>
      </c>
      <c r="K41" s="9">
        <f>(E41-J41)/J41*100</f>
        <v>0.19587441808076836</v>
      </c>
      <c r="M41" s="4"/>
    </row>
    <row r="42" spans="1:13" x14ac:dyDescent="0.2">
      <c r="A42" s="6">
        <v>44790</v>
      </c>
      <c r="B42" s="8">
        <v>425.91000400000001</v>
      </c>
      <c r="C42" s="8">
        <v>429.5</v>
      </c>
      <c r="D42" s="8">
        <v>424.540009</v>
      </c>
      <c r="E42" s="8">
        <v>426.64999399999999</v>
      </c>
      <c r="F42" s="8">
        <v>426.64999399999999</v>
      </c>
      <c r="G42" s="3">
        <v>63563400</v>
      </c>
      <c r="H42" s="3"/>
      <c r="I42" s="9">
        <f t="shared" si="0"/>
        <v>0.17374327746478044</v>
      </c>
      <c r="J42" s="9">
        <f>E41</f>
        <v>429.70001200000002</v>
      </c>
      <c r="K42" s="9">
        <f>(E42-J42)/J42*100</f>
        <v>-0.70980170230947603</v>
      </c>
      <c r="M42" s="4"/>
    </row>
    <row r="43" spans="1:13" x14ac:dyDescent="0.2">
      <c r="A43" s="6">
        <v>44791</v>
      </c>
      <c r="B43" s="8">
        <v>426.85998499999999</v>
      </c>
      <c r="C43" s="8">
        <v>428.60998499999999</v>
      </c>
      <c r="D43" s="8">
        <v>425.5</v>
      </c>
      <c r="E43" s="8">
        <v>427.89001500000001</v>
      </c>
      <c r="F43" s="8">
        <v>427.89001500000001</v>
      </c>
      <c r="G43" s="3">
        <v>49023200</v>
      </c>
      <c r="H43" s="3"/>
      <c r="I43" s="9">
        <f t="shared" si="0"/>
        <v>0.24130394888150752</v>
      </c>
      <c r="J43" s="9">
        <f>E42</f>
        <v>426.64999399999999</v>
      </c>
      <c r="K43" s="9">
        <f>(E43-J43)/J43*100</f>
        <v>0.29064127913711235</v>
      </c>
      <c r="L43" s="2" t="s">
        <v>13</v>
      </c>
      <c r="M43" s="4"/>
    </row>
    <row r="44" spans="1:13" x14ac:dyDescent="0.2">
      <c r="A44" s="6">
        <v>44792</v>
      </c>
      <c r="B44" s="8">
        <v>424.98001099999999</v>
      </c>
      <c r="C44" s="8">
        <v>425.26001000000002</v>
      </c>
      <c r="D44" s="8">
        <v>421.22000100000002</v>
      </c>
      <c r="E44" s="8">
        <v>422.14001500000001</v>
      </c>
      <c r="F44" s="8">
        <v>422.14001500000001</v>
      </c>
      <c r="G44" s="3">
        <v>67934700</v>
      </c>
      <c r="H44" s="3"/>
      <c r="I44" s="9">
        <f t="shared" si="0"/>
        <v>-0.66826578344645604</v>
      </c>
      <c r="J44" s="9">
        <f>E43</f>
        <v>427.89001500000001</v>
      </c>
      <c r="K44" s="9">
        <f>(E44-J44)/J44*100</f>
        <v>-1.3438032668278084</v>
      </c>
      <c r="M44" s="4"/>
    </row>
    <row r="45" spans="1:13" x14ac:dyDescent="0.2">
      <c r="A45" s="6">
        <v>44795</v>
      </c>
      <c r="B45" s="8">
        <v>417.04998799999998</v>
      </c>
      <c r="C45" s="8">
        <v>417.23001099999999</v>
      </c>
      <c r="D45" s="8">
        <v>412.39999399999999</v>
      </c>
      <c r="E45" s="8">
        <v>413.35000600000001</v>
      </c>
      <c r="F45" s="8">
        <v>413.35000600000001</v>
      </c>
      <c r="G45" s="3">
        <v>77695600</v>
      </c>
      <c r="H45" s="3"/>
      <c r="I45" s="9">
        <f t="shared" si="0"/>
        <v>-0.88717950041038662</v>
      </c>
      <c r="J45" s="9">
        <f>E44</f>
        <v>422.14001500000001</v>
      </c>
      <c r="K45" s="9">
        <f>(E45-J45)/J45*100</f>
        <v>-2.0822496535894608</v>
      </c>
      <c r="M45" s="4"/>
    </row>
    <row r="46" spans="1:13" x14ac:dyDescent="0.2">
      <c r="A46" s="3"/>
      <c r="B46" s="8"/>
      <c r="C46" s="8"/>
      <c r="D46" s="8"/>
      <c r="E46" s="8"/>
      <c r="F46" s="8"/>
      <c r="G46" s="3"/>
      <c r="H46" s="3"/>
      <c r="I46" s="10"/>
      <c r="J46" s="12">
        <f>E45</f>
        <v>413.35000600000001</v>
      </c>
      <c r="K46" s="12">
        <f>(E46-J46)/J46*100</f>
        <v>-100</v>
      </c>
      <c r="M46" s="4"/>
    </row>
    <row r="47" spans="1:13" x14ac:dyDescent="0.2">
      <c r="A47" s="3"/>
      <c r="B47" s="8"/>
      <c r="C47" s="8"/>
      <c r="D47" s="8"/>
      <c r="E47" s="8"/>
      <c r="F47" s="8"/>
      <c r="G47" s="3"/>
      <c r="H47" s="3"/>
      <c r="I47" s="10"/>
      <c r="J47" s="10"/>
      <c r="K47" s="10"/>
      <c r="M47" s="4"/>
    </row>
    <row r="48" spans="1:13" x14ac:dyDescent="0.2">
      <c r="A48" s="3"/>
      <c r="B48" s="8"/>
      <c r="C48" s="8"/>
      <c r="D48" s="8"/>
      <c r="E48" s="8"/>
      <c r="F48" s="8"/>
      <c r="G48" s="3"/>
      <c r="H48" s="3"/>
      <c r="I48" s="10"/>
      <c r="J48" s="10"/>
      <c r="K48" s="10"/>
      <c r="M48" s="4"/>
    </row>
    <row r="49" spans="1:13" x14ac:dyDescent="0.2">
      <c r="A49" s="3"/>
      <c r="B49" s="8"/>
      <c r="C49" s="8"/>
      <c r="D49" s="8"/>
      <c r="E49" s="8"/>
      <c r="F49" s="8"/>
      <c r="G49" s="3"/>
      <c r="H49" s="3"/>
      <c r="I49" s="8"/>
      <c r="J49" s="8"/>
      <c r="K49" s="8"/>
      <c r="M49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Hybinette</dc:creator>
  <cp:lastModifiedBy>Maria Hybinette</cp:lastModifiedBy>
  <dcterms:created xsi:type="dcterms:W3CDTF">2022-08-25T01:32:23Z</dcterms:created>
  <dcterms:modified xsi:type="dcterms:W3CDTF">2022-08-25T09:43:27Z</dcterms:modified>
</cp:coreProperties>
</file>