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tables/table3.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105" yWindow="-105" windowWidth="20730" windowHeight="11760" tabRatio="857" firstSheet="2" activeTab="8"/>
  </bookViews>
  <sheets>
    <sheet name="Matches won on basis of toss" sheetId="3" r:id="rId1"/>
    <sheet name="toss based decision" sheetId="4" r:id="rId2"/>
    <sheet name="top 10 venues" sheetId="5" r:id="rId3"/>
    <sheet name="top 10 MoM winner" sheetId="6" r:id="rId4"/>
    <sheet name="KPI" sheetId="9" r:id="rId5"/>
    <sheet name="IPL Matches 2008-2018" sheetId="1" r:id="rId6"/>
    <sheet name="title winners" sheetId="8" r:id="rId7"/>
    <sheet name="Winner Data" sheetId="2" r:id="rId8"/>
    <sheet name="Dashboard" sheetId="10" r:id="rId9"/>
  </sheets>
  <definedNames>
    <definedName name="Slicer_Season2">#N/A</definedName>
  </definedNames>
  <calcPr calcId="145621"/>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9" l="1"/>
  <c r="J5" i="9" s="1"/>
  <c r="D5" i="8"/>
  <c r="D6" i="8"/>
  <c r="D7" i="8"/>
  <c r="D8" i="8"/>
  <c r="D9" i="8"/>
  <c r="D10" i="8"/>
  <c r="D13" i="6"/>
  <c r="D5" i="6"/>
  <c r="D6" i="6"/>
  <c r="D7" i="6"/>
  <c r="D8" i="6"/>
  <c r="D9" i="6"/>
  <c r="D10" i="6"/>
  <c r="D11" i="6"/>
  <c r="D12" i="6"/>
  <c r="D4" i="6"/>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2" i="1"/>
  <c r="E7" i="8"/>
  <c r="E8" i="8"/>
  <c r="E10" i="8"/>
  <c r="E9" i="8"/>
  <c r="E6" i="8"/>
  <c r="E5" i="8"/>
  <c r="E8" i="6"/>
  <c r="E7" i="6"/>
  <c r="E5" i="6"/>
  <c r="E9" i="6"/>
  <c r="E11" i="6"/>
  <c r="E13" i="6"/>
  <c r="E6" i="6"/>
  <c r="E4" i="6"/>
  <c r="E10" i="6"/>
  <c r="E12" i="6"/>
  <c r="G5" i="9" l="1"/>
  <c r="I5" i="9"/>
  <c r="H5" i="9"/>
</calcChain>
</file>

<file path=xl/sharedStrings.xml><?xml version="1.0" encoding="utf-8"?>
<sst xmlns="http://schemas.openxmlformats.org/spreadsheetml/2006/main" count="7877" uniqueCount="429">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</sst>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0" xfId="0" applyFont="1"/>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ont="1" applyFill="1" applyBorder="1"/>
    <xf numFmtId="0" fontId="0" fillId="4" borderId="2" xfId="0" applyFont="1" applyFill="1" applyBorder="1"/>
    <xf numFmtId="0" fontId="0" fillId="3" borderId="3" xfId="0" applyFont="1" applyFill="1" applyBorder="1"/>
    <xf numFmtId="0" fontId="0" fillId="4"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ont="1" applyFill="1" applyBorder="1"/>
    <xf numFmtId="0" fontId="0" fillId="4" borderId="8" xfId="0" applyFont="1" applyFill="1" applyBorder="1"/>
    <xf numFmtId="0" fontId="0" fillId="3" borderId="8" xfId="0" applyFont="1" applyFill="1" applyBorder="1"/>
    <xf numFmtId="14" fontId="0" fillId="4" borderId="8" xfId="0" applyNumberFormat="1" applyFont="1" applyFill="1" applyBorder="1"/>
    <xf numFmtId="0" fontId="0" fillId="4" borderId="9" xfId="0" applyFont="1" applyFill="1" applyBorder="1"/>
    <xf numFmtId="0" fontId="0" fillId="0" borderId="0" xfId="0" pivotButton="1"/>
    <xf numFmtId="0" fontId="0" fillId="0" borderId="0" xfId="0" applyAlignment="1">
      <alignment horizontal="left"/>
    </xf>
    <xf numFmtId="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39">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won on basis of toss!PivotTable1</c:name>
    <c:fmtId val="0"/>
  </c:pivotSource>
  <c:chart>
    <c:title>
      <c:tx>
        <c:rich>
          <a:bodyPr/>
          <a:lstStyle/>
          <a:p>
            <a:pPr algn="l">
              <a:defRPr sz="1200"/>
            </a:pPr>
            <a:r>
              <a:rPr lang="en-US" sz="1200"/>
              <a:t>Matches win by team wrt Bat First and Field first since 2007</a:t>
            </a:r>
          </a:p>
        </c:rich>
      </c:tx>
      <c:overlay val="0"/>
      <c:spPr>
        <a:noFill/>
      </c:spPr>
    </c:title>
    <c:autoTitleDeleted val="0"/>
    <c:pivotFmts>
      <c:pivotFmt>
        <c:idx val="0"/>
        <c:marker>
          <c:symbol val="none"/>
        </c:marker>
        <c:dLbl>
          <c:idx val="0"/>
          <c:delete val="1"/>
        </c:dLbl>
      </c:pivotFmt>
      <c:pivotFmt>
        <c:idx val="1"/>
        <c:marker>
          <c:symbol val="none"/>
        </c:marker>
        <c:dLbl>
          <c:idx val="0"/>
          <c:delete val="1"/>
        </c:dLbl>
      </c:pivotFmt>
      <c:pivotFmt>
        <c:idx val="2"/>
        <c:dLbl>
          <c:idx val="0"/>
          <c:showLegendKey val="0"/>
          <c:showVal val="1"/>
          <c:showCatName val="0"/>
          <c:showSerName val="1"/>
          <c:showPercent val="0"/>
          <c:showBubbleSize val="0"/>
        </c:dLbl>
      </c:pivotFmt>
      <c:pivotFmt>
        <c:idx val="3"/>
        <c:dLbl>
          <c:idx val="0"/>
          <c:showLegendKey val="0"/>
          <c:showVal val="1"/>
          <c:showCatName val="0"/>
          <c:showSerName val="1"/>
          <c:showPercent val="0"/>
          <c:showBubbleSize val="0"/>
        </c:dLbl>
      </c:pivotFmt>
    </c:pivotFmts>
    <c:plotArea>
      <c:layout/>
      <c:barChart>
        <c:barDir val="col"/>
        <c:grouping val="stacked"/>
        <c:varyColors val="0"/>
        <c:ser>
          <c:idx val="0"/>
          <c:order val="0"/>
          <c:tx>
            <c:strRef>
              <c:f>'Matches won on basis of toss'!$B$3:$B$4</c:f>
              <c:strCache>
                <c:ptCount val="1"/>
                <c:pt idx="0">
                  <c:v>bat</c:v>
                </c:pt>
              </c:strCache>
            </c:strRef>
          </c:tx>
          <c:invertIfNegative val="0"/>
          <c:cat>
            <c:strRef>
              <c:f>'Matches won on basis of toss'!$A$5:$A$13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won on basis of toss'!$B$5:$B$13</c:f>
              <c:numCache>
                <c:formatCode>General</c:formatCode>
                <c:ptCount val="8"/>
                <c:pt idx="1">
                  <c:v>3</c:v>
                </c:pt>
                <c:pt idx="2">
                  <c:v>1</c:v>
                </c:pt>
                <c:pt idx="3">
                  <c:v>4</c:v>
                </c:pt>
                <c:pt idx="4">
                  <c:v>1</c:v>
                </c:pt>
                <c:pt idx="7">
                  <c:v>1</c:v>
                </c:pt>
              </c:numCache>
            </c:numRef>
          </c:val>
        </c:ser>
        <c:ser>
          <c:idx val="1"/>
          <c:order val="1"/>
          <c:tx>
            <c:strRef>
              <c:f>'Matches won on basis of toss'!$C$3:$C$4</c:f>
              <c:strCache>
                <c:ptCount val="1"/>
                <c:pt idx="0">
                  <c:v>field</c:v>
                </c:pt>
              </c:strCache>
            </c:strRef>
          </c:tx>
          <c:invertIfNegative val="0"/>
          <c:cat>
            <c:strRef>
              <c:f>'Matches won on basis of toss'!$A$5:$A$13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won on basis of toss'!$C$5:$C$13</c:f>
              <c:numCache>
                <c:formatCode>General</c:formatCode>
                <c:ptCount val="8"/>
                <c:pt idx="0">
                  <c:v>11</c:v>
                </c:pt>
                <c:pt idx="1">
                  <c:v>7</c:v>
                </c:pt>
                <c:pt idx="2">
                  <c:v>8</c:v>
                </c:pt>
                <c:pt idx="3">
                  <c:v>3</c:v>
                </c:pt>
                <c:pt idx="4">
                  <c:v>5</c:v>
                </c:pt>
                <c:pt idx="5">
                  <c:v>6</c:v>
                </c:pt>
                <c:pt idx="6">
                  <c:v>6</c:v>
                </c:pt>
                <c:pt idx="7">
                  <c:v>4</c:v>
                </c:pt>
              </c:numCache>
            </c:numRef>
          </c:val>
        </c:ser>
        <c:dLbls>
          <c:showLegendKey val="0"/>
          <c:showVal val="0"/>
          <c:showCatName val="0"/>
          <c:showSerName val="0"/>
          <c:showPercent val="0"/>
          <c:showBubbleSize val="0"/>
        </c:dLbls>
        <c:gapWidth val="55"/>
        <c:overlap val="100"/>
        <c:axId val="209724544"/>
        <c:axId val="209726080"/>
      </c:barChart>
      <c:catAx>
        <c:axId val="209724544"/>
        <c:scaling>
          <c:orientation val="minMax"/>
        </c:scaling>
        <c:delete val="0"/>
        <c:axPos val="b"/>
        <c:majorTickMark val="none"/>
        <c:minorTickMark val="none"/>
        <c:tickLblPos val="nextTo"/>
        <c:txPr>
          <a:bodyPr/>
          <a:lstStyle/>
          <a:p>
            <a:pPr>
              <a:defRPr b="1"/>
            </a:pPr>
            <a:endParaRPr lang="en-US"/>
          </a:p>
        </c:txPr>
        <c:crossAx val="209726080"/>
        <c:crosses val="autoZero"/>
        <c:auto val="1"/>
        <c:lblAlgn val="ctr"/>
        <c:lblOffset val="100"/>
        <c:noMultiLvlLbl val="0"/>
      </c:catAx>
      <c:valAx>
        <c:axId val="209726080"/>
        <c:scaling>
          <c:orientation val="minMax"/>
        </c:scaling>
        <c:delete val="0"/>
        <c:axPos val="l"/>
        <c:majorGridlines/>
        <c:title>
          <c:tx>
            <c:rich>
              <a:bodyPr/>
              <a:lstStyle/>
              <a:p>
                <a:pPr>
                  <a:defRPr sz="1200"/>
                </a:pPr>
                <a:r>
                  <a:rPr lang="en-US" sz="1200"/>
                  <a:t>Matches</a:t>
                </a:r>
                <a:r>
                  <a:rPr lang="en-US" sz="1200" baseline="0"/>
                  <a:t> Win</a:t>
                </a:r>
                <a:endParaRPr lang="en-US" sz="1200"/>
              </a:p>
            </c:rich>
          </c:tx>
          <c:overlay val="0"/>
        </c:title>
        <c:numFmt formatCode="General" sourceLinked="1"/>
        <c:majorTickMark val="none"/>
        <c:minorTickMark val="none"/>
        <c:tickLblPos val="nextTo"/>
        <c:crossAx val="20972454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US"/>
              <a:t>Top 10 MoM award winners</a:t>
            </a:r>
          </a:p>
        </c:rich>
      </c:tx>
      <c:layout>
        <c:manualLayout>
          <c:xMode val="edge"/>
          <c:yMode val="edge"/>
          <c:x val="0.15036510080744167"/>
          <c:y val="8.495028735939724E-3"/>
        </c:manualLayout>
      </c:layout>
      <c:overlay val="0"/>
    </c:title>
    <c:autoTitleDeleted val="0"/>
    <c:plotArea>
      <c:layout>
        <c:manualLayout>
          <c:layoutTarget val="inner"/>
          <c:xMode val="edge"/>
          <c:yMode val="edge"/>
          <c:x val="0.19336309004112248"/>
          <c:y val="0.12843885096721919"/>
          <c:w val="0.68280577088504146"/>
          <c:h val="0.63546790885373561"/>
        </c:manualLayout>
      </c:layout>
      <c:barChart>
        <c:barDir val="col"/>
        <c:grouping val="clustered"/>
        <c:varyColors val="0"/>
        <c:ser>
          <c:idx val="0"/>
          <c:order val="0"/>
          <c:tx>
            <c:strRef>
              <c:f>'top 10 MoM winner'!$E$3</c:f>
              <c:strCache>
                <c:ptCount val="1"/>
                <c:pt idx="0">
                  <c:v>MoM won</c:v>
                </c:pt>
              </c:strCache>
            </c:strRef>
          </c:tx>
          <c:invertIfNegative val="0"/>
          <c:dLbls>
            <c:showLegendKey val="0"/>
            <c:showVal val="1"/>
            <c:showCatName val="0"/>
            <c:showSerName val="0"/>
            <c:showPercent val="0"/>
            <c:showBubbleSize val="0"/>
            <c:showLeaderLines val="0"/>
          </c:dLbls>
          <c:cat>
            <c:strRef>
              <c:f>'top 10 MoM winner'!$D$4:$D$13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'top 10 MoM winner'!$E$4:$E$13</c:f>
              <c:numCache>
                <c:formatCode>General</c:formatCode>
                <c:ptCount val="10"/>
                <c:pt idx="0">
                  <c:v>4</c:v>
                </c:pt>
                <c:pt idx="1">
                  <c:v>3</c:v>
                </c:pt>
                <c:pt idx="2">
                  <c:v>3</c:v>
                </c:pt>
                <c:pt idx="3">
                  <c:v>3</c:v>
                </c:pt>
                <c:pt idx="4">
                  <c:v>3</c:v>
                </c:pt>
                <c:pt idx="5">
                  <c:v>2</c:v>
                </c:pt>
                <c:pt idx="6">
                  <c:v>2</c:v>
                </c:pt>
                <c:pt idx="7">
                  <c:v>2</c:v>
                </c:pt>
                <c:pt idx="8">
                  <c:v>2</c:v>
                </c:pt>
                <c:pt idx="9">
                  <c:v>2</c:v>
                </c:pt>
              </c:numCache>
            </c:numRef>
          </c:val>
        </c:ser>
        <c:dLbls>
          <c:showLegendKey val="0"/>
          <c:showVal val="0"/>
          <c:showCatName val="0"/>
          <c:showSerName val="0"/>
          <c:showPercent val="0"/>
          <c:showBubbleSize val="0"/>
        </c:dLbls>
        <c:gapWidth val="150"/>
        <c:axId val="210989440"/>
        <c:axId val="210990976"/>
      </c:barChart>
      <c:catAx>
        <c:axId val="210989440"/>
        <c:scaling>
          <c:orientation val="minMax"/>
        </c:scaling>
        <c:delete val="0"/>
        <c:axPos val="b"/>
        <c:majorTickMark val="none"/>
        <c:minorTickMark val="none"/>
        <c:tickLblPos val="nextTo"/>
        <c:crossAx val="210990976"/>
        <c:crosses val="autoZero"/>
        <c:auto val="1"/>
        <c:lblAlgn val="ctr"/>
        <c:lblOffset val="100"/>
        <c:noMultiLvlLbl val="0"/>
      </c:catAx>
      <c:valAx>
        <c:axId val="210990976"/>
        <c:scaling>
          <c:orientation val="minMax"/>
        </c:scaling>
        <c:delete val="0"/>
        <c:axPos val="l"/>
        <c:majorGridlines/>
        <c:title>
          <c:tx>
            <c:rich>
              <a:bodyPr/>
              <a:lstStyle/>
              <a:p>
                <a:pPr>
                  <a:defRPr sz="1050" b="0"/>
                </a:pPr>
                <a:r>
                  <a:rPr lang="en-US" sz="1050" b="0"/>
                  <a:t>No</a:t>
                </a:r>
                <a:r>
                  <a:rPr lang="en-US" sz="1050" b="0" baseline="0"/>
                  <a:t> of  times MoM winner</a:t>
                </a:r>
                <a:endParaRPr lang="en-US" sz="1050" b="0"/>
              </a:p>
            </c:rich>
          </c:tx>
          <c:layout>
            <c:manualLayout>
              <c:xMode val="edge"/>
              <c:yMode val="edge"/>
              <c:x val="5.0034329803146316E-2"/>
              <c:y val="0.23645532937885122"/>
            </c:manualLayout>
          </c:layout>
          <c:overlay val="0"/>
        </c:title>
        <c:numFmt formatCode="General" sourceLinked="1"/>
        <c:majorTickMark val="out"/>
        <c:minorTickMark val="none"/>
        <c:tickLblPos val="nextTo"/>
        <c:crossAx val="21098944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based decision!PivotTable2</c:name>
    <c:fmtId val="0"/>
  </c:pivotSource>
  <c:chart>
    <c:title>
      <c:tx>
        <c:rich>
          <a:bodyPr/>
          <a:lstStyle/>
          <a:p>
            <a:pPr>
              <a:defRPr/>
            </a:pPr>
            <a:r>
              <a:rPr lang="en-US" sz="1400"/>
              <a:t>Toss</a:t>
            </a:r>
            <a:r>
              <a:rPr lang="en-US" sz="1400" baseline="0"/>
              <a:t> Decision based Winning % </a:t>
            </a:r>
            <a:endParaRPr lang="en-US" sz="1400"/>
          </a:p>
        </c:rich>
      </c:tx>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s>
    <c:plotArea>
      <c:layout>
        <c:manualLayout>
          <c:layoutTarget val="inner"/>
          <c:xMode val="edge"/>
          <c:yMode val="edge"/>
          <c:x val="0.25803131079203334"/>
          <c:y val="0.26141656545520764"/>
          <c:w val="0.4807998764860274"/>
          <c:h val="0.73858343454479236"/>
        </c:manualLayout>
      </c:layout>
      <c:doughnutChart>
        <c:varyColors val="1"/>
        <c:ser>
          <c:idx val="0"/>
          <c:order val="0"/>
          <c:tx>
            <c:strRef>
              <c:f>'toss based decision'!$B$3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'toss based decision'!$A$4:$A$6</c:f>
              <c:strCache>
                <c:ptCount val="2"/>
                <c:pt idx="0">
                  <c:v>bat</c:v>
                </c:pt>
                <c:pt idx="1">
                  <c:v>field</c:v>
                </c:pt>
              </c:strCache>
            </c:strRef>
          </c:cat>
          <c:val>
            <c:numRef>
              <c:f>'toss based decision'!$B$4:$B$6</c:f>
              <c:numCache>
                <c:formatCode>General</c:formatCode>
                <c:ptCount val="2"/>
                <c:pt idx="0">
                  <c:v>10</c:v>
                </c:pt>
                <c:pt idx="1">
                  <c:v>50</c:v>
                </c:pt>
              </c:numCache>
            </c:numRef>
          </c:val>
        </c:ser>
        <c:dLbls>
          <c:showLegendKey val="0"/>
          <c:showVal val="0"/>
          <c:showCatName val="0"/>
          <c:showSerName val="0"/>
          <c:showPercent val="1"/>
          <c:showBubbleSize val="0"/>
          <c:showLeaderLines val="1"/>
        </c:dLbls>
        <c:firstSliceAng val="0"/>
        <c:holeSize val="50"/>
      </c:doughnutChart>
    </c:plotArea>
    <c:legend>
      <c:legendPos val="b"/>
      <c:layout>
        <c:manualLayout>
          <c:xMode val="edge"/>
          <c:yMode val="edge"/>
          <c:x val="0.39979447274972979"/>
          <c:y val="0.16413289514725179"/>
          <c:w val="0.20041080747259535"/>
          <c:h val="0.1000438244165602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venues!PivotTable3</c:name>
    <c:fmtId val="0"/>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a:t>Top</a:t>
            </a:r>
            <a:r>
              <a:rPr lang="en-US" baseline="0"/>
              <a:t> 10 venues with most matches and winning based on Bat first and </a:t>
            </a:r>
            <a:r>
              <a:rPr lang="en-US" sz="1800" b="1" i="0" baseline="0">
                <a:effectLst/>
              </a:rPr>
              <a:t>Field first</a:t>
            </a:r>
            <a:endParaRPr lang="en-US" sz="1100">
              <a:effectLst/>
            </a:endParaRPr>
          </a:p>
        </c:rich>
      </c:tx>
      <c:layout>
        <c:manualLayout>
          <c:xMode val="edge"/>
          <c:yMode val="edge"/>
          <c:x val="0.11388046643423305"/>
          <c:y val="1.3175230566534914E-2"/>
        </c:manualLayout>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barChart>
        <c:barDir val="bar"/>
        <c:grouping val="stacked"/>
        <c:varyColors val="0"/>
        <c:ser>
          <c:idx val="0"/>
          <c:order val="0"/>
          <c:tx>
            <c:strRef>
              <c:f>'top 10 venues'!$B$3:$B$4</c:f>
              <c:strCache>
                <c:ptCount val="1"/>
                <c:pt idx="0">
                  <c:v>bat</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'top 10 venues'!$A$5:$A$15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venues'!$B$5:$B$15</c:f>
              <c:numCache>
                <c:formatCode>General</c:formatCode>
                <c:ptCount val="10"/>
                <c:pt idx="1">
                  <c:v>1</c:v>
                </c:pt>
                <c:pt idx="5">
                  <c:v>2</c:v>
                </c:pt>
                <c:pt idx="6">
                  <c:v>2</c:v>
                </c:pt>
                <c:pt idx="7">
                  <c:v>5</c:v>
                </c:pt>
              </c:numCache>
            </c:numRef>
          </c:val>
        </c:ser>
        <c:ser>
          <c:idx val="1"/>
          <c:order val="1"/>
          <c:tx>
            <c:strRef>
              <c:f>'top 10 venues'!$C$3:$C$4</c:f>
              <c:strCache>
                <c:ptCount val="1"/>
                <c:pt idx="0">
                  <c:v>field</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'top 10 venues'!$A$5:$A$15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venues'!$C$5:$C$15</c:f>
              <c:numCache>
                <c:formatCode>General</c:formatCode>
                <c:ptCount val="10"/>
                <c:pt idx="0">
                  <c:v>1</c:v>
                </c:pt>
                <c:pt idx="1">
                  <c:v>2</c:v>
                </c:pt>
                <c:pt idx="2">
                  <c:v>4</c:v>
                </c:pt>
                <c:pt idx="3">
                  <c:v>6</c:v>
                </c:pt>
                <c:pt idx="4">
                  <c:v>7</c:v>
                </c:pt>
                <c:pt idx="5">
                  <c:v>5</c:v>
                </c:pt>
                <c:pt idx="6">
                  <c:v>5</c:v>
                </c:pt>
                <c:pt idx="7">
                  <c:v>2</c:v>
                </c:pt>
                <c:pt idx="8">
                  <c:v>9</c:v>
                </c:pt>
                <c:pt idx="9">
                  <c:v>9</c:v>
                </c:pt>
              </c:numCache>
            </c:numRef>
          </c:val>
        </c:ser>
        <c:dLbls>
          <c:showLegendKey val="0"/>
          <c:showVal val="1"/>
          <c:showCatName val="0"/>
          <c:showSerName val="0"/>
          <c:showPercent val="0"/>
          <c:showBubbleSize val="0"/>
        </c:dLbls>
        <c:gapWidth val="95"/>
        <c:overlap val="100"/>
        <c:axId val="209532416"/>
        <c:axId val="209533952"/>
      </c:barChart>
      <c:catAx>
        <c:axId val="209532416"/>
        <c:scaling>
          <c:orientation val="minMax"/>
        </c:scaling>
        <c:delete val="0"/>
        <c:axPos val="l"/>
        <c:majorTickMark val="none"/>
        <c:minorTickMark val="none"/>
        <c:tickLblPos val="nextTo"/>
        <c:crossAx val="209533952"/>
        <c:crosses val="autoZero"/>
        <c:auto val="1"/>
        <c:lblAlgn val="ctr"/>
        <c:lblOffset val="100"/>
        <c:noMultiLvlLbl val="0"/>
      </c:catAx>
      <c:valAx>
        <c:axId val="209533952"/>
        <c:scaling>
          <c:orientation val="minMax"/>
        </c:scaling>
        <c:delete val="1"/>
        <c:axPos val="b"/>
        <c:numFmt formatCode="General" sourceLinked="1"/>
        <c:majorTickMark val="out"/>
        <c:minorTickMark val="none"/>
        <c:tickLblPos val="nextTo"/>
        <c:crossAx val="20953241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US"/>
              <a:t>Top 10 MoM award winners</a:t>
            </a:r>
          </a:p>
        </c:rich>
      </c:tx>
      <c:overlay val="0"/>
    </c:title>
    <c:autoTitleDeleted val="0"/>
    <c:plotArea>
      <c:layout>
        <c:manualLayout>
          <c:layoutTarget val="inner"/>
          <c:xMode val="edge"/>
          <c:yMode val="edge"/>
          <c:x val="0.12596710792080751"/>
          <c:y val="0.12843867489536781"/>
          <c:w val="0.68280577088504146"/>
          <c:h val="0.63546790885373561"/>
        </c:manualLayout>
      </c:layout>
      <c:barChart>
        <c:barDir val="col"/>
        <c:grouping val="clustered"/>
        <c:varyColors val="0"/>
        <c:ser>
          <c:idx val="0"/>
          <c:order val="0"/>
          <c:tx>
            <c:strRef>
              <c:f>'top 10 MoM winner'!$E$3</c:f>
              <c:strCache>
                <c:ptCount val="1"/>
                <c:pt idx="0">
                  <c:v>MoM won</c:v>
                </c:pt>
              </c:strCache>
            </c:strRef>
          </c:tx>
          <c:invertIfNegative val="0"/>
          <c:dLbls>
            <c:showLegendKey val="0"/>
            <c:showVal val="1"/>
            <c:showCatName val="0"/>
            <c:showSerName val="0"/>
            <c:showPercent val="0"/>
            <c:showBubbleSize val="0"/>
            <c:showLeaderLines val="0"/>
          </c:dLbls>
          <c:cat>
            <c:strRef>
              <c:f>'top 10 MoM winner'!$D$4:$D$13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'top 10 MoM winner'!$E$4:$E$13</c:f>
              <c:numCache>
                <c:formatCode>General</c:formatCode>
                <c:ptCount val="10"/>
                <c:pt idx="0">
                  <c:v>4</c:v>
                </c:pt>
                <c:pt idx="1">
                  <c:v>3</c:v>
                </c:pt>
                <c:pt idx="2">
                  <c:v>3</c:v>
                </c:pt>
                <c:pt idx="3">
                  <c:v>3</c:v>
                </c:pt>
                <c:pt idx="4">
                  <c:v>3</c:v>
                </c:pt>
                <c:pt idx="5">
                  <c:v>2</c:v>
                </c:pt>
                <c:pt idx="6">
                  <c:v>2</c:v>
                </c:pt>
                <c:pt idx="7">
                  <c:v>2</c:v>
                </c:pt>
                <c:pt idx="8">
                  <c:v>2</c:v>
                </c:pt>
                <c:pt idx="9">
                  <c:v>2</c:v>
                </c:pt>
              </c:numCache>
            </c:numRef>
          </c:val>
        </c:ser>
        <c:dLbls>
          <c:showLegendKey val="0"/>
          <c:showVal val="0"/>
          <c:showCatName val="0"/>
          <c:showSerName val="0"/>
          <c:showPercent val="0"/>
          <c:showBubbleSize val="0"/>
        </c:dLbls>
        <c:gapWidth val="150"/>
        <c:axId val="210392576"/>
        <c:axId val="210394112"/>
      </c:barChart>
      <c:catAx>
        <c:axId val="210392576"/>
        <c:scaling>
          <c:orientation val="minMax"/>
        </c:scaling>
        <c:delete val="0"/>
        <c:axPos val="b"/>
        <c:majorTickMark val="none"/>
        <c:minorTickMark val="none"/>
        <c:tickLblPos val="nextTo"/>
        <c:crossAx val="210394112"/>
        <c:crosses val="autoZero"/>
        <c:auto val="1"/>
        <c:lblAlgn val="ctr"/>
        <c:lblOffset val="100"/>
        <c:noMultiLvlLbl val="0"/>
      </c:catAx>
      <c:valAx>
        <c:axId val="210394112"/>
        <c:scaling>
          <c:orientation val="minMax"/>
        </c:scaling>
        <c:delete val="0"/>
        <c:axPos val="l"/>
        <c:majorGridlines/>
        <c:title>
          <c:tx>
            <c:rich>
              <a:bodyPr/>
              <a:lstStyle/>
              <a:p>
                <a:pPr>
                  <a:defRPr sz="1050" b="0"/>
                </a:pPr>
                <a:r>
                  <a:rPr lang="en-US" sz="1050" b="0"/>
                  <a:t>No</a:t>
                </a:r>
                <a:r>
                  <a:rPr lang="en-US" sz="1050" b="0" baseline="0"/>
                  <a:t> of  times MoM winner</a:t>
                </a:r>
                <a:endParaRPr lang="en-US" sz="1050" b="0"/>
              </a:p>
            </c:rich>
          </c:tx>
          <c:layout>
            <c:manualLayout>
              <c:xMode val="edge"/>
              <c:yMode val="edge"/>
              <c:x val="2.7568927746320082E-2"/>
              <c:y val="0.26475105026286128"/>
            </c:manualLayout>
          </c:layout>
          <c:overlay val="0"/>
        </c:title>
        <c:numFmt formatCode="General" sourceLinked="1"/>
        <c:majorTickMark val="out"/>
        <c:minorTickMark val="none"/>
        <c:tickLblPos val="nextTo"/>
        <c:crossAx val="210392576"/>
        <c:crosses val="autoZero"/>
        <c:crossBetween val="between"/>
      </c:valAx>
    </c:plotArea>
    <c:legend>
      <c:legendPos val="r"/>
      <c:layout>
        <c:manualLayout>
          <c:xMode val="edge"/>
          <c:yMode val="edge"/>
          <c:x val="0.79874781417082341"/>
          <c:y val="9.7381475964153141E-2"/>
          <c:w val="0.14862059649529266"/>
          <c:h val="7.2404057600907998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Title Winners</a:t>
            </a: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spPr>
            <a:solidFill>
              <a:schemeClr val="accent4">
                <a:lumMod val="60000"/>
                <a:lumOff val="40000"/>
              </a:schemeClr>
            </a:solidFill>
          </c:spPr>
          <c:invertIfNegative val="0"/>
          <c:dLbls>
            <c:showLegendKey val="0"/>
            <c:showVal val="1"/>
            <c:showCatName val="0"/>
            <c:showSerName val="0"/>
            <c:showPercent val="0"/>
            <c:showBubbleSize val="0"/>
            <c:showLeaderLines val="0"/>
          </c:dLbls>
          <c:cat>
            <c:strRef>
              <c:f>'title winners'!$D$5:$D$10</c:f>
              <c:strCache>
                <c:ptCount val="6"/>
                <c:pt idx="0">
                  <c:v>Chennai Super Kings</c:v>
                </c:pt>
                <c:pt idx="1">
                  <c:v>Mumbai Indians</c:v>
                </c:pt>
                <c:pt idx="2">
                  <c:v>Kolkata Knight Riders</c:v>
                </c:pt>
                <c:pt idx="3">
                  <c:v>Deccan Chargers</c:v>
                </c:pt>
                <c:pt idx="4">
                  <c:v>Sunrisers Hyderabad</c:v>
                </c:pt>
                <c:pt idx="5">
                  <c:v>Rajasthan Royals</c:v>
                </c:pt>
              </c:strCache>
            </c:strRef>
          </c:cat>
          <c:val>
            <c:numRef>
              <c:f>'title winners'!$E$5:$E$10</c:f>
              <c:numCache>
                <c:formatCode>General</c:formatCode>
                <c:ptCount val="6"/>
                <c:pt idx="0">
                  <c:v>3</c:v>
                </c:pt>
                <c:pt idx="1">
                  <c:v>3</c:v>
                </c:pt>
                <c:pt idx="2">
                  <c:v>2</c:v>
                </c:pt>
                <c:pt idx="3">
                  <c:v>1</c:v>
                </c:pt>
                <c:pt idx="4">
                  <c:v>1</c:v>
                </c:pt>
                <c:pt idx="5">
                  <c:v>1</c:v>
                </c:pt>
              </c:numCache>
            </c:numRef>
          </c:val>
        </c:ser>
        <c:dLbls>
          <c:showLegendKey val="0"/>
          <c:showVal val="0"/>
          <c:showCatName val="0"/>
          <c:showSerName val="0"/>
          <c:showPercent val="0"/>
          <c:showBubbleSize val="0"/>
        </c:dLbls>
        <c:gapWidth val="300"/>
        <c:shape val="cylinder"/>
        <c:axId val="210480512"/>
        <c:axId val="210482688"/>
        <c:axId val="0"/>
      </c:bar3DChart>
      <c:catAx>
        <c:axId val="210480512"/>
        <c:scaling>
          <c:orientation val="minMax"/>
        </c:scaling>
        <c:delete val="0"/>
        <c:axPos val="b"/>
        <c:title>
          <c:tx>
            <c:rich>
              <a:bodyPr/>
              <a:lstStyle/>
              <a:p>
                <a:pPr>
                  <a:defRPr/>
                </a:pPr>
                <a:r>
                  <a:rPr lang="en-US"/>
                  <a:t>Name of the teams</a:t>
                </a:r>
              </a:p>
            </c:rich>
          </c:tx>
          <c:overlay val="0"/>
        </c:title>
        <c:majorTickMark val="none"/>
        <c:minorTickMark val="none"/>
        <c:tickLblPos val="nextTo"/>
        <c:crossAx val="210482688"/>
        <c:crosses val="autoZero"/>
        <c:auto val="1"/>
        <c:lblAlgn val="ctr"/>
        <c:lblOffset val="100"/>
        <c:noMultiLvlLbl val="0"/>
      </c:catAx>
      <c:valAx>
        <c:axId val="210482688"/>
        <c:scaling>
          <c:orientation val="minMax"/>
        </c:scaling>
        <c:delete val="0"/>
        <c:axPos val="l"/>
        <c:majorGridlines/>
        <c:minorGridlines/>
        <c:title>
          <c:tx>
            <c:rich>
              <a:bodyPr/>
              <a:lstStyle/>
              <a:p>
                <a:pPr>
                  <a:defRPr/>
                </a:pPr>
                <a:r>
                  <a:rPr lang="en-US"/>
                  <a:t>No Of Times won</a:t>
                </a:r>
              </a:p>
            </c:rich>
          </c:tx>
          <c:overlay val="0"/>
        </c:title>
        <c:numFmt formatCode="General" sourceLinked="1"/>
        <c:majorTickMark val="out"/>
        <c:minorTickMark val="none"/>
        <c:tickLblPos val="nextTo"/>
        <c:crossAx val="210480512"/>
        <c:crosses val="autoZero"/>
        <c:crossBetween val="between"/>
      </c:valAx>
      <c:spPr>
        <a:noFill/>
      </c:spPr>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won on basis of toss!PivotTable1</c:name>
    <c:fmtId val="2"/>
  </c:pivotSource>
  <c:chart>
    <c:title>
      <c:tx>
        <c:rich>
          <a:bodyPr/>
          <a:lstStyle/>
          <a:p>
            <a:pPr algn="l">
              <a:defRPr/>
            </a:pPr>
            <a:r>
              <a:rPr lang="en-US"/>
              <a:t>Matches win by team wrt Bat First and Field first since 2007</a:t>
            </a:r>
          </a:p>
        </c:rich>
      </c:tx>
      <c:layout>
        <c:manualLayout>
          <c:xMode val="edge"/>
          <c:yMode val="edge"/>
          <c:x val="0.18804075375710125"/>
          <c:y val="2.4844720496894408E-2"/>
        </c:manualLayout>
      </c:layout>
      <c:overlay val="0"/>
      <c:spPr>
        <a:noFill/>
      </c:spPr>
    </c:title>
    <c:autoTitleDeleted val="0"/>
    <c:pivotFmts>
      <c:pivotFmt>
        <c:idx val="0"/>
        <c:marker>
          <c:symbol val="none"/>
        </c:marker>
        <c:dLbl>
          <c:idx val="0"/>
          <c:delete val="1"/>
        </c:dLbl>
      </c:pivotFmt>
      <c:pivotFmt>
        <c:idx val="1"/>
        <c:marker>
          <c:symbol val="none"/>
        </c:marker>
        <c:dLbl>
          <c:idx val="0"/>
          <c:delete val="1"/>
        </c:dLbl>
      </c:pivotFmt>
      <c:pivotFmt>
        <c:idx val="2"/>
        <c:dLbl>
          <c:idx val="0"/>
          <c:showLegendKey val="0"/>
          <c:showVal val="1"/>
          <c:showCatName val="0"/>
          <c:showSerName val="1"/>
          <c:showPercent val="0"/>
          <c:showBubbleSize val="0"/>
        </c:dLbl>
      </c:pivotFmt>
      <c:pivotFmt>
        <c:idx val="3"/>
        <c:dLbl>
          <c:idx val="0"/>
          <c:showLegendKey val="0"/>
          <c:showVal val="1"/>
          <c:showCatName val="0"/>
          <c:showSerName val="1"/>
          <c:showPercent val="0"/>
          <c:showBubbleSize val="0"/>
        </c:dLbl>
      </c:pivotFmt>
      <c:pivotFmt>
        <c:idx val="4"/>
        <c:marker>
          <c:symbol val="none"/>
        </c:marker>
        <c:dLbl>
          <c:idx val="0"/>
          <c:delete val="1"/>
        </c:dLbl>
      </c:pivotFmt>
      <c:pivotFmt>
        <c:idx val="5"/>
        <c:dLbl>
          <c:idx val="0"/>
          <c:showLegendKey val="0"/>
          <c:showVal val="1"/>
          <c:showCatName val="0"/>
          <c:showSerName val="1"/>
          <c:showPercent val="0"/>
          <c:showBubbleSize val="0"/>
        </c:dLbl>
      </c:pivotFmt>
      <c:pivotFmt>
        <c:idx val="6"/>
        <c:marker>
          <c:symbol val="none"/>
        </c:marker>
        <c:dLbl>
          <c:idx val="0"/>
          <c:delete val="1"/>
        </c:dLbl>
      </c:pivotFmt>
      <c:pivotFmt>
        <c:idx val="7"/>
        <c:dLbl>
          <c:idx val="0"/>
          <c:showLegendKey val="0"/>
          <c:showVal val="1"/>
          <c:showCatName val="0"/>
          <c:showSerName val="1"/>
          <c:showPercent val="0"/>
          <c:showBubbleSize val="0"/>
        </c:dLbl>
      </c:pivotFmt>
      <c:pivotFmt>
        <c:idx val="8"/>
        <c:marker>
          <c:symbol val="none"/>
        </c:marker>
      </c:pivotFmt>
      <c:pivotFmt>
        <c:idx val="9"/>
      </c:pivotFmt>
      <c:pivotFmt>
        <c:idx val="10"/>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
        <c:idx val="11"/>
      </c:pivotFmt>
    </c:pivotFmts>
    <c:plotArea>
      <c:layout/>
      <c:barChart>
        <c:barDir val="col"/>
        <c:grouping val="stacked"/>
        <c:varyColors val="0"/>
        <c:ser>
          <c:idx val="0"/>
          <c:order val="0"/>
          <c:tx>
            <c:strRef>
              <c:f>'Matches won on basis of toss'!$B$3:$B$4</c:f>
              <c:strCache>
                <c:ptCount val="1"/>
                <c:pt idx="0">
                  <c:v>bat</c:v>
                </c:pt>
              </c:strCache>
            </c:strRef>
          </c:tx>
          <c:invertIfNegative val="0"/>
          <c:cat>
            <c:strRef>
              <c:f>'Matches won on basis of toss'!$A$5:$A$13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won on basis of toss'!$B$5:$B$13</c:f>
              <c:numCache>
                <c:formatCode>General</c:formatCode>
                <c:ptCount val="8"/>
                <c:pt idx="1">
                  <c:v>3</c:v>
                </c:pt>
                <c:pt idx="2">
                  <c:v>1</c:v>
                </c:pt>
                <c:pt idx="3">
                  <c:v>4</c:v>
                </c:pt>
                <c:pt idx="4">
                  <c:v>1</c:v>
                </c:pt>
                <c:pt idx="7">
                  <c:v>1</c:v>
                </c:pt>
              </c:numCache>
            </c:numRef>
          </c:val>
        </c:ser>
        <c:ser>
          <c:idx val="1"/>
          <c:order val="1"/>
          <c:tx>
            <c:strRef>
              <c:f>'Matches won on basis of toss'!$C$3:$C$4</c:f>
              <c:strCache>
                <c:ptCount val="1"/>
                <c:pt idx="0">
                  <c:v>field</c:v>
                </c:pt>
              </c:strCache>
            </c:strRef>
          </c:tx>
          <c:invertIfNegative val="0"/>
          <c:dLbls>
            <c:spPr/>
            <c:txPr>
              <a:bodyPr/>
              <a:lstStyle/>
              <a:p>
                <a:pPr>
                  <a:defRPr/>
                </a:pPr>
                <a:endParaRPr lang="en-US"/>
              </a:p>
            </c:txPr>
            <c:dLblPos val="ctr"/>
            <c:showLegendKey val="0"/>
            <c:showVal val="1"/>
            <c:showCatName val="0"/>
            <c:showSerName val="0"/>
            <c:showPercent val="0"/>
            <c:showBubbleSize val="0"/>
            <c:showLeaderLines val="0"/>
          </c:dLbls>
          <c:cat>
            <c:strRef>
              <c:f>'Matches won on basis of toss'!$A$5:$A$13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won on basis of toss'!$C$5:$C$13</c:f>
              <c:numCache>
                <c:formatCode>General</c:formatCode>
                <c:ptCount val="8"/>
                <c:pt idx="0">
                  <c:v>11</c:v>
                </c:pt>
                <c:pt idx="1">
                  <c:v>7</c:v>
                </c:pt>
                <c:pt idx="2">
                  <c:v>8</c:v>
                </c:pt>
                <c:pt idx="3">
                  <c:v>3</c:v>
                </c:pt>
                <c:pt idx="4">
                  <c:v>5</c:v>
                </c:pt>
                <c:pt idx="5">
                  <c:v>6</c:v>
                </c:pt>
                <c:pt idx="6">
                  <c:v>6</c:v>
                </c:pt>
                <c:pt idx="7">
                  <c:v>4</c:v>
                </c:pt>
              </c:numCache>
            </c:numRef>
          </c:val>
        </c:ser>
        <c:dLbls>
          <c:showLegendKey val="0"/>
          <c:showVal val="0"/>
          <c:showCatName val="0"/>
          <c:showSerName val="0"/>
          <c:showPercent val="0"/>
          <c:showBubbleSize val="0"/>
        </c:dLbls>
        <c:gapWidth val="55"/>
        <c:overlap val="100"/>
        <c:axId val="211076608"/>
        <c:axId val="211078144"/>
      </c:barChart>
      <c:catAx>
        <c:axId val="211076608"/>
        <c:scaling>
          <c:orientation val="minMax"/>
        </c:scaling>
        <c:delete val="0"/>
        <c:axPos val="b"/>
        <c:majorTickMark val="none"/>
        <c:minorTickMark val="none"/>
        <c:tickLblPos val="nextTo"/>
        <c:crossAx val="211078144"/>
        <c:crosses val="autoZero"/>
        <c:auto val="1"/>
        <c:lblAlgn val="ctr"/>
        <c:lblOffset val="100"/>
        <c:noMultiLvlLbl val="0"/>
      </c:catAx>
      <c:valAx>
        <c:axId val="211078144"/>
        <c:scaling>
          <c:orientation val="minMax"/>
        </c:scaling>
        <c:delete val="0"/>
        <c:axPos val="l"/>
        <c:majorGridlines/>
        <c:title>
          <c:tx>
            <c:rich>
              <a:bodyPr/>
              <a:lstStyle/>
              <a:p>
                <a:pPr>
                  <a:defRPr sz="1100"/>
                </a:pPr>
                <a:r>
                  <a:rPr lang="en-US" sz="1100"/>
                  <a:t>Matches Win</a:t>
                </a:r>
              </a:p>
            </c:rich>
          </c:tx>
          <c:layout/>
          <c:overlay val="0"/>
        </c:title>
        <c:numFmt formatCode="General" sourceLinked="1"/>
        <c:majorTickMark val="none"/>
        <c:minorTickMark val="none"/>
        <c:tickLblPos val="nextTo"/>
        <c:crossAx val="211076608"/>
        <c:crosses val="autoZero"/>
        <c:crossBetween val="between"/>
      </c:valAx>
    </c:plotArea>
    <c:legend>
      <c:legendPos val="b"/>
      <c:layout/>
      <c:overlay val="0"/>
    </c:legend>
    <c:plotVisOnly val="1"/>
    <c:dispBlanksAs val="gap"/>
    <c:showDLblsOverMax val="0"/>
  </c:chart>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based decision!PivotTable2</c:name>
    <c:fmtId val="2"/>
  </c:pivotSource>
  <c:chart>
    <c:title>
      <c:tx>
        <c:rich>
          <a:bodyPr/>
          <a:lstStyle/>
          <a:p>
            <a:pPr>
              <a:defRPr/>
            </a:pPr>
            <a:r>
              <a:rPr lang="en-US" sz="1400"/>
              <a:t>Toss</a:t>
            </a:r>
            <a:r>
              <a:rPr lang="en-US" sz="1400" baseline="0"/>
              <a:t> Decision based Winning % </a:t>
            </a:r>
            <a:endParaRPr lang="en-US" sz="1400"/>
          </a:p>
        </c:rich>
      </c:tx>
      <c:layout>
        <c:manualLayout>
          <c:xMode val="edge"/>
          <c:yMode val="edge"/>
          <c:x val="0.18538088245455595"/>
          <c:y val="3.5613265328849196E-2"/>
        </c:manualLayout>
      </c:layout>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manualLayout>
          <c:layoutTarget val="inner"/>
          <c:xMode val="edge"/>
          <c:yMode val="edge"/>
          <c:x val="0.25803131079203334"/>
          <c:y val="0.26141656545520764"/>
          <c:w val="0.4807998764860274"/>
          <c:h val="0.73858343454479236"/>
        </c:manualLayout>
      </c:layout>
      <c:doughnutChart>
        <c:varyColors val="1"/>
        <c:ser>
          <c:idx val="0"/>
          <c:order val="0"/>
          <c:tx>
            <c:strRef>
              <c:f>'toss based decision'!$B$3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'toss based decision'!$A$4:$A$6</c:f>
              <c:strCache>
                <c:ptCount val="2"/>
                <c:pt idx="0">
                  <c:v>bat</c:v>
                </c:pt>
                <c:pt idx="1">
                  <c:v>field</c:v>
                </c:pt>
              </c:strCache>
            </c:strRef>
          </c:cat>
          <c:val>
            <c:numRef>
              <c:f>'toss based decision'!$B$4:$B$6</c:f>
              <c:numCache>
                <c:formatCode>General</c:formatCode>
                <c:ptCount val="2"/>
                <c:pt idx="0">
                  <c:v>10</c:v>
                </c:pt>
                <c:pt idx="1">
                  <c:v>50</c:v>
                </c:pt>
              </c:numCache>
            </c:numRef>
          </c:val>
        </c:ser>
        <c:dLbls>
          <c:showLegendKey val="0"/>
          <c:showVal val="0"/>
          <c:showCatName val="0"/>
          <c:showSerName val="0"/>
          <c:showPercent val="1"/>
          <c:showBubbleSize val="0"/>
          <c:showLeaderLines val="1"/>
        </c:dLbls>
        <c:firstSliceAng val="0"/>
        <c:holeSize val="50"/>
      </c:doughnutChart>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venues!PivotTable3</c:name>
    <c:fmtId val="2"/>
  </c:pivotSource>
  <c:chart>
    <c:title>
      <c:tx>
        <c:rich>
          <a:bodyPr/>
          <a:lstStyle/>
          <a:p>
            <a:pPr algn="ctr" rtl="0">
              <a:defRPr sz="800"/>
            </a:pPr>
            <a:r>
              <a:rPr lang="en-US" sz="800"/>
              <a:t>Top 10 venues with most matches and winning based on Bat first and Field first</a:t>
            </a:r>
          </a:p>
        </c:rich>
      </c:tx>
      <c:layout>
        <c:manualLayout>
          <c:xMode val="edge"/>
          <c:yMode val="edge"/>
          <c:x val="8.9696959235641568E-2"/>
          <c:y val="2.717984033897251E-2"/>
        </c:manualLayout>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stacked"/>
        <c:varyColors val="0"/>
        <c:ser>
          <c:idx val="0"/>
          <c:order val="0"/>
          <c:tx>
            <c:strRef>
              <c:f>'top 10 venues'!$B$3:$B$4</c:f>
              <c:strCache>
                <c:ptCount val="1"/>
                <c:pt idx="0">
                  <c:v>bat</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'top 10 venues'!$A$5:$A$15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venues'!$B$5:$B$15</c:f>
              <c:numCache>
                <c:formatCode>General</c:formatCode>
                <c:ptCount val="10"/>
                <c:pt idx="1">
                  <c:v>1</c:v>
                </c:pt>
                <c:pt idx="5">
                  <c:v>2</c:v>
                </c:pt>
                <c:pt idx="6">
                  <c:v>2</c:v>
                </c:pt>
                <c:pt idx="7">
                  <c:v>5</c:v>
                </c:pt>
              </c:numCache>
            </c:numRef>
          </c:val>
        </c:ser>
        <c:ser>
          <c:idx val="1"/>
          <c:order val="1"/>
          <c:tx>
            <c:strRef>
              <c:f>'top 10 venues'!$C$3:$C$4</c:f>
              <c:strCache>
                <c:ptCount val="1"/>
                <c:pt idx="0">
                  <c:v>field</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'top 10 venues'!$A$5:$A$15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venues'!$C$5:$C$15</c:f>
              <c:numCache>
                <c:formatCode>General</c:formatCode>
                <c:ptCount val="10"/>
                <c:pt idx="0">
                  <c:v>1</c:v>
                </c:pt>
                <c:pt idx="1">
                  <c:v>2</c:v>
                </c:pt>
                <c:pt idx="2">
                  <c:v>4</c:v>
                </c:pt>
                <c:pt idx="3">
                  <c:v>6</c:v>
                </c:pt>
                <c:pt idx="4">
                  <c:v>7</c:v>
                </c:pt>
                <c:pt idx="5">
                  <c:v>5</c:v>
                </c:pt>
                <c:pt idx="6">
                  <c:v>5</c:v>
                </c:pt>
                <c:pt idx="7">
                  <c:v>2</c:v>
                </c:pt>
                <c:pt idx="8">
                  <c:v>9</c:v>
                </c:pt>
                <c:pt idx="9">
                  <c:v>9</c:v>
                </c:pt>
              </c:numCache>
            </c:numRef>
          </c:val>
        </c:ser>
        <c:dLbls>
          <c:showLegendKey val="0"/>
          <c:showVal val="1"/>
          <c:showCatName val="0"/>
          <c:showSerName val="0"/>
          <c:showPercent val="0"/>
          <c:showBubbleSize val="0"/>
        </c:dLbls>
        <c:gapWidth val="95"/>
        <c:overlap val="100"/>
        <c:axId val="210845056"/>
        <c:axId val="210855040"/>
      </c:barChart>
      <c:catAx>
        <c:axId val="210845056"/>
        <c:scaling>
          <c:orientation val="minMax"/>
        </c:scaling>
        <c:delete val="0"/>
        <c:axPos val="l"/>
        <c:majorTickMark val="none"/>
        <c:minorTickMark val="none"/>
        <c:tickLblPos val="nextTo"/>
        <c:crossAx val="210855040"/>
        <c:crosses val="autoZero"/>
        <c:auto val="1"/>
        <c:lblAlgn val="ctr"/>
        <c:lblOffset val="100"/>
        <c:noMultiLvlLbl val="0"/>
      </c:catAx>
      <c:valAx>
        <c:axId val="210855040"/>
        <c:scaling>
          <c:orientation val="minMax"/>
        </c:scaling>
        <c:delete val="1"/>
        <c:axPos val="b"/>
        <c:numFmt formatCode="General" sourceLinked="1"/>
        <c:majorTickMark val="out"/>
        <c:minorTickMark val="none"/>
        <c:tickLblPos val="nextTo"/>
        <c:crossAx val="210845056"/>
        <c:crosses val="autoZero"/>
        <c:crossBetween val="between"/>
      </c:valAx>
    </c:plotArea>
    <c:legend>
      <c:legendPos val="t"/>
      <c:layout/>
      <c:overlay val="0"/>
    </c:legend>
    <c:plotVisOnly val="1"/>
    <c:dispBlanksAs val="gap"/>
    <c:showDLblsOverMax val="0"/>
  </c:chart>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Title Winners</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spPr>
            <a:solidFill>
              <a:schemeClr val="accent4">
                <a:lumMod val="60000"/>
                <a:lumOff val="40000"/>
              </a:schemeClr>
            </a:solidFill>
          </c:spPr>
          <c:invertIfNegative val="0"/>
          <c:dLbls>
            <c:showLegendKey val="0"/>
            <c:showVal val="1"/>
            <c:showCatName val="0"/>
            <c:showSerName val="0"/>
            <c:showPercent val="0"/>
            <c:showBubbleSize val="0"/>
            <c:showLeaderLines val="0"/>
          </c:dLbls>
          <c:cat>
            <c:strRef>
              <c:f>'title winners'!$D$5:$D$10</c:f>
              <c:strCache>
                <c:ptCount val="6"/>
                <c:pt idx="0">
                  <c:v>Chennai Super Kings</c:v>
                </c:pt>
                <c:pt idx="1">
                  <c:v>Mumbai Indians</c:v>
                </c:pt>
                <c:pt idx="2">
                  <c:v>Kolkata Knight Riders</c:v>
                </c:pt>
                <c:pt idx="3">
                  <c:v>Deccan Chargers</c:v>
                </c:pt>
                <c:pt idx="4">
                  <c:v>Sunrisers Hyderabad</c:v>
                </c:pt>
                <c:pt idx="5">
                  <c:v>Rajasthan Royals</c:v>
                </c:pt>
              </c:strCache>
            </c:strRef>
          </c:cat>
          <c:val>
            <c:numRef>
              <c:f>'title winners'!$E$5:$E$10</c:f>
              <c:numCache>
                <c:formatCode>General</c:formatCode>
                <c:ptCount val="6"/>
                <c:pt idx="0">
                  <c:v>3</c:v>
                </c:pt>
                <c:pt idx="1">
                  <c:v>3</c:v>
                </c:pt>
                <c:pt idx="2">
                  <c:v>2</c:v>
                </c:pt>
                <c:pt idx="3">
                  <c:v>1</c:v>
                </c:pt>
                <c:pt idx="4">
                  <c:v>1</c:v>
                </c:pt>
                <c:pt idx="5">
                  <c:v>1</c:v>
                </c:pt>
              </c:numCache>
            </c:numRef>
          </c:val>
        </c:ser>
        <c:dLbls>
          <c:showLegendKey val="0"/>
          <c:showVal val="0"/>
          <c:showCatName val="0"/>
          <c:showSerName val="0"/>
          <c:showPercent val="0"/>
          <c:showBubbleSize val="0"/>
        </c:dLbls>
        <c:gapWidth val="300"/>
        <c:shape val="cylinder"/>
        <c:axId val="210888576"/>
        <c:axId val="210972672"/>
        <c:axId val="0"/>
      </c:bar3DChart>
      <c:catAx>
        <c:axId val="210888576"/>
        <c:scaling>
          <c:orientation val="minMax"/>
        </c:scaling>
        <c:delete val="0"/>
        <c:axPos val="b"/>
        <c:title>
          <c:tx>
            <c:rich>
              <a:bodyPr/>
              <a:lstStyle/>
              <a:p>
                <a:pPr>
                  <a:defRPr/>
                </a:pPr>
                <a:r>
                  <a:rPr lang="en-US"/>
                  <a:t>Name of the teams</a:t>
                </a:r>
              </a:p>
            </c:rich>
          </c:tx>
          <c:layout/>
          <c:overlay val="0"/>
        </c:title>
        <c:majorTickMark val="none"/>
        <c:minorTickMark val="none"/>
        <c:tickLblPos val="nextTo"/>
        <c:crossAx val="210972672"/>
        <c:crosses val="autoZero"/>
        <c:auto val="1"/>
        <c:lblAlgn val="ctr"/>
        <c:lblOffset val="100"/>
        <c:noMultiLvlLbl val="0"/>
      </c:catAx>
      <c:valAx>
        <c:axId val="210972672"/>
        <c:scaling>
          <c:orientation val="minMax"/>
        </c:scaling>
        <c:delete val="0"/>
        <c:axPos val="l"/>
        <c:majorGridlines/>
        <c:minorGridlines/>
        <c:title>
          <c:tx>
            <c:rich>
              <a:bodyPr/>
              <a:lstStyle/>
              <a:p>
                <a:pPr>
                  <a:defRPr/>
                </a:pPr>
                <a:r>
                  <a:rPr lang="en-US"/>
                  <a:t>No Of Times won</a:t>
                </a:r>
              </a:p>
            </c:rich>
          </c:tx>
          <c:layout/>
          <c:overlay val="0"/>
        </c:title>
        <c:numFmt formatCode="General" sourceLinked="1"/>
        <c:majorTickMark val="out"/>
        <c:minorTickMark val="none"/>
        <c:tickLblPos val="nextTo"/>
        <c:crossAx val="210888576"/>
        <c:crosses val="autoZero"/>
        <c:crossBetween val="between"/>
      </c:valAx>
      <c:spPr>
        <a:noFill/>
      </c:spPr>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457199</xdr:colOff>
      <xdr:row>2</xdr:row>
      <xdr:rowOff>190500</xdr:rowOff>
    </xdr:from>
    <xdr:to>
      <xdr:col>14</xdr:col>
      <xdr:colOff>600075</xdr:colOff>
      <xdr:row>18</xdr:row>
      <xdr:rowOff>57150</xdr:rowOff>
    </xdr:to>
    <xdr:graphicFrame macro="">
      <xdr:nvGraphicFramePr>
        <xdr:cNvPr id="2" name="Chart 1" title="Matches win by team wrt Bat First and Field first since 200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657224</xdr:colOff>
      <xdr:row>4</xdr:row>
      <xdr:rowOff>47626</xdr:rowOff>
    </xdr:from>
    <xdr:to>
      <xdr:col>9</xdr:col>
      <xdr:colOff>590549</xdr:colOff>
      <xdr:row>15</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219076</xdr:colOff>
      <xdr:row>4</xdr:row>
      <xdr:rowOff>142876</xdr:rowOff>
    </xdr:from>
    <xdr:to>
      <xdr:col>10</xdr:col>
      <xdr:colOff>619126</xdr:colOff>
      <xdr:row>28</xdr:row>
      <xdr:rowOff>161926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266700</xdr:colOff>
      <xdr:row>3</xdr:row>
      <xdr:rowOff>76200</xdr:rowOff>
    </xdr:from>
    <xdr:to>
      <xdr:col>15</xdr:col>
      <xdr:colOff>38100</xdr:colOff>
      <xdr:row>16</xdr:row>
      <xdr:rowOff>142875</xdr:rowOff>
    </xdr:to>
    <mc:AlternateContent xmlns:mc="http://schemas.openxmlformats.org/markup-compatibility/2006" xmlns:a14="http://schemas.microsoft.com/office/drawing/2010/main">
      <mc:Choice Requires="a14">
        <xdr:graphicFrame macro="">
          <xdr:nvGraphicFramePr>
            <xdr:cNvPr id="3"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610975" y="6762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200025</xdr:colOff>
      <xdr:row>2</xdr:row>
      <xdr:rowOff>0</xdr:rowOff>
    </xdr:from>
    <xdr:to>
      <xdr:col>15</xdr:col>
      <xdr:colOff>657225</xdr:colOff>
      <xdr:row>20</xdr:row>
      <xdr:rowOff>0</xdr:rowOff>
    </xdr:to>
    <mc:AlternateContent xmlns:mc="http://schemas.openxmlformats.org/markup-compatibility/2006" xmlns:a14="http://schemas.microsoft.com/office/drawing/2010/main">
      <mc:Choice Requires="a14">
        <xdr:graphicFrame macro="">
          <xdr:nvGraphicFramePr>
            <xdr:cNvPr id="2"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677525" y="400050"/>
              <a:ext cx="1828800" cy="36004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5</xdr:col>
      <xdr:colOff>276225</xdr:colOff>
      <xdr:row>2</xdr:row>
      <xdr:rowOff>95250</xdr:rowOff>
    </xdr:from>
    <xdr:to>
      <xdr:col>12</xdr:col>
      <xdr:colOff>542924</xdr:colOff>
      <xdr:row>18</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180975</xdr:colOff>
      <xdr:row>4</xdr:row>
      <xdr:rowOff>104775</xdr:rowOff>
    </xdr:from>
    <xdr:to>
      <xdr:col>15</xdr:col>
      <xdr:colOff>638175</xdr:colOff>
      <xdr:row>15</xdr:row>
      <xdr:rowOff>19050</xdr:rowOff>
    </xdr:to>
    <mc:AlternateContent xmlns:mc="http://schemas.openxmlformats.org/markup-compatibility/2006" xmlns:a14="http://schemas.microsoft.com/office/drawing/2010/main">
      <mc:Choice Requires="a14">
        <xdr:graphicFrame macro="">
          <xdr:nvGraphicFramePr>
            <xdr:cNvPr id="2" name="Season 2"/>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9353550" y="10858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202298</xdr:colOff>
      <xdr:row>7</xdr:row>
      <xdr:rowOff>84891</xdr:rowOff>
    </xdr:from>
    <xdr:to>
      <xdr:col>9</xdr:col>
      <xdr:colOff>619126</xdr:colOff>
      <xdr:row>12</xdr:row>
      <xdr:rowOff>19050</xdr:rowOff>
    </xdr:to>
    <xdr:grpSp>
      <xdr:nvGrpSpPr>
        <xdr:cNvPr id="11" name="Group 10"/>
        <xdr:cNvGrpSpPr/>
      </xdr:nvGrpSpPr>
      <xdr:grpSpPr>
        <a:xfrm>
          <a:off x="5945873" y="1666041"/>
          <a:ext cx="1102628" cy="934284"/>
          <a:chOff x="4136123" y="1532691"/>
          <a:chExt cx="1102628" cy="934284"/>
        </a:xfrm>
      </xdr:grpSpPr>
      <xdr:sp macro="" textlink="">
        <xdr:nvSpPr>
          <xdr:cNvPr id="12" name="Freeform 11"/>
          <xdr:cNvSpPr/>
        </xdr:nvSpPr>
        <xdr:spPr>
          <a:xfrm>
            <a:off x="4136123" y="1532691"/>
            <a:ext cx="988327" cy="619960"/>
          </a:xfrm>
          <a:custGeom>
            <a:avLst/>
            <a:gdLst>
              <a:gd name="connsiteX0" fmla="*/ 0 w 1033923"/>
              <a:gd name="connsiteY0" fmla="*/ 69120 h 691199"/>
              <a:gd name="connsiteX1" fmla="*/ 69120 w 1033923"/>
              <a:gd name="connsiteY1" fmla="*/ 0 h 691199"/>
              <a:gd name="connsiteX2" fmla="*/ 964803 w 1033923"/>
              <a:gd name="connsiteY2" fmla="*/ 0 h 691199"/>
              <a:gd name="connsiteX3" fmla="*/ 1033923 w 1033923"/>
              <a:gd name="connsiteY3" fmla="*/ 69120 h 691199"/>
              <a:gd name="connsiteX4" fmla="*/ 1033923 w 1033923"/>
              <a:gd name="connsiteY4" fmla="*/ 622079 h 691199"/>
              <a:gd name="connsiteX5" fmla="*/ 964803 w 1033923"/>
              <a:gd name="connsiteY5" fmla="*/ 691199 h 691199"/>
              <a:gd name="connsiteX6" fmla="*/ 69120 w 1033923"/>
              <a:gd name="connsiteY6" fmla="*/ 691199 h 691199"/>
              <a:gd name="connsiteX7" fmla="*/ 0 w 1033923"/>
              <a:gd name="connsiteY7" fmla="*/ 622079 h 691199"/>
              <a:gd name="connsiteX8" fmla="*/ 0 w 1033923"/>
              <a:gd name="connsiteY8" fmla="*/ 69120 h 6911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691199">
                <a:moveTo>
                  <a:pt x="0" y="69120"/>
                </a:moveTo>
                <a:cubicBezTo>
                  <a:pt x="0" y="30946"/>
                  <a:pt x="30946" y="0"/>
                  <a:pt x="69120" y="0"/>
                </a:cubicBezTo>
                <a:lnTo>
                  <a:pt x="964803" y="0"/>
                </a:lnTo>
                <a:cubicBezTo>
                  <a:pt x="1002977" y="0"/>
                  <a:pt x="1033923" y="30946"/>
                  <a:pt x="1033923" y="69120"/>
                </a:cubicBezTo>
                <a:lnTo>
                  <a:pt x="1033923" y="622079"/>
                </a:lnTo>
                <a:cubicBezTo>
                  <a:pt x="1033923" y="660253"/>
                  <a:pt x="1002977" y="691199"/>
                  <a:pt x="964803" y="691199"/>
                </a:cubicBezTo>
                <a:lnTo>
                  <a:pt x="69120" y="691199"/>
                </a:lnTo>
                <a:cubicBezTo>
                  <a:pt x="30946" y="691199"/>
                  <a:pt x="0" y="660253"/>
                  <a:pt x="0" y="622079"/>
                </a:cubicBezTo>
                <a:lnTo>
                  <a:pt x="0" y="6912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13792" tIns="113792" rIns="113792" bIns="338590" numCol="1" spcCol="1270" anchor="t" anchorCtr="0">
            <a:noAutofit/>
          </a:bodyPr>
          <a:lstStyle/>
          <a:p>
            <a:pPr lvl="0" algn="l" defTabSz="711200">
              <a:lnSpc>
                <a:spcPct val="90000"/>
              </a:lnSpc>
              <a:spcBef>
                <a:spcPct val="0"/>
              </a:spcBef>
              <a:spcAft>
                <a:spcPct val="35000"/>
              </a:spcAft>
            </a:pPr>
            <a:endParaRPr lang="en-US" sz="1600" kern="1200"/>
          </a:p>
        </xdr:txBody>
      </xdr:sp>
      <xdr:sp macro="" textlink="">
        <xdr:nvSpPr>
          <xdr:cNvPr id="13" name="Freeform 12"/>
          <xdr:cNvSpPr/>
        </xdr:nvSpPr>
        <xdr:spPr>
          <a:xfrm>
            <a:off x="4338367" y="1965309"/>
            <a:ext cx="900384" cy="501666"/>
          </a:xfrm>
          <a:custGeom>
            <a:avLst/>
            <a:gdLst>
              <a:gd name="connsiteX0" fmla="*/ 0 w 1033923"/>
              <a:gd name="connsiteY0" fmla="*/ 92160 h 921600"/>
              <a:gd name="connsiteX1" fmla="*/ 92160 w 1033923"/>
              <a:gd name="connsiteY1" fmla="*/ 0 h 921600"/>
              <a:gd name="connsiteX2" fmla="*/ 941763 w 1033923"/>
              <a:gd name="connsiteY2" fmla="*/ 0 h 921600"/>
              <a:gd name="connsiteX3" fmla="*/ 1033923 w 1033923"/>
              <a:gd name="connsiteY3" fmla="*/ 92160 h 921600"/>
              <a:gd name="connsiteX4" fmla="*/ 1033923 w 1033923"/>
              <a:gd name="connsiteY4" fmla="*/ 829440 h 921600"/>
              <a:gd name="connsiteX5" fmla="*/ 941763 w 1033923"/>
              <a:gd name="connsiteY5" fmla="*/ 921600 h 921600"/>
              <a:gd name="connsiteX6" fmla="*/ 92160 w 1033923"/>
              <a:gd name="connsiteY6" fmla="*/ 921600 h 921600"/>
              <a:gd name="connsiteX7" fmla="*/ 0 w 1033923"/>
              <a:gd name="connsiteY7" fmla="*/ 829440 h 921600"/>
              <a:gd name="connsiteX8" fmla="*/ 0 w 1033923"/>
              <a:gd name="connsiteY8" fmla="*/ 92160 h 9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921600">
                <a:moveTo>
                  <a:pt x="0" y="92160"/>
                </a:moveTo>
                <a:cubicBezTo>
                  <a:pt x="0" y="41261"/>
                  <a:pt x="41261" y="0"/>
                  <a:pt x="92160" y="0"/>
                </a:cubicBezTo>
                <a:lnTo>
                  <a:pt x="941763" y="0"/>
                </a:lnTo>
                <a:cubicBezTo>
                  <a:pt x="992662" y="0"/>
                  <a:pt x="1033923" y="41261"/>
                  <a:pt x="1033923" y="92160"/>
                </a:cubicBezTo>
                <a:lnTo>
                  <a:pt x="1033923" y="829440"/>
                </a:lnTo>
                <a:cubicBezTo>
                  <a:pt x="1033923" y="880339"/>
                  <a:pt x="992662" y="921600"/>
                  <a:pt x="941763" y="921600"/>
                </a:cubicBezTo>
                <a:lnTo>
                  <a:pt x="92160" y="921600"/>
                </a:lnTo>
                <a:cubicBezTo>
                  <a:pt x="41261" y="921600"/>
                  <a:pt x="0" y="880339"/>
                  <a:pt x="0" y="829440"/>
                </a:cubicBezTo>
                <a:lnTo>
                  <a:pt x="0" y="9216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0785" tIns="140785" rIns="140785" bIns="140785" numCol="1" spcCol="1270" anchor="t" anchorCtr="0">
            <a:noAutofit/>
          </a:bodyPr>
          <a:lstStyle/>
          <a:p>
            <a:pPr marL="171450" lvl="1" indent="-171450" algn="l" defTabSz="711200">
              <a:lnSpc>
                <a:spcPct val="90000"/>
              </a:lnSpc>
              <a:spcBef>
                <a:spcPct val="0"/>
              </a:spcBef>
              <a:spcAft>
                <a:spcPct val="15000"/>
              </a:spcAft>
              <a:buChar char="••"/>
            </a:pPr>
            <a:endParaRPr lang="en-US" sz="16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447675</xdr:colOff>
      <xdr:row>2</xdr:row>
      <xdr:rowOff>180975</xdr:rowOff>
    </xdr:from>
    <xdr:to>
      <xdr:col>12</xdr:col>
      <xdr:colOff>219075</xdr:colOff>
      <xdr:row>17</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xdr:colOff>
      <xdr:row>0</xdr:row>
      <xdr:rowOff>0</xdr:rowOff>
    </xdr:from>
    <xdr:to>
      <xdr:col>2</xdr:col>
      <xdr:colOff>632114</xdr:colOff>
      <xdr:row>3</xdr:row>
      <xdr:rowOff>0</xdr:rowOff>
    </xdr:to>
    <xdr:sp macro="" textlink="">
      <xdr:nvSpPr>
        <xdr:cNvPr id="2" name="Rounded Rectangle 1"/>
        <xdr:cNvSpPr/>
      </xdr:nvSpPr>
      <xdr:spPr>
        <a:xfrm>
          <a:off x="1" y="0"/>
          <a:ext cx="2000249" cy="59747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latin typeface="Arial Black" panose="020B0A04020102020204" pitchFamily="34" charset="0"/>
            </a:rPr>
            <a:t>INDIAN PREMIER</a:t>
          </a:r>
          <a:r>
            <a:rPr lang="en-US" sz="1200" baseline="0">
              <a:latin typeface="Arial Black" panose="020B0A04020102020204" pitchFamily="34" charset="0"/>
            </a:rPr>
            <a:t> </a:t>
          </a:r>
          <a:r>
            <a:rPr lang="en-US" sz="1200">
              <a:latin typeface="Arial Black" panose="020B0A04020102020204" pitchFamily="34" charset="0"/>
            </a:rPr>
            <a:t>LEAGUE ANALYSIS</a:t>
          </a:r>
        </a:p>
      </xdr:txBody>
    </xdr:sp>
    <xdr:clientData/>
  </xdr:twoCellAnchor>
  <xdr:twoCellAnchor>
    <xdr:from>
      <xdr:col>3</xdr:col>
      <xdr:colOff>95250</xdr:colOff>
      <xdr:row>0</xdr:row>
      <xdr:rowOff>47625</xdr:rowOff>
    </xdr:from>
    <xdr:to>
      <xdr:col>5</xdr:col>
      <xdr:colOff>623454</xdr:colOff>
      <xdr:row>2</xdr:row>
      <xdr:rowOff>138546</xdr:rowOff>
    </xdr:to>
    <xdr:grpSp>
      <xdr:nvGrpSpPr>
        <xdr:cNvPr id="3" name="Group 2"/>
        <xdr:cNvGrpSpPr/>
      </xdr:nvGrpSpPr>
      <xdr:grpSpPr>
        <a:xfrm>
          <a:off x="2147455" y="47625"/>
          <a:ext cx="1896340" cy="489239"/>
          <a:chOff x="4136123" y="1532691"/>
          <a:chExt cx="1102628" cy="934284"/>
        </a:xfrm>
      </xdr:grpSpPr>
      <xdr:sp macro="" textlink="KPI!F4">
        <xdr:nvSpPr>
          <xdr:cNvPr id="4" name="Freeform 3"/>
          <xdr:cNvSpPr/>
        </xdr:nvSpPr>
        <xdr:spPr>
          <a:xfrm>
            <a:off x="4136123" y="1532691"/>
            <a:ext cx="988327" cy="619960"/>
          </a:xfrm>
          <a:custGeom>
            <a:avLst/>
            <a:gdLst>
              <a:gd name="connsiteX0" fmla="*/ 0 w 1033923"/>
              <a:gd name="connsiteY0" fmla="*/ 69120 h 691199"/>
              <a:gd name="connsiteX1" fmla="*/ 69120 w 1033923"/>
              <a:gd name="connsiteY1" fmla="*/ 0 h 691199"/>
              <a:gd name="connsiteX2" fmla="*/ 964803 w 1033923"/>
              <a:gd name="connsiteY2" fmla="*/ 0 h 691199"/>
              <a:gd name="connsiteX3" fmla="*/ 1033923 w 1033923"/>
              <a:gd name="connsiteY3" fmla="*/ 69120 h 691199"/>
              <a:gd name="connsiteX4" fmla="*/ 1033923 w 1033923"/>
              <a:gd name="connsiteY4" fmla="*/ 622079 h 691199"/>
              <a:gd name="connsiteX5" fmla="*/ 964803 w 1033923"/>
              <a:gd name="connsiteY5" fmla="*/ 691199 h 691199"/>
              <a:gd name="connsiteX6" fmla="*/ 69120 w 1033923"/>
              <a:gd name="connsiteY6" fmla="*/ 691199 h 691199"/>
              <a:gd name="connsiteX7" fmla="*/ 0 w 1033923"/>
              <a:gd name="connsiteY7" fmla="*/ 622079 h 691199"/>
              <a:gd name="connsiteX8" fmla="*/ 0 w 1033923"/>
              <a:gd name="connsiteY8" fmla="*/ 69120 h 6911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691199">
                <a:moveTo>
                  <a:pt x="0" y="69120"/>
                </a:moveTo>
                <a:cubicBezTo>
                  <a:pt x="0" y="30946"/>
                  <a:pt x="30946" y="0"/>
                  <a:pt x="69120" y="0"/>
                </a:cubicBezTo>
                <a:lnTo>
                  <a:pt x="964803" y="0"/>
                </a:lnTo>
                <a:cubicBezTo>
                  <a:pt x="1002977" y="0"/>
                  <a:pt x="1033923" y="30946"/>
                  <a:pt x="1033923" y="69120"/>
                </a:cubicBezTo>
                <a:lnTo>
                  <a:pt x="1033923" y="622079"/>
                </a:lnTo>
                <a:cubicBezTo>
                  <a:pt x="1033923" y="660253"/>
                  <a:pt x="1002977" y="691199"/>
                  <a:pt x="964803" y="691199"/>
                </a:cubicBezTo>
                <a:lnTo>
                  <a:pt x="69120" y="691199"/>
                </a:lnTo>
                <a:cubicBezTo>
                  <a:pt x="30946" y="691199"/>
                  <a:pt x="0" y="660253"/>
                  <a:pt x="0" y="622079"/>
                </a:cubicBezTo>
                <a:lnTo>
                  <a:pt x="0" y="6912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13792" tIns="113792" rIns="113792" bIns="338590" numCol="1" spcCol="1270" anchor="t" anchorCtr="0">
            <a:noAutofit/>
          </a:bodyPr>
          <a:lstStyle/>
          <a:p>
            <a:pPr lvl="0" algn="ctr" defTabSz="711200">
              <a:lnSpc>
                <a:spcPct val="90000"/>
              </a:lnSpc>
              <a:spcBef>
                <a:spcPct val="0"/>
              </a:spcBef>
              <a:spcAft>
                <a:spcPct val="35000"/>
              </a:spcAft>
            </a:pPr>
            <a:fld id="{39375974-9EED-4EC5-9DD4-A141F2731E17}" type="TxLink">
              <a:rPr lang="en-US" sz="1200" b="1" i="0" u="none" strike="noStrike" kern="1200">
                <a:solidFill>
                  <a:srgbClr val="333333"/>
                </a:solidFill>
                <a:latin typeface="Calibri"/>
                <a:cs typeface="Calibri"/>
              </a:rPr>
              <a:pPr lvl="0" algn="ctr" defTabSz="711200">
                <a:lnSpc>
                  <a:spcPct val="90000"/>
                </a:lnSpc>
                <a:spcBef>
                  <a:spcPct val="0"/>
                </a:spcBef>
                <a:spcAft>
                  <a:spcPct val="35000"/>
                </a:spcAft>
              </a:pPr>
              <a:t>Season</a:t>
            </a:fld>
            <a:endParaRPr lang="en-US" sz="1200" kern="1200"/>
          </a:p>
        </xdr:txBody>
      </xdr:sp>
      <xdr:sp macro="" textlink="KPI!F5">
        <xdr:nvSpPr>
          <xdr:cNvPr id="5" name="Freeform 4"/>
          <xdr:cNvSpPr/>
        </xdr:nvSpPr>
        <xdr:spPr>
          <a:xfrm>
            <a:off x="4338367" y="1965309"/>
            <a:ext cx="900384" cy="501666"/>
          </a:xfrm>
          <a:custGeom>
            <a:avLst/>
            <a:gdLst>
              <a:gd name="connsiteX0" fmla="*/ 0 w 1033923"/>
              <a:gd name="connsiteY0" fmla="*/ 92160 h 921600"/>
              <a:gd name="connsiteX1" fmla="*/ 92160 w 1033923"/>
              <a:gd name="connsiteY1" fmla="*/ 0 h 921600"/>
              <a:gd name="connsiteX2" fmla="*/ 941763 w 1033923"/>
              <a:gd name="connsiteY2" fmla="*/ 0 h 921600"/>
              <a:gd name="connsiteX3" fmla="*/ 1033923 w 1033923"/>
              <a:gd name="connsiteY3" fmla="*/ 92160 h 921600"/>
              <a:gd name="connsiteX4" fmla="*/ 1033923 w 1033923"/>
              <a:gd name="connsiteY4" fmla="*/ 829440 h 921600"/>
              <a:gd name="connsiteX5" fmla="*/ 941763 w 1033923"/>
              <a:gd name="connsiteY5" fmla="*/ 921600 h 921600"/>
              <a:gd name="connsiteX6" fmla="*/ 92160 w 1033923"/>
              <a:gd name="connsiteY6" fmla="*/ 921600 h 921600"/>
              <a:gd name="connsiteX7" fmla="*/ 0 w 1033923"/>
              <a:gd name="connsiteY7" fmla="*/ 829440 h 921600"/>
              <a:gd name="connsiteX8" fmla="*/ 0 w 1033923"/>
              <a:gd name="connsiteY8" fmla="*/ 92160 h 9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921600">
                <a:moveTo>
                  <a:pt x="0" y="92160"/>
                </a:moveTo>
                <a:cubicBezTo>
                  <a:pt x="0" y="41261"/>
                  <a:pt x="41261" y="0"/>
                  <a:pt x="92160" y="0"/>
                </a:cubicBezTo>
                <a:lnTo>
                  <a:pt x="941763" y="0"/>
                </a:lnTo>
                <a:cubicBezTo>
                  <a:pt x="992662" y="0"/>
                  <a:pt x="1033923" y="41261"/>
                  <a:pt x="1033923" y="92160"/>
                </a:cubicBezTo>
                <a:lnTo>
                  <a:pt x="1033923" y="829440"/>
                </a:lnTo>
                <a:cubicBezTo>
                  <a:pt x="1033923" y="880339"/>
                  <a:pt x="992662" y="921600"/>
                  <a:pt x="941763" y="921600"/>
                </a:cubicBezTo>
                <a:lnTo>
                  <a:pt x="92160" y="921600"/>
                </a:lnTo>
                <a:cubicBezTo>
                  <a:pt x="41261" y="921600"/>
                  <a:pt x="0" y="880339"/>
                  <a:pt x="0" y="829440"/>
                </a:cubicBezTo>
                <a:lnTo>
                  <a:pt x="0" y="9216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0785" tIns="140785" rIns="140785" bIns="140785" numCol="1" spcCol="1270" anchor="t" anchorCtr="0">
            <a:noAutofit/>
          </a:bodyPr>
          <a:lstStyle/>
          <a:p>
            <a:pPr marL="171450" lvl="1" indent="-171450" algn="l" defTabSz="711200">
              <a:lnSpc>
                <a:spcPct val="90000"/>
              </a:lnSpc>
              <a:spcBef>
                <a:spcPct val="0"/>
              </a:spcBef>
              <a:spcAft>
                <a:spcPct val="15000"/>
              </a:spcAft>
              <a:buChar char="••"/>
            </a:pPr>
            <a:fld id="{B7D24A95-3F56-4E40-9D2D-5F0ABBEFF1F4}" type="TxLink">
              <a:rPr lang="en-US" sz="1200" b="1" i="0" u="none" strike="noStrike" kern="1200">
                <a:solidFill>
                  <a:srgbClr val="000000"/>
                </a:solidFill>
                <a:latin typeface="Calibri"/>
                <a:cs typeface="Calibri"/>
              </a:rPr>
              <a:pPr marL="171450" lvl="1" indent="-171450" algn="l" defTabSz="711200">
                <a:lnSpc>
                  <a:spcPct val="90000"/>
                </a:lnSpc>
                <a:spcBef>
                  <a:spcPct val="0"/>
                </a:spcBef>
                <a:spcAft>
                  <a:spcPct val="15000"/>
                </a:spcAft>
                <a:buChar char="••"/>
              </a:pPr>
              <a:t>IPL-2018</a:t>
            </a:fld>
            <a:endParaRPr lang="en-US" sz="1600" b="1" kern="1200"/>
          </a:p>
        </xdr:txBody>
      </xdr:sp>
    </xdr:grpSp>
    <xdr:clientData/>
  </xdr:twoCellAnchor>
  <xdr:twoCellAnchor>
    <xdr:from>
      <xdr:col>6</xdr:col>
      <xdr:colOff>2</xdr:colOff>
      <xdr:row>0</xdr:row>
      <xdr:rowOff>1</xdr:rowOff>
    </xdr:from>
    <xdr:to>
      <xdr:col>8</xdr:col>
      <xdr:colOff>640773</xdr:colOff>
      <xdr:row>3</xdr:row>
      <xdr:rowOff>8658</xdr:rowOff>
    </xdr:to>
    <xdr:grpSp>
      <xdr:nvGrpSpPr>
        <xdr:cNvPr id="9" name="Group 8"/>
        <xdr:cNvGrpSpPr/>
      </xdr:nvGrpSpPr>
      <xdr:grpSpPr>
        <a:xfrm>
          <a:off x="4104411" y="1"/>
          <a:ext cx="2008907" cy="606134"/>
          <a:chOff x="4136123" y="1532691"/>
          <a:chExt cx="1200983" cy="1189084"/>
        </a:xfrm>
      </xdr:grpSpPr>
      <xdr:sp macro="" textlink="KPI!G4">
        <xdr:nvSpPr>
          <xdr:cNvPr id="10" name="Freeform 9"/>
          <xdr:cNvSpPr/>
        </xdr:nvSpPr>
        <xdr:spPr>
          <a:xfrm>
            <a:off x="4136123" y="1532691"/>
            <a:ext cx="988327" cy="619960"/>
          </a:xfrm>
          <a:custGeom>
            <a:avLst/>
            <a:gdLst>
              <a:gd name="connsiteX0" fmla="*/ 0 w 1033923"/>
              <a:gd name="connsiteY0" fmla="*/ 69120 h 691199"/>
              <a:gd name="connsiteX1" fmla="*/ 69120 w 1033923"/>
              <a:gd name="connsiteY1" fmla="*/ 0 h 691199"/>
              <a:gd name="connsiteX2" fmla="*/ 964803 w 1033923"/>
              <a:gd name="connsiteY2" fmla="*/ 0 h 691199"/>
              <a:gd name="connsiteX3" fmla="*/ 1033923 w 1033923"/>
              <a:gd name="connsiteY3" fmla="*/ 69120 h 691199"/>
              <a:gd name="connsiteX4" fmla="*/ 1033923 w 1033923"/>
              <a:gd name="connsiteY4" fmla="*/ 622079 h 691199"/>
              <a:gd name="connsiteX5" fmla="*/ 964803 w 1033923"/>
              <a:gd name="connsiteY5" fmla="*/ 691199 h 691199"/>
              <a:gd name="connsiteX6" fmla="*/ 69120 w 1033923"/>
              <a:gd name="connsiteY6" fmla="*/ 691199 h 691199"/>
              <a:gd name="connsiteX7" fmla="*/ 0 w 1033923"/>
              <a:gd name="connsiteY7" fmla="*/ 622079 h 691199"/>
              <a:gd name="connsiteX8" fmla="*/ 0 w 1033923"/>
              <a:gd name="connsiteY8" fmla="*/ 69120 h 6911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691199">
                <a:moveTo>
                  <a:pt x="0" y="69120"/>
                </a:moveTo>
                <a:cubicBezTo>
                  <a:pt x="0" y="30946"/>
                  <a:pt x="30946" y="0"/>
                  <a:pt x="69120" y="0"/>
                </a:cubicBezTo>
                <a:lnTo>
                  <a:pt x="964803" y="0"/>
                </a:lnTo>
                <a:cubicBezTo>
                  <a:pt x="1002977" y="0"/>
                  <a:pt x="1033923" y="30946"/>
                  <a:pt x="1033923" y="69120"/>
                </a:cubicBezTo>
                <a:lnTo>
                  <a:pt x="1033923" y="622079"/>
                </a:lnTo>
                <a:cubicBezTo>
                  <a:pt x="1033923" y="660253"/>
                  <a:pt x="1002977" y="691199"/>
                  <a:pt x="964803" y="691199"/>
                </a:cubicBezTo>
                <a:lnTo>
                  <a:pt x="69120" y="691199"/>
                </a:lnTo>
                <a:cubicBezTo>
                  <a:pt x="30946" y="691199"/>
                  <a:pt x="0" y="660253"/>
                  <a:pt x="0" y="622079"/>
                </a:cubicBezTo>
                <a:lnTo>
                  <a:pt x="0" y="6912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13792" tIns="113792" rIns="113792" bIns="338590" numCol="1" spcCol="1270" anchor="t" anchorCtr="0">
            <a:noAutofit/>
          </a:bodyPr>
          <a:lstStyle/>
          <a:p>
            <a:pPr lvl="0" algn="ctr" defTabSz="711200">
              <a:lnSpc>
                <a:spcPct val="90000"/>
              </a:lnSpc>
              <a:spcBef>
                <a:spcPct val="0"/>
              </a:spcBef>
              <a:spcAft>
                <a:spcPct val="35000"/>
              </a:spcAft>
            </a:pPr>
            <a:fld id="{AAC35D93-42EC-4ACA-AD2D-11F90C756DD4}" type="TxLink">
              <a:rPr lang="en-US" sz="1200" b="1" i="0" u="none" strike="noStrike" kern="1200">
                <a:solidFill>
                  <a:srgbClr val="333333"/>
                </a:solidFill>
                <a:latin typeface="Calibri"/>
                <a:cs typeface="Calibri"/>
              </a:rPr>
              <a:pPr lvl="0" algn="ctr" defTabSz="711200">
                <a:lnSpc>
                  <a:spcPct val="90000"/>
                </a:lnSpc>
                <a:spcBef>
                  <a:spcPct val="0"/>
                </a:spcBef>
                <a:spcAft>
                  <a:spcPct val="35000"/>
                </a:spcAft>
              </a:pPr>
              <a:t>Winner</a:t>
            </a:fld>
            <a:endParaRPr lang="en-US" sz="1200" kern="1200"/>
          </a:p>
        </xdr:txBody>
      </xdr:sp>
      <xdr:sp macro="" textlink="KPI!G5">
        <xdr:nvSpPr>
          <xdr:cNvPr id="11" name="Freeform 10"/>
          <xdr:cNvSpPr/>
        </xdr:nvSpPr>
        <xdr:spPr>
          <a:xfrm>
            <a:off x="4338366" y="1965306"/>
            <a:ext cx="998740" cy="756469"/>
          </a:xfrm>
          <a:custGeom>
            <a:avLst/>
            <a:gdLst>
              <a:gd name="connsiteX0" fmla="*/ 0 w 1033923"/>
              <a:gd name="connsiteY0" fmla="*/ 92160 h 921600"/>
              <a:gd name="connsiteX1" fmla="*/ 92160 w 1033923"/>
              <a:gd name="connsiteY1" fmla="*/ 0 h 921600"/>
              <a:gd name="connsiteX2" fmla="*/ 941763 w 1033923"/>
              <a:gd name="connsiteY2" fmla="*/ 0 h 921600"/>
              <a:gd name="connsiteX3" fmla="*/ 1033923 w 1033923"/>
              <a:gd name="connsiteY3" fmla="*/ 92160 h 921600"/>
              <a:gd name="connsiteX4" fmla="*/ 1033923 w 1033923"/>
              <a:gd name="connsiteY4" fmla="*/ 829440 h 921600"/>
              <a:gd name="connsiteX5" fmla="*/ 941763 w 1033923"/>
              <a:gd name="connsiteY5" fmla="*/ 921600 h 921600"/>
              <a:gd name="connsiteX6" fmla="*/ 92160 w 1033923"/>
              <a:gd name="connsiteY6" fmla="*/ 921600 h 921600"/>
              <a:gd name="connsiteX7" fmla="*/ 0 w 1033923"/>
              <a:gd name="connsiteY7" fmla="*/ 829440 h 921600"/>
              <a:gd name="connsiteX8" fmla="*/ 0 w 1033923"/>
              <a:gd name="connsiteY8" fmla="*/ 92160 h 9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921600">
                <a:moveTo>
                  <a:pt x="0" y="92160"/>
                </a:moveTo>
                <a:cubicBezTo>
                  <a:pt x="0" y="41261"/>
                  <a:pt x="41261" y="0"/>
                  <a:pt x="92160" y="0"/>
                </a:cubicBezTo>
                <a:lnTo>
                  <a:pt x="941763" y="0"/>
                </a:lnTo>
                <a:cubicBezTo>
                  <a:pt x="992662" y="0"/>
                  <a:pt x="1033923" y="41261"/>
                  <a:pt x="1033923" y="92160"/>
                </a:cubicBezTo>
                <a:lnTo>
                  <a:pt x="1033923" y="829440"/>
                </a:lnTo>
                <a:cubicBezTo>
                  <a:pt x="1033923" y="880339"/>
                  <a:pt x="992662" y="921600"/>
                  <a:pt x="941763" y="921600"/>
                </a:cubicBezTo>
                <a:lnTo>
                  <a:pt x="92160" y="921600"/>
                </a:lnTo>
                <a:cubicBezTo>
                  <a:pt x="41261" y="921600"/>
                  <a:pt x="0" y="880339"/>
                  <a:pt x="0" y="829440"/>
                </a:cubicBezTo>
                <a:lnTo>
                  <a:pt x="0" y="9216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0785" tIns="140785" rIns="140785" bIns="140785" numCol="1" spcCol="1270" anchor="ctr" anchorCtr="0">
            <a:noAutofit/>
          </a:bodyPr>
          <a:lstStyle/>
          <a:p>
            <a:pPr marL="171450" lvl="1" indent="-171450" algn="l" defTabSz="711200">
              <a:lnSpc>
                <a:spcPct val="90000"/>
              </a:lnSpc>
              <a:spcBef>
                <a:spcPct val="0"/>
              </a:spcBef>
              <a:spcAft>
                <a:spcPct val="15000"/>
              </a:spcAft>
              <a:buChar char="••"/>
            </a:pPr>
            <a:fld id="{2CFF7BC6-D160-43CF-AC3A-5DEF14C79F8C}" type="TxLink">
              <a:rPr lang="en-US" sz="1200" b="1" i="0" u="none" strike="noStrike" kern="1200">
                <a:solidFill>
                  <a:srgbClr val="000000"/>
                </a:solidFill>
                <a:latin typeface="Calibri"/>
                <a:cs typeface="Calibri"/>
              </a:rPr>
              <a:pPr marL="171450" lvl="1" indent="-171450" algn="l" defTabSz="711200">
                <a:lnSpc>
                  <a:spcPct val="90000"/>
                </a:lnSpc>
                <a:spcBef>
                  <a:spcPct val="0"/>
                </a:spcBef>
                <a:spcAft>
                  <a:spcPct val="15000"/>
                </a:spcAft>
                <a:buChar char="••"/>
              </a:pPr>
              <a:t>Chennai Super Kings</a:t>
            </a:fld>
            <a:endParaRPr lang="en-US" sz="1200" b="1" kern="1200"/>
          </a:p>
        </xdr:txBody>
      </xdr:sp>
    </xdr:grpSp>
    <xdr:clientData/>
  </xdr:twoCellAnchor>
  <xdr:twoCellAnchor>
    <xdr:from>
      <xdr:col>9</xdr:col>
      <xdr:colOff>200026</xdr:colOff>
      <xdr:row>0</xdr:row>
      <xdr:rowOff>38100</xdr:rowOff>
    </xdr:from>
    <xdr:to>
      <xdr:col>12</xdr:col>
      <xdr:colOff>51956</xdr:colOff>
      <xdr:row>2</xdr:row>
      <xdr:rowOff>173181</xdr:rowOff>
    </xdr:to>
    <xdr:grpSp>
      <xdr:nvGrpSpPr>
        <xdr:cNvPr id="12" name="Group 11"/>
        <xdr:cNvGrpSpPr/>
      </xdr:nvGrpSpPr>
      <xdr:grpSpPr>
        <a:xfrm>
          <a:off x="6356640" y="38100"/>
          <a:ext cx="1904134" cy="533399"/>
          <a:chOff x="4136123" y="1532691"/>
          <a:chExt cx="1117879" cy="1262099"/>
        </a:xfrm>
      </xdr:grpSpPr>
      <xdr:sp macro="" textlink="KPI!H4">
        <xdr:nvSpPr>
          <xdr:cNvPr id="13" name="Freeform 12"/>
          <xdr:cNvSpPr/>
        </xdr:nvSpPr>
        <xdr:spPr>
          <a:xfrm>
            <a:off x="4136123" y="1532691"/>
            <a:ext cx="988327" cy="619960"/>
          </a:xfrm>
          <a:custGeom>
            <a:avLst/>
            <a:gdLst>
              <a:gd name="connsiteX0" fmla="*/ 0 w 1033923"/>
              <a:gd name="connsiteY0" fmla="*/ 69120 h 691199"/>
              <a:gd name="connsiteX1" fmla="*/ 69120 w 1033923"/>
              <a:gd name="connsiteY1" fmla="*/ 0 h 691199"/>
              <a:gd name="connsiteX2" fmla="*/ 964803 w 1033923"/>
              <a:gd name="connsiteY2" fmla="*/ 0 h 691199"/>
              <a:gd name="connsiteX3" fmla="*/ 1033923 w 1033923"/>
              <a:gd name="connsiteY3" fmla="*/ 69120 h 691199"/>
              <a:gd name="connsiteX4" fmla="*/ 1033923 w 1033923"/>
              <a:gd name="connsiteY4" fmla="*/ 622079 h 691199"/>
              <a:gd name="connsiteX5" fmla="*/ 964803 w 1033923"/>
              <a:gd name="connsiteY5" fmla="*/ 691199 h 691199"/>
              <a:gd name="connsiteX6" fmla="*/ 69120 w 1033923"/>
              <a:gd name="connsiteY6" fmla="*/ 691199 h 691199"/>
              <a:gd name="connsiteX7" fmla="*/ 0 w 1033923"/>
              <a:gd name="connsiteY7" fmla="*/ 622079 h 691199"/>
              <a:gd name="connsiteX8" fmla="*/ 0 w 1033923"/>
              <a:gd name="connsiteY8" fmla="*/ 69120 h 6911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691199">
                <a:moveTo>
                  <a:pt x="0" y="69120"/>
                </a:moveTo>
                <a:cubicBezTo>
                  <a:pt x="0" y="30946"/>
                  <a:pt x="30946" y="0"/>
                  <a:pt x="69120" y="0"/>
                </a:cubicBezTo>
                <a:lnTo>
                  <a:pt x="964803" y="0"/>
                </a:lnTo>
                <a:cubicBezTo>
                  <a:pt x="1002977" y="0"/>
                  <a:pt x="1033923" y="30946"/>
                  <a:pt x="1033923" y="69120"/>
                </a:cubicBezTo>
                <a:lnTo>
                  <a:pt x="1033923" y="622079"/>
                </a:lnTo>
                <a:cubicBezTo>
                  <a:pt x="1033923" y="660253"/>
                  <a:pt x="1002977" y="691199"/>
                  <a:pt x="964803" y="691199"/>
                </a:cubicBezTo>
                <a:lnTo>
                  <a:pt x="69120" y="691199"/>
                </a:lnTo>
                <a:cubicBezTo>
                  <a:pt x="30946" y="691199"/>
                  <a:pt x="0" y="660253"/>
                  <a:pt x="0" y="622079"/>
                </a:cubicBezTo>
                <a:lnTo>
                  <a:pt x="0" y="6912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13792" tIns="113792" rIns="113792" bIns="338590" numCol="1" spcCol="1270" anchor="t" anchorCtr="0">
            <a:noAutofit/>
          </a:bodyPr>
          <a:lstStyle/>
          <a:p>
            <a:pPr lvl="0" algn="l" defTabSz="711200">
              <a:lnSpc>
                <a:spcPct val="90000"/>
              </a:lnSpc>
              <a:spcBef>
                <a:spcPct val="0"/>
              </a:spcBef>
              <a:spcAft>
                <a:spcPct val="35000"/>
              </a:spcAft>
            </a:pPr>
            <a:fld id="{329E2ED4-C027-48CB-A2A5-03648D6C89A8}" type="TxLink">
              <a:rPr lang="en-US" sz="1100" b="1" i="0" u="none" strike="noStrike" kern="1200">
                <a:solidFill>
                  <a:srgbClr val="333333"/>
                </a:solidFill>
                <a:latin typeface="Calibri"/>
                <a:cs typeface="Calibri"/>
              </a:rPr>
              <a:pPr lvl="0" algn="l" defTabSz="711200">
                <a:lnSpc>
                  <a:spcPct val="90000"/>
                </a:lnSpc>
                <a:spcBef>
                  <a:spcPct val="0"/>
                </a:spcBef>
                <a:spcAft>
                  <a:spcPct val="35000"/>
                </a:spcAft>
              </a:pPr>
              <a:t>Runner Up</a:t>
            </a:fld>
            <a:endParaRPr lang="en-US" sz="1600" kern="1200"/>
          </a:p>
        </xdr:txBody>
      </xdr:sp>
      <xdr:sp macro="" textlink="KPI!H5">
        <xdr:nvSpPr>
          <xdr:cNvPr id="14" name="Freeform 13"/>
          <xdr:cNvSpPr/>
        </xdr:nvSpPr>
        <xdr:spPr>
          <a:xfrm>
            <a:off x="4338367" y="1965307"/>
            <a:ext cx="915635" cy="829483"/>
          </a:xfrm>
          <a:custGeom>
            <a:avLst/>
            <a:gdLst>
              <a:gd name="connsiteX0" fmla="*/ 0 w 1033923"/>
              <a:gd name="connsiteY0" fmla="*/ 92160 h 921600"/>
              <a:gd name="connsiteX1" fmla="*/ 92160 w 1033923"/>
              <a:gd name="connsiteY1" fmla="*/ 0 h 921600"/>
              <a:gd name="connsiteX2" fmla="*/ 941763 w 1033923"/>
              <a:gd name="connsiteY2" fmla="*/ 0 h 921600"/>
              <a:gd name="connsiteX3" fmla="*/ 1033923 w 1033923"/>
              <a:gd name="connsiteY3" fmla="*/ 92160 h 921600"/>
              <a:gd name="connsiteX4" fmla="*/ 1033923 w 1033923"/>
              <a:gd name="connsiteY4" fmla="*/ 829440 h 921600"/>
              <a:gd name="connsiteX5" fmla="*/ 941763 w 1033923"/>
              <a:gd name="connsiteY5" fmla="*/ 921600 h 921600"/>
              <a:gd name="connsiteX6" fmla="*/ 92160 w 1033923"/>
              <a:gd name="connsiteY6" fmla="*/ 921600 h 921600"/>
              <a:gd name="connsiteX7" fmla="*/ 0 w 1033923"/>
              <a:gd name="connsiteY7" fmla="*/ 829440 h 921600"/>
              <a:gd name="connsiteX8" fmla="*/ 0 w 1033923"/>
              <a:gd name="connsiteY8" fmla="*/ 92160 h 9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921600">
                <a:moveTo>
                  <a:pt x="0" y="92160"/>
                </a:moveTo>
                <a:cubicBezTo>
                  <a:pt x="0" y="41261"/>
                  <a:pt x="41261" y="0"/>
                  <a:pt x="92160" y="0"/>
                </a:cubicBezTo>
                <a:lnTo>
                  <a:pt x="941763" y="0"/>
                </a:lnTo>
                <a:cubicBezTo>
                  <a:pt x="992662" y="0"/>
                  <a:pt x="1033923" y="41261"/>
                  <a:pt x="1033923" y="92160"/>
                </a:cubicBezTo>
                <a:lnTo>
                  <a:pt x="1033923" y="829440"/>
                </a:lnTo>
                <a:cubicBezTo>
                  <a:pt x="1033923" y="880339"/>
                  <a:pt x="992662" y="921600"/>
                  <a:pt x="941763" y="921600"/>
                </a:cubicBezTo>
                <a:lnTo>
                  <a:pt x="92160" y="921600"/>
                </a:lnTo>
                <a:cubicBezTo>
                  <a:pt x="41261" y="921600"/>
                  <a:pt x="0" y="880339"/>
                  <a:pt x="0" y="829440"/>
                </a:cubicBezTo>
                <a:lnTo>
                  <a:pt x="0" y="9216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0785" tIns="140785" rIns="140785" bIns="140785" numCol="1" spcCol="1270" anchor="ctr" anchorCtr="0">
            <a:noAutofit/>
          </a:bodyPr>
          <a:lstStyle/>
          <a:p>
            <a:pPr marL="171450" lvl="1" indent="-171450" algn="l" defTabSz="711200">
              <a:lnSpc>
                <a:spcPct val="90000"/>
              </a:lnSpc>
              <a:spcBef>
                <a:spcPct val="0"/>
              </a:spcBef>
              <a:spcAft>
                <a:spcPct val="15000"/>
              </a:spcAft>
              <a:buChar char="••"/>
            </a:pPr>
            <a:fld id="{DB154FF0-7A0E-47DC-B2A3-D6198EE0BAF7}" type="TxLink">
              <a:rPr lang="en-US" sz="1000" b="1" i="0" u="none" strike="noStrike" kern="1200">
                <a:solidFill>
                  <a:srgbClr val="000000"/>
                </a:solidFill>
                <a:latin typeface="Calibri"/>
                <a:cs typeface="Calibri"/>
              </a:rPr>
              <a:pPr marL="171450" lvl="1" indent="-171450" algn="l" defTabSz="711200">
                <a:lnSpc>
                  <a:spcPct val="90000"/>
                </a:lnSpc>
                <a:spcBef>
                  <a:spcPct val="0"/>
                </a:spcBef>
                <a:spcAft>
                  <a:spcPct val="15000"/>
                </a:spcAft>
                <a:buChar char="••"/>
              </a:pPr>
              <a:t>Sunrisers Hyderabad</a:t>
            </a:fld>
            <a:endParaRPr lang="en-US" sz="1000" b="1" kern="1200"/>
          </a:p>
        </xdr:txBody>
      </xdr:sp>
    </xdr:grpSp>
    <xdr:clientData/>
  </xdr:twoCellAnchor>
  <xdr:twoCellAnchor>
    <xdr:from>
      <xdr:col>12</xdr:col>
      <xdr:colOff>389659</xdr:colOff>
      <xdr:row>0</xdr:row>
      <xdr:rowOff>0</xdr:rowOff>
    </xdr:from>
    <xdr:to>
      <xdr:col>15</xdr:col>
      <xdr:colOff>536863</xdr:colOff>
      <xdr:row>2</xdr:row>
      <xdr:rowOff>155864</xdr:rowOff>
    </xdr:to>
    <xdr:grpSp>
      <xdr:nvGrpSpPr>
        <xdr:cNvPr id="15" name="Group 14"/>
        <xdr:cNvGrpSpPr/>
      </xdr:nvGrpSpPr>
      <xdr:grpSpPr>
        <a:xfrm>
          <a:off x="8598477" y="0"/>
          <a:ext cx="2199409" cy="554182"/>
          <a:chOff x="4136123" y="1532691"/>
          <a:chExt cx="1102628" cy="934284"/>
        </a:xfrm>
      </xdr:grpSpPr>
      <xdr:sp macro="" textlink="KPI!J4">
        <xdr:nvSpPr>
          <xdr:cNvPr id="16" name="Freeform 15"/>
          <xdr:cNvSpPr/>
        </xdr:nvSpPr>
        <xdr:spPr>
          <a:xfrm>
            <a:off x="4136123" y="1532691"/>
            <a:ext cx="988327" cy="619960"/>
          </a:xfrm>
          <a:custGeom>
            <a:avLst/>
            <a:gdLst>
              <a:gd name="connsiteX0" fmla="*/ 0 w 1033923"/>
              <a:gd name="connsiteY0" fmla="*/ 69120 h 691199"/>
              <a:gd name="connsiteX1" fmla="*/ 69120 w 1033923"/>
              <a:gd name="connsiteY1" fmla="*/ 0 h 691199"/>
              <a:gd name="connsiteX2" fmla="*/ 964803 w 1033923"/>
              <a:gd name="connsiteY2" fmla="*/ 0 h 691199"/>
              <a:gd name="connsiteX3" fmla="*/ 1033923 w 1033923"/>
              <a:gd name="connsiteY3" fmla="*/ 69120 h 691199"/>
              <a:gd name="connsiteX4" fmla="*/ 1033923 w 1033923"/>
              <a:gd name="connsiteY4" fmla="*/ 622079 h 691199"/>
              <a:gd name="connsiteX5" fmla="*/ 964803 w 1033923"/>
              <a:gd name="connsiteY5" fmla="*/ 691199 h 691199"/>
              <a:gd name="connsiteX6" fmla="*/ 69120 w 1033923"/>
              <a:gd name="connsiteY6" fmla="*/ 691199 h 691199"/>
              <a:gd name="connsiteX7" fmla="*/ 0 w 1033923"/>
              <a:gd name="connsiteY7" fmla="*/ 622079 h 691199"/>
              <a:gd name="connsiteX8" fmla="*/ 0 w 1033923"/>
              <a:gd name="connsiteY8" fmla="*/ 69120 h 6911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691199">
                <a:moveTo>
                  <a:pt x="0" y="69120"/>
                </a:moveTo>
                <a:cubicBezTo>
                  <a:pt x="0" y="30946"/>
                  <a:pt x="30946" y="0"/>
                  <a:pt x="69120" y="0"/>
                </a:cubicBezTo>
                <a:lnTo>
                  <a:pt x="964803" y="0"/>
                </a:lnTo>
                <a:cubicBezTo>
                  <a:pt x="1002977" y="0"/>
                  <a:pt x="1033923" y="30946"/>
                  <a:pt x="1033923" y="69120"/>
                </a:cubicBezTo>
                <a:lnTo>
                  <a:pt x="1033923" y="622079"/>
                </a:lnTo>
                <a:cubicBezTo>
                  <a:pt x="1033923" y="660253"/>
                  <a:pt x="1002977" y="691199"/>
                  <a:pt x="964803" y="691199"/>
                </a:cubicBezTo>
                <a:lnTo>
                  <a:pt x="69120" y="691199"/>
                </a:lnTo>
                <a:cubicBezTo>
                  <a:pt x="30946" y="691199"/>
                  <a:pt x="0" y="660253"/>
                  <a:pt x="0" y="622079"/>
                </a:cubicBezTo>
                <a:lnTo>
                  <a:pt x="0" y="6912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13792" tIns="113792" rIns="113792" bIns="338590" numCol="1" spcCol="1270" anchor="t" anchorCtr="0">
            <a:noAutofit/>
          </a:bodyPr>
          <a:lstStyle/>
          <a:p>
            <a:pPr lvl="0" algn="l" defTabSz="711200">
              <a:lnSpc>
                <a:spcPct val="90000"/>
              </a:lnSpc>
              <a:spcBef>
                <a:spcPct val="0"/>
              </a:spcBef>
              <a:spcAft>
                <a:spcPct val="35000"/>
              </a:spcAft>
            </a:pPr>
            <a:fld id="{BE6B668B-979E-4A8A-98B6-5F42F8D45092}" type="TxLink">
              <a:rPr lang="en-US" sz="1100" b="1" i="0" u="none" strike="noStrike" kern="1200">
                <a:solidFill>
                  <a:srgbClr val="333333"/>
                </a:solidFill>
                <a:latin typeface="Calibri"/>
                <a:cs typeface="Calibri"/>
              </a:rPr>
              <a:pPr lvl="0" algn="l" defTabSz="711200">
                <a:lnSpc>
                  <a:spcPct val="90000"/>
                </a:lnSpc>
                <a:spcBef>
                  <a:spcPct val="0"/>
                </a:spcBef>
                <a:spcAft>
                  <a:spcPct val="35000"/>
                </a:spcAft>
              </a:pPr>
              <a:t>Player of the Series</a:t>
            </a:fld>
            <a:endParaRPr lang="en-US" sz="1600" kern="1200"/>
          </a:p>
        </xdr:txBody>
      </xdr:sp>
      <xdr:sp macro="" textlink="KPI!J5">
        <xdr:nvSpPr>
          <xdr:cNvPr id="17" name="Freeform 16"/>
          <xdr:cNvSpPr/>
        </xdr:nvSpPr>
        <xdr:spPr>
          <a:xfrm>
            <a:off x="4338367" y="1965309"/>
            <a:ext cx="900384" cy="501666"/>
          </a:xfrm>
          <a:custGeom>
            <a:avLst/>
            <a:gdLst>
              <a:gd name="connsiteX0" fmla="*/ 0 w 1033923"/>
              <a:gd name="connsiteY0" fmla="*/ 92160 h 921600"/>
              <a:gd name="connsiteX1" fmla="*/ 92160 w 1033923"/>
              <a:gd name="connsiteY1" fmla="*/ 0 h 921600"/>
              <a:gd name="connsiteX2" fmla="*/ 941763 w 1033923"/>
              <a:gd name="connsiteY2" fmla="*/ 0 h 921600"/>
              <a:gd name="connsiteX3" fmla="*/ 1033923 w 1033923"/>
              <a:gd name="connsiteY3" fmla="*/ 92160 h 921600"/>
              <a:gd name="connsiteX4" fmla="*/ 1033923 w 1033923"/>
              <a:gd name="connsiteY4" fmla="*/ 829440 h 921600"/>
              <a:gd name="connsiteX5" fmla="*/ 941763 w 1033923"/>
              <a:gd name="connsiteY5" fmla="*/ 921600 h 921600"/>
              <a:gd name="connsiteX6" fmla="*/ 92160 w 1033923"/>
              <a:gd name="connsiteY6" fmla="*/ 921600 h 921600"/>
              <a:gd name="connsiteX7" fmla="*/ 0 w 1033923"/>
              <a:gd name="connsiteY7" fmla="*/ 829440 h 921600"/>
              <a:gd name="connsiteX8" fmla="*/ 0 w 1033923"/>
              <a:gd name="connsiteY8" fmla="*/ 92160 h 9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921600">
                <a:moveTo>
                  <a:pt x="0" y="92160"/>
                </a:moveTo>
                <a:cubicBezTo>
                  <a:pt x="0" y="41261"/>
                  <a:pt x="41261" y="0"/>
                  <a:pt x="92160" y="0"/>
                </a:cubicBezTo>
                <a:lnTo>
                  <a:pt x="941763" y="0"/>
                </a:lnTo>
                <a:cubicBezTo>
                  <a:pt x="992662" y="0"/>
                  <a:pt x="1033923" y="41261"/>
                  <a:pt x="1033923" y="92160"/>
                </a:cubicBezTo>
                <a:lnTo>
                  <a:pt x="1033923" y="829440"/>
                </a:lnTo>
                <a:cubicBezTo>
                  <a:pt x="1033923" y="880339"/>
                  <a:pt x="992662" y="921600"/>
                  <a:pt x="941763" y="921600"/>
                </a:cubicBezTo>
                <a:lnTo>
                  <a:pt x="92160" y="921600"/>
                </a:lnTo>
                <a:cubicBezTo>
                  <a:pt x="41261" y="921600"/>
                  <a:pt x="0" y="880339"/>
                  <a:pt x="0" y="829440"/>
                </a:cubicBezTo>
                <a:lnTo>
                  <a:pt x="0" y="9216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0785" tIns="140785" rIns="140785" bIns="140785" numCol="1" spcCol="1270" anchor="t" anchorCtr="0">
            <a:noAutofit/>
          </a:bodyPr>
          <a:lstStyle/>
          <a:p>
            <a:pPr marL="171450" lvl="1" indent="-171450" algn="l" defTabSz="711200">
              <a:lnSpc>
                <a:spcPct val="90000"/>
              </a:lnSpc>
              <a:spcBef>
                <a:spcPct val="0"/>
              </a:spcBef>
              <a:spcAft>
                <a:spcPct val="15000"/>
              </a:spcAft>
              <a:buChar char="••"/>
            </a:pPr>
            <a:fld id="{369207B1-6FBF-46EE-AEC5-2CE6F5216452}" type="TxLink">
              <a:rPr lang="en-US" sz="1200" b="1" i="0" u="none" strike="noStrike" kern="1200">
                <a:solidFill>
                  <a:srgbClr val="000000"/>
                </a:solidFill>
                <a:latin typeface="Calibri"/>
                <a:cs typeface="Calibri"/>
              </a:rPr>
              <a:pPr marL="171450" lvl="1" indent="-171450" algn="l" defTabSz="711200">
                <a:lnSpc>
                  <a:spcPct val="90000"/>
                </a:lnSpc>
                <a:spcBef>
                  <a:spcPct val="0"/>
                </a:spcBef>
                <a:spcAft>
                  <a:spcPct val="15000"/>
                </a:spcAft>
                <a:buChar char="••"/>
              </a:pPr>
              <a:t>Sunil Narine</a:t>
            </a:fld>
            <a:endParaRPr lang="en-US" sz="1600" b="1" kern="1200"/>
          </a:p>
        </xdr:txBody>
      </xdr:sp>
    </xdr:grpSp>
    <xdr:clientData/>
  </xdr:twoCellAnchor>
  <xdr:twoCellAnchor editAs="oneCell">
    <xdr:from>
      <xdr:col>0</xdr:col>
      <xdr:colOff>56284</xdr:colOff>
      <xdr:row>3</xdr:row>
      <xdr:rowOff>50224</xdr:rowOff>
    </xdr:from>
    <xdr:to>
      <xdr:col>15</xdr:col>
      <xdr:colOff>536863</xdr:colOff>
      <xdr:row>5</xdr:row>
      <xdr:rowOff>8660</xdr:rowOff>
    </xdr:to>
    <mc:AlternateContent xmlns:mc="http://schemas.openxmlformats.org/markup-compatibility/2006" xmlns:a14="http://schemas.microsoft.com/office/drawing/2010/main">
      <mc:Choice Requires="a14">
        <xdr:graphicFrame macro="">
          <xdr:nvGraphicFramePr>
            <xdr:cNvPr id="18" name="Season 3"/>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56284" y="647701"/>
              <a:ext cx="10741602" cy="35675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xdr:row>
      <xdr:rowOff>17319</xdr:rowOff>
    </xdr:from>
    <xdr:to>
      <xdr:col>9</xdr:col>
      <xdr:colOff>95249</xdr:colOff>
      <xdr:row>17</xdr:row>
      <xdr:rowOff>69272</xdr:rowOff>
    </xdr:to>
    <xdr:graphicFrame macro="">
      <xdr:nvGraphicFramePr>
        <xdr:cNvPr id="19" name="Chart 18" title="Matches win by team wrt Bat First and Field first since 200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121227</xdr:colOff>
      <xdr:row>5</xdr:row>
      <xdr:rowOff>34637</xdr:rowOff>
    </xdr:from>
    <xdr:to>
      <xdr:col>12</xdr:col>
      <xdr:colOff>138546</xdr:colOff>
      <xdr:row>17</xdr:row>
      <xdr:rowOff>69273</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207818</xdr:colOff>
      <xdr:row>5</xdr:row>
      <xdr:rowOff>34636</xdr:rowOff>
    </xdr:from>
    <xdr:to>
      <xdr:col>15</xdr:col>
      <xdr:colOff>519545</xdr:colOff>
      <xdr:row>30</xdr:row>
      <xdr:rowOff>173181</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112568</xdr:rowOff>
    </xdr:from>
    <xdr:to>
      <xdr:col>6</xdr:col>
      <xdr:colOff>251114</xdr:colOff>
      <xdr:row>31</xdr:row>
      <xdr:rowOff>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268432</xdr:colOff>
      <xdr:row>17</xdr:row>
      <xdr:rowOff>138545</xdr:rowOff>
    </xdr:from>
    <xdr:to>
      <xdr:col>12</xdr:col>
      <xdr:colOff>129886</xdr:colOff>
      <xdr:row>30</xdr:row>
      <xdr:rowOff>129886</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5260.741051041667" createdVersion="4" refreshedVersion="4" minRefreshableVersion="3" recordCount="696">
  <cacheSource type="worksheet">
    <worksheetSource name="Table2"/>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260.961039351852" createdVersion="4" refreshedVersion="4" minRefreshableVersion="3" recordCount="11">
  <cacheSource type="worksheet">
    <worksheetSource name="Table3"/>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13" firstHeaderRow="1" firstDataRow="2"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i>
    <i>
      <x v="13"/>
    </i>
    <i>
      <x v="6"/>
    </i>
    <i>
      <x v="10"/>
    </i>
    <i>
      <x v="4"/>
    </i>
    <i>
      <x v="12"/>
    </i>
    <i>
      <x v="7"/>
    </i>
    <i>
      <x v="2"/>
    </i>
    <i t="grand">
      <x/>
    </i>
  </rowItems>
  <colFields count="1">
    <field x="9"/>
  </colFields>
  <colItems count="3">
    <i>
      <x/>
    </i>
    <i>
      <x v="1"/>
    </i>
    <i t="grand">
      <x/>
    </i>
  </colItems>
  <dataFields count="1">
    <dataField name="Count of toss_winner" fld="8" subtotal="count" baseField="0" baseItem="0"/>
  </dataFields>
  <chartFormats count="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3">
          <reference field="4294967294" count="1" selected="0">
            <x v="0"/>
          </reference>
          <reference field="9" count="1" selected="0">
            <x v="0"/>
          </reference>
          <reference field="11" count="1" selected="0">
            <x v="8"/>
          </reference>
        </references>
      </pivotArea>
    </chartFormat>
    <chartFormat chart="0" format="3">
      <pivotArea type="data" outline="0" fieldPosition="0">
        <references count="3">
          <reference field="4294967294" count="1" selected="0">
            <x v="0"/>
          </reference>
          <reference field="9" count="1" selected="0">
            <x v="1"/>
          </reference>
          <reference field="11" count="1" selected="0">
            <x v="8"/>
          </reference>
        </references>
      </pivotArea>
    </chartFormat>
    <chartFormat chart="2" format="8" series="1">
      <pivotArea type="data" outline="0" fieldPosition="0">
        <references count="2">
          <reference field="4294967294" count="1" selected="0">
            <x v="0"/>
          </reference>
          <reference field="9" count="1" selected="0">
            <x v="0"/>
          </reference>
        </references>
      </pivotArea>
    </chartFormat>
    <chartFormat chart="2" format="9">
      <pivotArea type="data" outline="0" fieldPosition="0">
        <references count="3">
          <reference field="4294967294" count="1" selected="0">
            <x v="0"/>
          </reference>
          <reference field="9" count="1" selected="0">
            <x v="0"/>
          </reference>
          <reference field="11" count="1" selected="0">
            <x v="8"/>
          </reference>
        </references>
      </pivotArea>
    </chartFormat>
    <chartFormat chart="2" format="10" series="1">
      <pivotArea type="data" outline="0" fieldPosition="0">
        <references count="2">
          <reference field="4294967294" count="1" selected="0">
            <x v="0"/>
          </reference>
          <reference field="9" count="1" selected="0">
            <x v="1"/>
          </reference>
        </references>
      </pivotArea>
    </chartFormat>
    <chartFormat chart="2" format="11">
      <pivotArea type="data" outline="0" fieldPosition="0">
        <references count="3">
          <reference field="4294967294" count="1" selected="0">
            <x v="0"/>
          </reference>
          <reference field="9" count="1" selected="0">
            <x v="1"/>
          </reference>
          <reference field="1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6" firstHeaderRow="1" firstDataRow="1"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15" firstHeaderRow="1" firstDataRow="2"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1">
    <i>
      <x v="15"/>
    </i>
    <i>
      <x v="21"/>
    </i>
    <i>
      <x v="11"/>
    </i>
    <i>
      <x v="16"/>
    </i>
    <i>
      <x v="14"/>
    </i>
    <i>
      <x v="23"/>
    </i>
    <i>
      <x v="8"/>
    </i>
    <i>
      <x v="26"/>
    </i>
    <i>
      <x v="7"/>
    </i>
    <i>
      <x v="3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2" firstHeaderRow="1" firstDataRow="1"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9">
    <i>
      <x v="157"/>
    </i>
    <i>
      <x v="190"/>
    </i>
    <i>
      <x v="193"/>
    </i>
    <i>
      <x v="8"/>
    </i>
    <i>
      <x v="74"/>
    </i>
    <i>
      <x v="22"/>
    </i>
    <i>
      <x v="159"/>
    </i>
    <i>
      <x v="34"/>
    </i>
    <i>
      <x v="196"/>
    </i>
    <i>
      <x v="168"/>
    </i>
    <i>
      <x v="203"/>
    </i>
    <i>
      <x v="33"/>
    </i>
    <i>
      <x v="136"/>
    </i>
    <i>
      <x v="20"/>
    </i>
    <i>
      <x v="94"/>
    </i>
    <i>
      <x v="90"/>
    </i>
    <i>
      <x v="65"/>
    </i>
    <i>
      <x v="53"/>
    </i>
    <i>
      <x v="197"/>
    </i>
    <i>
      <x v="81"/>
    </i>
    <i>
      <x v="63"/>
    </i>
    <i>
      <x v="2"/>
    </i>
    <i>
      <x v="194"/>
    </i>
    <i>
      <x v="21"/>
    </i>
    <i>
      <x v="26"/>
    </i>
    <i>
      <x v="95"/>
    </i>
    <i>
      <x v="162"/>
    </i>
    <i>
      <x v="98"/>
    </i>
    <i>
      <x v="169"/>
    </i>
    <i>
      <x v="108"/>
    </i>
    <i>
      <x v="69"/>
    </i>
    <i>
      <x v="132"/>
    </i>
    <i>
      <x v="70"/>
    </i>
    <i>
      <x v="14"/>
    </i>
    <i>
      <x v="199"/>
    </i>
    <i>
      <x v="155"/>
    </i>
    <i>
      <x v="80"/>
    </i>
    <i>
      <x v="43"/>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5" firstHeaderRow="1" firstDataRow="1" firstDataCol="1"/>
  <pivotFields count="16">
    <pivotField showAll="0"/>
    <pivotField showAll="0"/>
    <pivotField axis="axisRow"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2" sourceName="Season">
  <pivotTables>
    <pivotTable tabId="9" name="PivotTable7"/>
    <pivotTable tabId="3" name="PivotTable1"/>
    <pivotTable tabId="6" name="PivotTable4"/>
    <pivotTable tabId="5" name="PivotTable3"/>
    <pivotTable tabId="4" name="PivotTable2"/>
  </pivotTables>
  <data>
    <tabular pivotCacheId="1">
      <items count="11">
        <i x="10"/>
        <i x="9"/>
        <i x="8"/>
        <i x="7"/>
        <i x="6"/>
        <i x="5"/>
        <i x="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2" caption="Season"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1" cache="Slicer_Season2" caption="Season" rowHeight="257175"/>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2" cache="Slicer_Season2" caption="Season" startItem="3" rowHeight="257175"/>
</slicers>
</file>

<file path=xl/slicers/slicer4.xml><?xml version="1.0" encoding="utf-8"?>
<slicers xmlns="http://schemas.microsoft.com/office/spreadsheetml/2009/9/main" xmlns:mc="http://schemas.openxmlformats.org/markup-compatibility/2006" xmlns:x="http://schemas.openxmlformats.org/spreadsheetml/2006/main" mc:Ignorable="x">
  <slicer name="Season 3" cache="Slicer_Season2" caption="Season" columnCount="11" showCaption="0" rowHeight="182880"/>
</slicers>
</file>

<file path=xl/tables/table1.xml><?xml version="1.0" encoding="utf-8"?>
<table xmlns="http://schemas.openxmlformats.org/spreadsheetml/2006/main" id="4" name="Table35" displayName="Table35" ref="B14:F25" totalsRowShown="0" headerRowDxfId="38" headerRowBorderDxfId="37" tableBorderDxfId="36" totalsRowBorderDxfId="35">
  <autoFilter ref="B14:F25"/>
  <tableColumns count="5">
    <tableColumn id="1" name="Season" dataDxfId="34"/>
    <tableColumn id="2" name="Winner" dataDxfId="33"/>
    <tableColumn id="3" name="Runner Up" dataDxfId="32"/>
    <tableColumn id="4" name="Player of the Match" dataDxfId="31"/>
    <tableColumn id="5" name="Player of the Series" dataDxfId="30"/>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P697" totalsRowShown="0" headerRowDxfId="29" dataDxfId="27" headerRowBorderDxfId="28" tableBorderDxfId="26" totalsRowBorderDxfId="25">
  <autoFilter ref="A1:P697"/>
  <tableColumns count="16">
    <tableColumn id="1" name="id" dataDxfId="24"/>
    <tableColumn id="2" name="city" dataDxfId="23"/>
    <tableColumn id="3" name="Season" dataDxfId="22">
      <calculatedColumnFormula>CONCATENATE("IPL-" &amp; YEAR(D2))</calculatedColumnFormula>
    </tableColumn>
    <tableColumn id="4" name="date" dataDxfId="21"/>
    <tableColumn id="5" name="player_of_match" dataDxfId="20"/>
    <tableColumn id="6" name="venue" dataDxfId="19"/>
    <tableColumn id="7" name="team1" dataDxfId="18"/>
    <tableColumn id="8" name="team2" dataDxfId="17"/>
    <tableColumn id="9" name="toss_winner" dataDxfId="16"/>
    <tableColumn id="10" name="toss_decision" dataDxfId="15"/>
    <tableColumn id="11" name="result" dataDxfId="14"/>
    <tableColumn id="12" name="winner" dataDxfId="13"/>
    <tableColumn id="13" name="win_by_runs" dataDxfId="12"/>
    <tableColumn id="14" name="win_by_wickets" dataDxfId="11"/>
    <tableColumn id="15" name="umpire1" dataDxfId="10"/>
    <tableColumn id="16" name="umpire2" dataDxfId="9"/>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E12" totalsRowShown="0" headerRowDxfId="8" headerRowBorderDxfId="7" tableBorderDxfId="6" totalsRowBorderDxfId="5">
  <autoFilter ref="A1:E12"/>
  <tableColumns count="5">
    <tableColumn id="1" name="Season" dataDxfId="4"/>
    <tableColumn id="2" name="Winner" dataDxfId="3"/>
    <tableColumn id="3" name="Runner Up" dataDxfId="2"/>
    <tableColumn id="4" name="Player of the Match" dataDxfId="1"/>
    <tableColumn id="5"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
  <sheetViews>
    <sheetView workbookViewId="0">
      <selection activeCell="D5" sqref="D5"/>
    </sheetView>
  </sheetViews>
  <sheetFormatPr defaultRowHeight="15.75" x14ac:dyDescent="0.25"/>
  <cols>
    <col min="1" max="1" width="24.625" customWidth="1"/>
    <col min="2" max="2" width="15.25" customWidth="1"/>
    <col min="3" max="3" width="4.625" customWidth="1"/>
    <col min="4" max="4" width="11" bestFit="1" customWidth="1"/>
  </cols>
  <sheetData>
    <row r="3" spans="1:4" x14ac:dyDescent="0.25">
      <c r="A3" s="22" t="s">
        <v>422</v>
      </c>
      <c r="B3" s="22" t="s">
        <v>423</v>
      </c>
    </row>
    <row r="4" spans="1:4" x14ac:dyDescent="0.25">
      <c r="A4" s="22" t="s">
        <v>420</v>
      </c>
      <c r="B4" t="s">
        <v>40</v>
      </c>
      <c r="C4" t="s">
        <v>20</v>
      </c>
      <c r="D4" t="s">
        <v>421</v>
      </c>
    </row>
    <row r="5" spans="1:4" x14ac:dyDescent="0.25">
      <c r="A5" s="23" t="s">
        <v>19</v>
      </c>
      <c r="B5" s="24"/>
      <c r="C5" s="24">
        <v>11</v>
      </c>
      <c r="D5" s="24">
        <v>11</v>
      </c>
    </row>
    <row r="6" spans="1:4" x14ac:dyDescent="0.25">
      <c r="A6" s="23" t="s">
        <v>18</v>
      </c>
      <c r="B6" s="24">
        <v>3</v>
      </c>
      <c r="C6" s="24">
        <v>7</v>
      </c>
      <c r="D6" s="24">
        <v>10</v>
      </c>
    </row>
    <row r="7" spans="1:4" x14ac:dyDescent="0.25">
      <c r="A7" s="23" t="s">
        <v>27</v>
      </c>
      <c r="B7" s="24">
        <v>1</v>
      </c>
      <c r="C7" s="24">
        <v>8</v>
      </c>
      <c r="D7" s="24">
        <v>9</v>
      </c>
    </row>
    <row r="8" spans="1:4" x14ac:dyDescent="0.25">
      <c r="A8" s="23" t="s">
        <v>31</v>
      </c>
      <c r="B8" s="24">
        <v>4</v>
      </c>
      <c r="C8" s="24">
        <v>3</v>
      </c>
      <c r="D8" s="24">
        <v>7</v>
      </c>
    </row>
    <row r="9" spans="1:4" x14ac:dyDescent="0.25">
      <c r="A9" s="23" t="s">
        <v>45</v>
      </c>
      <c r="B9" s="24">
        <v>1</v>
      </c>
      <c r="C9" s="24">
        <v>5</v>
      </c>
      <c r="D9" s="24">
        <v>6</v>
      </c>
    </row>
    <row r="10" spans="1:4" x14ac:dyDescent="0.25">
      <c r="A10" s="23" t="s">
        <v>50</v>
      </c>
      <c r="B10" s="24"/>
      <c r="C10" s="24">
        <v>6</v>
      </c>
      <c r="D10" s="24">
        <v>6</v>
      </c>
    </row>
    <row r="11" spans="1:4" x14ac:dyDescent="0.25">
      <c r="A11" s="23" t="s">
        <v>39</v>
      </c>
      <c r="B11" s="24"/>
      <c r="C11" s="24">
        <v>6</v>
      </c>
      <c r="D11" s="24">
        <v>6</v>
      </c>
    </row>
    <row r="12" spans="1:4" x14ac:dyDescent="0.25">
      <c r="A12" s="23" t="s">
        <v>38</v>
      </c>
      <c r="B12" s="24">
        <v>1</v>
      </c>
      <c r="C12" s="24">
        <v>4</v>
      </c>
      <c r="D12" s="24">
        <v>5</v>
      </c>
    </row>
    <row r="13" spans="1:4" x14ac:dyDescent="0.25">
      <c r="A13" s="23" t="s">
        <v>421</v>
      </c>
      <c r="B13" s="24">
        <v>10</v>
      </c>
      <c r="C13" s="24">
        <v>50</v>
      </c>
      <c r="D13" s="24">
        <v>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J13" sqref="J13"/>
    </sheetView>
  </sheetViews>
  <sheetFormatPr defaultRowHeight="15.75" x14ac:dyDescent="0.25"/>
  <cols>
    <col min="1" max="1" width="12.375" customWidth="1"/>
    <col min="2" max="2" width="14.875" bestFit="1" customWidth="1"/>
  </cols>
  <sheetData>
    <row r="3" spans="1:2" x14ac:dyDescent="0.25">
      <c r="A3" s="22" t="s">
        <v>420</v>
      </c>
      <c r="B3" t="s">
        <v>424</v>
      </c>
    </row>
    <row r="4" spans="1:2" x14ac:dyDescent="0.25">
      <c r="A4" s="23" t="s">
        <v>40</v>
      </c>
      <c r="B4" s="24">
        <v>10</v>
      </c>
    </row>
    <row r="5" spans="1:2" x14ac:dyDescent="0.25">
      <c r="A5" s="23" t="s">
        <v>20</v>
      </c>
      <c r="B5" s="24">
        <v>50</v>
      </c>
    </row>
    <row r="6" spans="1:2" x14ac:dyDescent="0.25">
      <c r="A6" s="23" t="s">
        <v>421</v>
      </c>
      <c r="B6" s="24">
        <v>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workbookViewId="0">
      <selection activeCell="D5" sqref="D5"/>
    </sheetView>
  </sheetViews>
  <sheetFormatPr defaultRowHeight="15.75" x14ac:dyDescent="0.25"/>
  <cols>
    <col min="1" max="1" width="44.625" customWidth="1"/>
    <col min="2" max="2" width="15.25" bestFit="1" customWidth="1"/>
    <col min="3" max="3" width="4.625" bestFit="1" customWidth="1"/>
    <col min="4" max="4" width="11" bestFit="1" customWidth="1"/>
  </cols>
  <sheetData>
    <row r="3" spans="1:4" x14ac:dyDescent="0.25">
      <c r="A3" s="22" t="s">
        <v>424</v>
      </c>
      <c r="B3" s="22" t="s">
        <v>423</v>
      </c>
    </row>
    <row r="4" spans="1:4" x14ac:dyDescent="0.25">
      <c r="A4" s="22" t="s">
        <v>420</v>
      </c>
      <c r="B4" t="s">
        <v>40</v>
      </c>
      <c r="C4" t="s">
        <v>20</v>
      </c>
      <c r="D4" t="s">
        <v>421</v>
      </c>
    </row>
    <row r="5" spans="1:4" x14ac:dyDescent="0.25">
      <c r="A5" s="23" t="s">
        <v>100</v>
      </c>
      <c r="B5" s="24"/>
      <c r="C5" s="24">
        <v>1</v>
      </c>
      <c r="D5" s="24">
        <v>1</v>
      </c>
    </row>
    <row r="6" spans="1:4" x14ac:dyDescent="0.25">
      <c r="A6" s="23" t="s">
        <v>93</v>
      </c>
      <c r="B6" s="24">
        <v>1</v>
      </c>
      <c r="C6" s="24">
        <v>2</v>
      </c>
      <c r="D6" s="24">
        <v>3</v>
      </c>
    </row>
    <row r="7" spans="1:4" x14ac:dyDescent="0.25">
      <c r="A7" s="23" t="s">
        <v>66</v>
      </c>
      <c r="B7" s="24"/>
      <c r="C7" s="24">
        <v>4</v>
      </c>
      <c r="D7" s="24">
        <v>4</v>
      </c>
    </row>
    <row r="8" spans="1:4" x14ac:dyDescent="0.25">
      <c r="A8" s="23" t="s">
        <v>44</v>
      </c>
      <c r="B8" s="24"/>
      <c r="C8" s="24">
        <v>6</v>
      </c>
      <c r="D8" s="24">
        <v>6</v>
      </c>
    </row>
    <row r="9" spans="1:4" x14ac:dyDescent="0.25">
      <c r="A9" s="23" t="s">
        <v>60</v>
      </c>
      <c r="B9" s="24"/>
      <c r="C9" s="24">
        <v>7</v>
      </c>
      <c r="D9" s="24">
        <v>7</v>
      </c>
    </row>
    <row r="10" spans="1:4" x14ac:dyDescent="0.25">
      <c r="A10" s="23" t="s">
        <v>55</v>
      </c>
      <c r="B10" s="24">
        <v>2</v>
      </c>
      <c r="C10" s="24">
        <v>5</v>
      </c>
      <c r="D10" s="24">
        <v>7</v>
      </c>
    </row>
    <row r="11" spans="1:4" x14ac:dyDescent="0.25">
      <c r="A11" s="23" t="s">
        <v>37</v>
      </c>
      <c r="B11" s="24">
        <v>2</v>
      </c>
      <c r="C11" s="24">
        <v>5</v>
      </c>
      <c r="D11" s="24">
        <v>7</v>
      </c>
    </row>
    <row r="12" spans="1:4" x14ac:dyDescent="0.25">
      <c r="A12" s="23" t="s">
        <v>49</v>
      </c>
      <c r="B12" s="24">
        <v>5</v>
      </c>
      <c r="C12" s="24">
        <v>2</v>
      </c>
      <c r="D12" s="24">
        <v>7</v>
      </c>
    </row>
    <row r="13" spans="1:4" x14ac:dyDescent="0.25">
      <c r="A13" s="23" t="s">
        <v>26</v>
      </c>
      <c r="B13" s="24"/>
      <c r="C13" s="24">
        <v>9</v>
      </c>
      <c r="D13" s="24">
        <v>9</v>
      </c>
    </row>
    <row r="14" spans="1:4" x14ac:dyDescent="0.25">
      <c r="A14" s="23" t="s">
        <v>17</v>
      </c>
      <c r="B14" s="24"/>
      <c r="C14" s="24">
        <v>9</v>
      </c>
      <c r="D14" s="24">
        <v>9</v>
      </c>
    </row>
    <row r="15" spans="1:4" x14ac:dyDescent="0.25">
      <c r="A15" s="23" t="s">
        <v>421</v>
      </c>
      <c r="B15" s="24">
        <v>10</v>
      </c>
      <c r="C15" s="24">
        <v>50</v>
      </c>
      <c r="D15" s="24">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2"/>
  <sheetViews>
    <sheetView workbookViewId="0">
      <selection activeCell="E6" sqref="E6"/>
    </sheetView>
  </sheetViews>
  <sheetFormatPr defaultRowHeight="15.75" x14ac:dyDescent="0.25"/>
  <cols>
    <col min="1" max="1" width="12.75" customWidth="1"/>
    <col min="2" max="2" width="23.625" bestFit="1" customWidth="1"/>
  </cols>
  <sheetData>
    <row r="3" spans="1:5" x14ac:dyDescent="0.25">
      <c r="A3" s="22" t="s">
        <v>420</v>
      </c>
      <c r="B3" t="s">
        <v>425</v>
      </c>
      <c r="D3" t="s">
        <v>426</v>
      </c>
      <c r="E3" t="s">
        <v>427</v>
      </c>
    </row>
    <row r="4" spans="1:5" x14ac:dyDescent="0.25">
      <c r="A4" s="23" t="s">
        <v>25</v>
      </c>
      <c r="B4" s="24">
        <v>4</v>
      </c>
      <c r="D4" t="str">
        <f>A4</f>
        <v>Rashid Khan</v>
      </c>
      <c r="E4">
        <f>GETPIVOTDATA("player_of_match",$A$3,"player_of_match",A4)</f>
        <v>4</v>
      </c>
    </row>
    <row r="5" spans="1:5" x14ac:dyDescent="0.25">
      <c r="A5" s="23" t="s">
        <v>69</v>
      </c>
      <c r="B5" s="24">
        <v>3</v>
      </c>
      <c r="D5" t="str">
        <f t="shared" ref="D5:D12" si="0">A5</f>
        <v>SP Narine</v>
      </c>
      <c r="E5">
        <f t="shared" ref="E5:E13" si="1">GETPIVOTDATA("player_of_match",$A$3,"player_of_match",A5)</f>
        <v>3</v>
      </c>
    </row>
    <row r="6" spans="1:5" x14ac:dyDescent="0.25">
      <c r="A6" s="23" t="s">
        <v>16</v>
      </c>
      <c r="B6" s="24">
        <v>3</v>
      </c>
      <c r="D6" t="str">
        <f t="shared" si="0"/>
        <v>SR Watson</v>
      </c>
      <c r="E6">
        <f t="shared" si="1"/>
        <v>3</v>
      </c>
    </row>
    <row r="7" spans="1:5" x14ac:dyDescent="0.25">
      <c r="A7" s="23" t="s">
        <v>59</v>
      </c>
      <c r="B7" s="24">
        <v>3</v>
      </c>
      <c r="D7" t="str">
        <f t="shared" si="0"/>
        <v>AB de Villiers</v>
      </c>
      <c r="E7">
        <f t="shared" si="1"/>
        <v>3</v>
      </c>
    </row>
    <row r="8" spans="1:5" x14ac:dyDescent="0.25">
      <c r="A8" s="23" t="s">
        <v>68</v>
      </c>
      <c r="B8" s="24">
        <v>3</v>
      </c>
      <c r="D8" t="str">
        <f t="shared" si="0"/>
        <v>JC Buttler</v>
      </c>
      <c r="E8">
        <f t="shared" si="1"/>
        <v>3</v>
      </c>
    </row>
    <row r="9" spans="1:5" x14ac:dyDescent="0.25">
      <c r="A9" s="23" t="s">
        <v>67</v>
      </c>
      <c r="B9" s="24">
        <v>2</v>
      </c>
      <c r="D9" t="str">
        <f t="shared" si="0"/>
        <v>AT Rayudu</v>
      </c>
      <c r="E9">
        <f t="shared" si="1"/>
        <v>2</v>
      </c>
    </row>
    <row r="10" spans="1:5" x14ac:dyDescent="0.25">
      <c r="A10" s="23" t="s">
        <v>83</v>
      </c>
      <c r="B10" s="24">
        <v>2</v>
      </c>
      <c r="D10" t="str">
        <f t="shared" si="0"/>
        <v>RG Sharma</v>
      </c>
      <c r="E10">
        <f t="shared" si="1"/>
        <v>2</v>
      </c>
    </row>
    <row r="11" spans="1:5" x14ac:dyDescent="0.25">
      <c r="A11" s="23" t="s">
        <v>92</v>
      </c>
      <c r="B11" s="24">
        <v>2</v>
      </c>
      <c r="D11" t="str">
        <f t="shared" si="0"/>
        <v>CH Gayle</v>
      </c>
      <c r="E11">
        <f t="shared" si="1"/>
        <v>2</v>
      </c>
    </row>
    <row r="12" spans="1:5" x14ac:dyDescent="0.25">
      <c r="A12" s="23" t="s">
        <v>95</v>
      </c>
      <c r="B12" s="24">
        <v>2</v>
      </c>
      <c r="D12" t="str">
        <f t="shared" si="0"/>
        <v>SV Samson</v>
      </c>
      <c r="E12">
        <f t="shared" si="1"/>
        <v>2</v>
      </c>
    </row>
    <row r="13" spans="1:5" x14ac:dyDescent="0.25">
      <c r="A13" s="23" t="s">
        <v>70</v>
      </c>
      <c r="B13" s="24">
        <v>2</v>
      </c>
      <c r="D13" t="str">
        <f>A13</f>
        <v>S Dhawan</v>
      </c>
      <c r="E13">
        <f t="shared" si="1"/>
        <v>2</v>
      </c>
    </row>
    <row r="14" spans="1:5" x14ac:dyDescent="0.25">
      <c r="A14" s="23" t="s">
        <v>65</v>
      </c>
      <c r="B14" s="24">
        <v>2</v>
      </c>
    </row>
    <row r="15" spans="1:5" x14ac:dyDescent="0.25">
      <c r="A15" s="23" t="s">
        <v>54</v>
      </c>
      <c r="B15" s="24">
        <v>2</v>
      </c>
    </row>
    <row r="16" spans="1:5" x14ac:dyDescent="0.25">
      <c r="A16" s="23" t="s">
        <v>94</v>
      </c>
      <c r="B16" s="24">
        <v>2</v>
      </c>
    </row>
    <row r="17" spans="1:2" x14ac:dyDescent="0.25">
      <c r="A17" s="23" t="s">
        <v>86</v>
      </c>
      <c r="B17" s="24">
        <v>2</v>
      </c>
    </row>
    <row r="18" spans="1:2" x14ac:dyDescent="0.25">
      <c r="A18" s="23" t="s">
        <v>73</v>
      </c>
      <c r="B18" s="24">
        <v>2</v>
      </c>
    </row>
    <row r="19" spans="1:2" x14ac:dyDescent="0.25">
      <c r="A19" s="23" t="s">
        <v>90</v>
      </c>
      <c r="B19" s="24">
        <v>2</v>
      </c>
    </row>
    <row r="20" spans="1:2" x14ac:dyDescent="0.25">
      <c r="A20" s="23" t="s">
        <v>56</v>
      </c>
      <c r="B20" s="24">
        <v>1</v>
      </c>
    </row>
    <row r="21" spans="1:2" x14ac:dyDescent="0.25">
      <c r="A21" s="23" t="s">
        <v>33</v>
      </c>
      <c r="B21" s="24">
        <v>1</v>
      </c>
    </row>
    <row r="22" spans="1:2" x14ac:dyDescent="0.25">
      <c r="A22" s="23" t="s">
        <v>99</v>
      </c>
      <c r="B22" s="24">
        <v>1</v>
      </c>
    </row>
    <row r="23" spans="1:2" x14ac:dyDescent="0.25">
      <c r="A23" s="23" t="s">
        <v>96</v>
      </c>
      <c r="B23" s="24">
        <v>1</v>
      </c>
    </row>
    <row r="24" spans="1:2" x14ac:dyDescent="0.25">
      <c r="A24" s="23" t="s">
        <v>74</v>
      </c>
      <c r="B24" s="24">
        <v>1</v>
      </c>
    </row>
    <row r="25" spans="1:2" x14ac:dyDescent="0.25">
      <c r="A25" s="23" t="s">
        <v>36</v>
      </c>
      <c r="B25" s="24">
        <v>1</v>
      </c>
    </row>
    <row r="26" spans="1:2" x14ac:dyDescent="0.25">
      <c r="A26" s="23" t="s">
        <v>85</v>
      </c>
      <c r="B26" s="24">
        <v>1</v>
      </c>
    </row>
    <row r="27" spans="1:2" x14ac:dyDescent="0.25">
      <c r="A27" s="23" t="s">
        <v>78</v>
      </c>
      <c r="B27" s="24">
        <v>1</v>
      </c>
    </row>
    <row r="28" spans="1:2" x14ac:dyDescent="0.25">
      <c r="A28" s="23" t="s">
        <v>97</v>
      </c>
      <c r="B28" s="24">
        <v>1</v>
      </c>
    </row>
    <row r="29" spans="1:2" x14ac:dyDescent="0.25">
      <c r="A29" s="23" t="s">
        <v>63</v>
      </c>
      <c r="B29" s="24">
        <v>1</v>
      </c>
    </row>
    <row r="30" spans="1:2" x14ac:dyDescent="0.25">
      <c r="A30" s="23" t="s">
        <v>79</v>
      </c>
      <c r="B30" s="24">
        <v>1</v>
      </c>
    </row>
    <row r="31" spans="1:2" x14ac:dyDescent="0.25">
      <c r="A31" s="23" t="s">
        <v>43</v>
      </c>
      <c r="B31" s="24">
        <v>1</v>
      </c>
    </row>
    <row r="32" spans="1:2" x14ac:dyDescent="0.25">
      <c r="A32" s="23" t="s">
        <v>48</v>
      </c>
      <c r="B32" s="24">
        <v>1</v>
      </c>
    </row>
    <row r="33" spans="1:2" x14ac:dyDescent="0.25">
      <c r="A33" s="23" t="s">
        <v>76</v>
      </c>
      <c r="B33" s="24">
        <v>1</v>
      </c>
    </row>
    <row r="34" spans="1:2" x14ac:dyDescent="0.25">
      <c r="A34" s="23" t="s">
        <v>71</v>
      </c>
      <c r="B34" s="24">
        <v>1</v>
      </c>
    </row>
    <row r="35" spans="1:2" x14ac:dyDescent="0.25">
      <c r="A35" s="23" t="s">
        <v>87</v>
      </c>
      <c r="B35" s="24">
        <v>1</v>
      </c>
    </row>
    <row r="36" spans="1:2" x14ac:dyDescent="0.25">
      <c r="A36" s="23" t="s">
        <v>88</v>
      </c>
      <c r="B36" s="24">
        <v>1</v>
      </c>
    </row>
    <row r="37" spans="1:2" x14ac:dyDescent="0.25">
      <c r="A37" s="23" t="s">
        <v>30</v>
      </c>
      <c r="B37" s="24">
        <v>1</v>
      </c>
    </row>
    <row r="38" spans="1:2" x14ac:dyDescent="0.25">
      <c r="A38" s="23" t="s">
        <v>80</v>
      </c>
      <c r="B38" s="24">
        <v>1</v>
      </c>
    </row>
    <row r="39" spans="1:2" x14ac:dyDescent="0.25">
      <c r="A39" s="23" t="s">
        <v>77</v>
      </c>
      <c r="B39" s="24">
        <v>1</v>
      </c>
    </row>
    <row r="40" spans="1:2" x14ac:dyDescent="0.25">
      <c r="A40" s="23" t="s">
        <v>62</v>
      </c>
      <c r="B40" s="24">
        <v>1</v>
      </c>
    </row>
    <row r="41" spans="1:2" x14ac:dyDescent="0.25">
      <c r="A41" s="23" t="s">
        <v>101</v>
      </c>
      <c r="B41" s="24">
        <v>1</v>
      </c>
    </row>
    <row r="42" spans="1:2" x14ac:dyDescent="0.25">
      <c r="A42" s="23" t="s">
        <v>421</v>
      </c>
      <c r="B42" s="24">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5"/>
  <sheetViews>
    <sheetView workbookViewId="0">
      <selection activeCell="H16" sqref="H16"/>
    </sheetView>
  </sheetViews>
  <sheetFormatPr defaultRowHeight="15.75" x14ac:dyDescent="0.25"/>
  <cols>
    <col min="1" max="1" width="12.375" bestFit="1" customWidth="1"/>
  </cols>
  <sheetData>
    <row r="3" spans="1:10" x14ac:dyDescent="0.25">
      <c r="A3" s="22" t="s">
        <v>420</v>
      </c>
    </row>
    <row r="4" spans="1:10" ht="30" x14ac:dyDescent="0.25">
      <c r="A4" s="23" t="s">
        <v>390</v>
      </c>
      <c r="F4" s="6" t="s">
        <v>384</v>
      </c>
      <c r="G4" s="6" t="s">
        <v>385</v>
      </c>
      <c r="H4" s="6" t="s">
        <v>386</v>
      </c>
      <c r="I4" s="6" t="s">
        <v>387</v>
      </c>
      <c r="J4" s="6" t="s">
        <v>388</v>
      </c>
    </row>
    <row r="5" spans="1:10" x14ac:dyDescent="0.25">
      <c r="A5" s="23" t="s">
        <v>421</v>
      </c>
      <c r="F5" t="str">
        <f>A4</f>
        <v>IPL-2018</v>
      </c>
      <c r="G5" t="str">
        <f>VLOOKUP(F5,B15:F25,2,0)</f>
        <v>Chennai Super Kings</v>
      </c>
      <c r="H5" t="str">
        <f>VLOOKUP(F5,B15:F25,3,0)</f>
        <v>Sunrisers Hyderabad</v>
      </c>
      <c r="I5" t="str">
        <f>VLOOKUP(F5,B15:F25,4,0)</f>
        <v>Shane Watson</v>
      </c>
      <c r="J5" t="str">
        <f>VLOOKUP(F5,B15:F25,5,0)</f>
        <v>Sunil Narine</v>
      </c>
    </row>
    <row r="14" spans="1:10" ht="30" x14ac:dyDescent="0.25">
      <c r="B14" s="28" t="s">
        <v>384</v>
      </c>
      <c r="C14" s="29" t="s">
        <v>385</v>
      </c>
      <c r="D14" s="29" t="s">
        <v>386</v>
      </c>
      <c r="E14" s="29" t="s">
        <v>387</v>
      </c>
      <c r="F14" s="30" t="s">
        <v>388</v>
      </c>
    </row>
    <row r="15" spans="1:10" ht="45" x14ac:dyDescent="0.25">
      <c r="B15" s="25" t="s">
        <v>390</v>
      </c>
      <c r="C15" s="8" t="s">
        <v>19</v>
      </c>
      <c r="D15" s="7" t="s">
        <v>18</v>
      </c>
      <c r="E15" s="7" t="s">
        <v>391</v>
      </c>
      <c r="F15" s="26" t="s">
        <v>392</v>
      </c>
    </row>
    <row r="16" spans="1:10" ht="60" x14ac:dyDescent="0.25">
      <c r="B16" s="25" t="s">
        <v>393</v>
      </c>
      <c r="C16" s="6" t="s">
        <v>39</v>
      </c>
      <c r="D16" s="9" t="s">
        <v>394</v>
      </c>
      <c r="E16" s="9" t="s">
        <v>395</v>
      </c>
      <c r="F16" s="27" t="s">
        <v>396</v>
      </c>
    </row>
    <row r="17" spans="2:6" ht="60" x14ac:dyDescent="0.25">
      <c r="B17" s="25" t="s">
        <v>397</v>
      </c>
      <c r="C17" s="8" t="s">
        <v>18</v>
      </c>
      <c r="D17" s="7" t="s">
        <v>50</v>
      </c>
      <c r="E17" s="7" t="s">
        <v>398</v>
      </c>
      <c r="F17" s="26" t="s">
        <v>399</v>
      </c>
    </row>
    <row r="18" spans="2:6" ht="45" x14ac:dyDescent="0.25">
      <c r="B18" s="25" t="s">
        <v>400</v>
      </c>
      <c r="C18" s="6" t="s">
        <v>39</v>
      </c>
      <c r="D18" s="9" t="s">
        <v>19</v>
      </c>
      <c r="E18" s="9" t="s">
        <v>401</v>
      </c>
      <c r="F18" s="27" t="s">
        <v>389</v>
      </c>
    </row>
    <row r="19" spans="2:6" ht="45" x14ac:dyDescent="0.25">
      <c r="B19" s="25" t="s">
        <v>402</v>
      </c>
      <c r="C19" s="8" t="s">
        <v>27</v>
      </c>
      <c r="D19" s="7" t="s">
        <v>45</v>
      </c>
      <c r="E19" s="7" t="s">
        <v>403</v>
      </c>
      <c r="F19" s="26" t="s">
        <v>404</v>
      </c>
    </row>
    <row r="20" spans="2:6" ht="45" x14ac:dyDescent="0.25">
      <c r="B20" s="25" t="s">
        <v>405</v>
      </c>
      <c r="C20" s="6" t="s">
        <v>39</v>
      </c>
      <c r="D20" s="9" t="s">
        <v>19</v>
      </c>
      <c r="E20" s="9" t="s">
        <v>406</v>
      </c>
      <c r="F20" s="27" t="s">
        <v>391</v>
      </c>
    </row>
    <row r="21" spans="2:6" ht="45" x14ac:dyDescent="0.25">
      <c r="B21" s="25" t="s">
        <v>407</v>
      </c>
      <c r="C21" s="8" t="s">
        <v>27</v>
      </c>
      <c r="D21" s="7" t="s">
        <v>19</v>
      </c>
      <c r="E21" s="7" t="s">
        <v>408</v>
      </c>
      <c r="F21" s="26" t="s">
        <v>392</v>
      </c>
    </row>
    <row r="22" spans="2:6" ht="60" x14ac:dyDescent="0.25">
      <c r="B22" s="25" t="s">
        <v>409</v>
      </c>
      <c r="C22" s="6" t="s">
        <v>19</v>
      </c>
      <c r="D22" s="9" t="s">
        <v>50</v>
      </c>
      <c r="E22" s="9" t="s">
        <v>410</v>
      </c>
      <c r="F22" s="27" t="s">
        <v>411</v>
      </c>
    </row>
    <row r="23" spans="2:6" ht="45" x14ac:dyDescent="0.25">
      <c r="B23" s="25" t="s">
        <v>412</v>
      </c>
      <c r="C23" s="8" t="s">
        <v>19</v>
      </c>
      <c r="D23" s="7" t="s">
        <v>39</v>
      </c>
      <c r="E23" s="7" t="s">
        <v>413</v>
      </c>
      <c r="F23" s="26" t="s">
        <v>414</v>
      </c>
    </row>
    <row r="24" spans="2:6" ht="60" x14ac:dyDescent="0.25">
      <c r="B24" s="25" t="s">
        <v>415</v>
      </c>
      <c r="C24" s="6" t="s">
        <v>260</v>
      </c>
      <c r="D24" s="9" t="s">
        <v>50</v>
      </c>
      <c r="E24" s="9" t="s">
        <v>416</v>
      </c>
      <c r="F24" s="27" t="s">
        <v>417</v>
      </c>
    </row>
    <row r="25" spans="2:6" ht="45" x14ac:dyDescent="0.25">
      <c r="B25" s="31" t="s">
        <v>418</v>
      </c>
      <c r="C25" s="32" t="s">
        <v>31</v>
      </c>
      <c r="D25" s="33" t="s">
        <v>19</v>
      </c>
      <c r="E25" s="33" t="s">
        <v>419</v>
      </c>
      <c r="F25" s="34"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97"/>
  <sheetViews>
    <sheetView topLeftCell="A2" zoomScale="85" zoomScaleNormal="85" workbookViewId="0">
      <selection activeCell="F10" sqref="F10"/>
    </sheetView>
  </sheetViews>
  <sheetFormatPr defaultRowHeight="15.75" x14ac:dyDescent="0.25"/>
  <cols>
    <col min="2" max="2" width="13.25" bestFit="1" customWidth="1"/>
    <col min="3" max="3" width="13.25" customWidth="1"/>
    <col min="4" max="4" width="10.125" bestFit="1" customWidth="1"/>
    <col min="5" max="5" width="17.5" customWidth="1"/>
    <col min="6" max="6" width="46.75" bestFit="1" customWidth="1"/>
    <col min="7" max="9" width="23.875" bestFit="1" customWidth="1"/>
    <col min="10" max="10" width="14.75" customWidth="1"/>
    <col min="12" max="12" width="23.875" bestFit="1" customWidth="1"/>
    <col min="13" max="13" width="14.125" customWidth="1"/>
    <col min="14" max="14" width="16.625" customWidth="1"/>
    <col min="15" max="15" width="10" customWidth="1"/>
    <col min="16" max="16" width="44.625" bestFit="1" customWidth="1"/>
    <col min="17" max="18" width="22" bestFit="1" customWidth="1"/>
  </cols>
  <sheetData>
    <row r="1" spans="1:16" s="1" customFormat="1" x14ac:dyDescent="0.25">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25">
      <c r="A2" s="10">
        <v>7953</v>
      </c>
      <c r="B2" s="2" t="s">
        <v>15</v>
      </c>
      <c r="C2" s="2" t="str">
        <f>CONCATENATE("IPL-" &amp; YEAR(D2))</f>
        <v>IPL-2018</v>
      </c>
      <c r="D2" s="3">
        <v>43247</v>
      </c>
      <c r="E2" s="2" t="s">
        <v>16</v>
      </c>
      <c r="F2" s="2" t="s">
        <v>17</v>
      </c>
      <c r="G2" s="2" t="s">
        <v>18</v>
      </c>
      <c r="H2" s="2" t="s">
        <v>19</v>
      </c>
      <c r="I2" s="2" t="s">
        <v>19</v>
      </c>
      <c r="J2" s="2" t="s">
        <v>20</v>
      </c>
      <c r="K2" s="2" t="s">
        <v>21</v>
      </c>
      <c r="L2" s="2" t="s">
        <v>19</v>
      </c>
      <c r="M2" s="2">
        <v>0</v>
      </c>
      <c r="N2" s="2">
        <v>8</v>
      </c>
      <c r="O2" s="2" t="s">
        <v>22</v>
      </c>
      <c r="P2" s="12" t="s">
        <v>23</v>
      </c>
    </row>
    <row r="3" spans="1:16" x14ac:dyDescent="0.25">
      <c r="A3" s="11">
        <v>7952</v>
      </c>
      <c r="B3" s="4" t="s">
        <v>24</v>
      </c>
      <c r="C3" s="2" t="str">
        <f t="shared" ref="C3:C66" si="0">CONCATENATE("IPL-" &amp; YEAR(D3))</f>
        <v>IPL-2018</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25">
      <c r="A4" s="10">
        <v>7951</v>
      </c>
      <c r="B4" s="2" t="s">
        <v>24</v>
      </c>
      <c r="C4" s="2" t="str">
        <f t="shared" si="0"/>
        <v>IPL-2018</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25">
      <c r="A5" s="11">
        <v>7950</v>
      </c>
      <c r="B5" s="4" t="s">
        <v>15</v>
      </c>
      <c r="C5" s="2" t="str">
        <f t="shared" si="0"/>
        <v>IPL-2018</v>
      </c>
      <c r="D5" s="5">
        <v>43242</v>
      </c>
      <c r="E5" s="4" t="s">
        <v>33</v>
      </c>
      <c r="F5" s="4" t="s">
        <v>17</v>
      </c>
      <c r="G5" s="4" t="s">
        <v>18</v>
      </c>
      <c r="H5" s="4" t="s">
        <v>19</v>
      </c>
      <c r="I5" s="4" t="s">
        <v>19</v>
      </c>
      <c r="J5" s="4" t="s">
        <v>20</v>
      </c>
      <c r="K5" s="4" t="s">
        <v>21</v>
      </c>
      <c r="L5" s="4" t="s">
        <v>19</v>
      </c>
      <c r="M5" s="4">
        <v>0</v>
      </c>
      <c r="N5" s="4">
        <v>2</v>
      </c>
      <c r="O5" s="4" t="s">
        <v>22</v>
      </c>
      <c r="P5" s="13" t="s">
        <v>34</v>
      </c>
    </row>
    <row r="6" spans="1:16" x14ac:dyDescent="0.25">
      <c r="A6" s="10">
        <v>7948</v>
      </c>
      <c r="B6" s="2" t="s">
        <v>35</v>
      </c>
      <c r="C6" s="2" t="str">
        <f t="shared" si="0"/>
        <v>IPL-2018</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25">
      <c r="A7" s="11">
        <v>7949</v>
      </c>
      <c r="B7" s="4" t="s">
        <v>42</v>
      </c>
      <c r="C7" s="2" t="str">
        <f t="shared" si="0"/>
        <v>IPL-2018</v>
      </c>
      <c r="D7" s="5">
        <v>43240</v>
      </c>
      <c r="E7" s="4" t="s">
        <v>43</v>
      </c>
      <c r="F7" s="4" t="s">
        <v>44</v>
      </c>
      <c r="G7" s="4" t="s">
        <v>45</v>
      </c>
      <c r="H7" s="4" t="s">
        <v>19</v>
      </c>
      <c r="I7" s="4" t="s">
        <v>19</v>
      </c>
      <c r="J7" s="4" t="s">
        <v>20</v>
      </c>
      <c r="K7" s="4" t="s">
        <v>21</v>
      </c>
      <c r="L7" s="4" t="s">
        <v>19</v>
      </c>
      <c r="M7" s="4">
        <v>0</v>
      </c>
      <c r="N7" s="4">
        <v>5</v>
      </c>
      <c r="O7" s="4" t="s">
        <v>28</v>
      </c>
      <c r="P7" s="13" t="s">
        <v>46</v>
      </c>
    </row>
    <row r="8" spans="1:16" x14ac:dyDescent="0.25">
      <c r="A8" s="10">
        <v>7946</v>
      </c>
      <c r="B8" s="2" t="s">
        <v>47</v>
      </c>
      <c r="C8" s="2" t="str">
        <f t="shared" si="0"/>
        <v>IPL-2018</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25">
      <c r="A9" s="11">
        <v>7947</v>
      </c>
      <c r="B9" s="4" t="s">
        <v>53</v>
      </c>
      <c r="C9" s="2" t="str">
        <f t="shared" si="0"/>
        <v>IPL-2018</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25">
      <c r="A10" s="10">
        <v>7945</v>
      </c>
      <c r="B10" s="2" t="s">
        <v>35</v>
      </c>
      <c r="C10" s="2" t="str">
        <f t="shared" si="0"/>
        <v>IPL-2018</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25">
      <c r="A11" s="11">
        <v>7944</v>
      </c>
      <c r="B11" s="4" t="s">
        <v>58</v>
      </c>
      <c r="C11" s="2" t="str">
        <f t="shared" si="0"/>
        <v>IPL-2018</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25">
      <c r="A12" s="10">
        <v>7943</v>
      </c>
      <c r="B12" s="2" t="s">
        <v>15</v>
      </c>
      <c r="C12" s="2" t="str">
        <f t="shared" si="0"/>
        <v>IPL-2018</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25">
      <c r="A13" s="11">
        <v>7942</v>
      </c>
      <c r="B13" s="4" t="s">
        <v>24</v>
      </c>
      <c r="C13" s="2" t="str">
        <f t="shared" si="0"/>
        <v>IPL-2018</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25">
      <c r="A14" s="10">
        <v>7941</v>
      </c>
      <c r="B14" s="2" t="s">
        <v>64</v>
      </c>
      <c r="C14" s="2" t="str">
        <f t="shared" si="0"/>
        <v>IPL-2018</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25">
      <c r="A15" s="11">
        <v>7939</v>
      </c>
      <c r="B15" s="4" t="s">
        <v>42</v>
      </c>
      <c r="C15" s="2" t="str">
        <f t="shared" si="0"/>
        <v>IPL-2018</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25">
      <c r="A16" s="10">
        <v>7940</v>
      </c>
      <c r="B16" s="2" t="s">
        <v>15</v>
      </c>
      <c r="C16" s="2" t="str">
        <f t="shared" si="0"/>
        <v>IPL-2018</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25">
      <c r="A17" s="11">
        <v>7937</v>
      </c>
      <c r="B17" s="4" t="s">
        <v>64</v>
      </c>
      <c r="C17" s="2" t="str">
        <f t="shared" si="0"/>
        <v>IPL-2018</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25">
      <c r="A18" s="10">
        <v>7938</v>
      </c>
      <c r="B18" s="2" t="s">
        <v>35</v>
      </c>
      <c r="C18" s="2" t="str">
        <f t="shared" si="0"/>
        <v>IPL-2018</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25">
      <c r="A19" s="11">
        <v>7936</v>
      </c>
      <c r="B19" s="4" t="s">
        <v>47</v>
      </c>
      <c r="C19" s="2" t="str">
        <f t="shared" si="0"/>
        <v>IPL-2018</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25">
      <c r="A20" s="10">
        <v>7935</v>
      </c>
      <c r="B20" s="2" t="s">
        <v>35</v>
      </c>
      <c r="C20" s="2" t="str">
        <f t="shared" si="0"/>
        <v>IPL-2018</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25">
      <c r="A21" s="11">
        <v>7934</v>
      </c>
      <c r="B21" s="4" t="s">
        <v>24</v>
      </c>
      <c r="C21" s="2" t="str">
        <f t="shared" si="0"/>
        <v>IPL-2018</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25">
      <c r="A22" s="10">
        <v>7933</v>
      </c>
      <c r="B22" s="2" t="s">
        <v>47</v>
      </c>
      <c r="C22" s="2" t="str">
        <f t="shared" si="0"/>
        <v>IPL-2018</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25">
      <c r="A23" s="11">
        <v>7932</v>
      </c>
      <c r="B23" s="4" t="s">
        <v>53</v>
      </c>
      <c r="C23" s="2" t="str">
        <f t="shared" si="0"/>
        <v>IPL-2018</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25">
      <c r="A24" s="10">
        <v>7930</v>
      </c>
      <c r="B24" s="2" t="s">
        <v>15</v>
      </c>
      <c r="C24" s="2" t="str">
        <f t="shared" si="0"/>
        <v>IPL-2018</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25">
      <c r="A25" s="11">
        <v>7931</v>
      </c>
      <c r="B25" s="4" t="s">
        <v>64</v>
      </c>
      <c r="C25" s="2" t="str">
        <f t="shared" si="0"/>
        <v>IPL-2018</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25">
      <c r="A26" s="10">
        <v>7928</v>
      </c>
      <c r="B26" s="2" t="s">
        <v>42</v>
      </c>
      <c r="C26" s="2" t="str">
        <f t="shared" si="0"/>
        <v>IPL-2018</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25">
      <c r="A27" s="11">
        <v>7929</v>
      </c>
      <c r="B27" s="4" t="s">
        <v>53</v>
      </c>
      <c r="C27" s="2" t="str">
        <f t="shared" si="0"/>
        <v>IPL-2018</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25">
      <c r="A28" s="10">
        <v>7927</v>
      </c>
      <c r="B28" s="2" t="s">
        <v>64</v>
      </c>
      <c r="C28" s="2" t="str">
        <f t="shared" si="0"/>
        <v>IPL-2018</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25">
      <c r="A29" s="11">
        <v>7926</v>
      </c>
      <c r="B29" s="4" t="s">
        <v>24</v>
      </c>
      <c r="C29" s="2" t="str">
        <f t="shared" si="0"/>
        <v>IPL-2018</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25">
      <c r="A30" s="10">
        <v>7925</v>
      </c>
      <c r="B30" s="2" t="s">
        <v>35</v>
      </c>
      <c r="C30" s="2" t="str">
        <f t="shared" si="0"/>
        <v>IPL-2018</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25">
      <c r="A31" s="11">
        <v>7924</v>
      </c>
      <c r="B31" s="4" t="s">
        <v>58</v>
      </c>
      <c r="C31" s="2" t="str">
        <f t="shared" si="0"/>
        <v>IPL-2018</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25">
      <c r="A32" s="10">
        <v>7923</v>
      </c>
      <c r="B32" s="2" t="s">
        <v>42</v>
      </c>
      <c r="C32" s="2" t="str">
        <f t="shared" si="0"/>
        <v>IPL-2018</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25">
      <c r="A33" s="11">
        <v>7921</v>
      </c>
      <c r="B33" s="4" t="s">
        <v>47</v>
      </c>
      <c r="C33" s="2" t="str">
        <f t="shared" si="0"/>
        <v>IPL-2018</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25">
      <c r="A34" s="10">
        <v>7922</v>
      </c>
      <c r="B34" s="2" t="s">
        <v>58</v>
      </c>
      <c r="C34" s="2" t="str">
        <f t="shared" si="0"/>
        <v>IPL-2018</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25">
      <c r="A35" s="11">
        <v>7920</v>
      </c>
      <c r="B35" s="4" t="s">
        <v>42</v>
      </c>
      <c r="C35" s="2" t="str">
        <f t="shared" si="0"/>
        <v>IPL-2018</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25">
      <c r="A36" s="10">
        <v>7919</v>
      </c>
      <c r="B36" s="2" t="s">
        <v>35</v>
      </c>
      <c r="C36" s="2" t="str">
        <f t="shared" si="0"/>
        <v>IPL-2018</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25">
      <c r="A37" s="11">
        <v>7918</v>
      </c>
      <c r="B37" s="4" t="s">
        <v>53</v>
      </c>
      <c r="C37" s="2" t="str">
        <f t="shared" si="0"/>
        <v>IPL-2018</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25">
      <c r="A38" s="10">
        <v>7917</v>
      </c>
      <c r="B38" s="2" t="s">
        <v>58</v>
      </c>
      <c r="C38" s="2" t="str">
        <f t="shared" si="0"/>
        <v>IPL-2018</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25">
      <c r="A39" s="11">
        <v>7916</v>
      </c>
      <c r="B39" s="4" t="s">
        <v>15</v>
      </c>
      <c r="C39" s="2" t="str">
        <f t="shared" si="0"/>
        <v>IPL-2018</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25">
      <c r="A40" s="10">
        <v>7915</v>
      </c>
      <c r="B40" s="2" t="s">
        <v>35</v>
      </c>
      <c r="C40" s="2" t="str">
        <f t="shared" si="0"/>
        <v>IPL-2018</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25">
      <c r="A41" s="11">
        <v>7913</v>
      </c>
      <c r="B41" s="4" t="s">
        <v>53</v>
      </c>
      <c r="C41" s="2" t="str">
        <f t="shared" si="0"/>
        <v>IPL-2018</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25">
      <c r="A42" s="10">
        <v>7914</v>
      </c>
      <c r="B42" s="2" t="s">
        <v>47</v>
      </c>
      <c r="C42" s="2" t="str">
        <f t="shared" si="0"/>
        <v>IPL-2018</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25">
      <c r="A43" s="11">
        <v>7911</v>
      </c>
      <c r="B43" s="4" t="s">
        <v>24</v>
      </c>
      <c r="C43" s="2" t="str">
        <f t="shared" si="0"/>
        <v>IPL-2018</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25">
      <c r="A44" s="10">
        <v>7912</v>
      </c>
      <c r="B44" s="2" t="s">
        <v>58</v>
      </c>
      <c r="C44" s="2" t="str">
        <f t="shared" si="0"/>
        <v>IPL-2018</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25">
      <c r="A45" s="11">
        <v>7910</v>
      </c>
      <c r="B45" s="4" t="s">
        <v>42</v>
      </c>
      <c r="C45" s="2" t="str">
        <f t="shared" si="0"/>
        <v>IPL-2018</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25">
      <c r="A46" s="10">
        <v>7909</v>
      </c>
      <c r="B46" s="2" t="s">
        <v>91</v>
      </c>
      <c r="C46" s="2" t="str">
        <f t="shared" si="0"/>
        <v>IPL-2018</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25">
      <c r="A47" s="11">
        <v>7908</v>
      </c>
      <c r="B47" s="4" t="s">
        <v>47</v>
      </c>
      <c r="C47" s="2" t="str">
        <f t="shared" si="0"/>
        <v>IPL-2018</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25">
      <c r="A48" s="10">
        <v>7907</v>
      </c>
      <c r="B48" s="2" t="s">
        <v>15</v>
      </c>
      <c r="C48" s="2" t="str">
        <f t="shared" si="0"/>
        <v>IPL-2018</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25">
      <c r="A49" s="11">
        <v>7906</v>
      </c>
      <c r="B49" s="4" t="s">
        <v>24</v>
      </c>
      <c r="C49" s="2" t="str">
        <f t="shared" si="0"/>
        <v>IPL-2018</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25">
      <c r="A50" s="10">
        <v>7904</v>
      </c>
      <c r="B50" s="2" t="s">
        <v>58</v>
      </c>
      <c r="C50" s="2" t="str">
        <f t="shared" si="0"/>
        <v>IPL-2018</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25">
      <c r="A51" s="11">
        <v>7905</v>
      </c>
      <c r="B51" s="4" t="s">
        <v>91</v>
      </c>
      <c r="C51" s="2" t="str">
        <f t="shared" si="0"/>
        <v>IPL-2018</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25">
      <c r="A52" s="10">
        <v>7902</v>
      </c>
      <c r="B52" s="2" t="s">
        <v>15</v>
      </c>
      <c r="C52" s="2" t="str">
        <f t="shared" si="0"/>
        <v>IPL-2018</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25">
      <c r="A53" s="11">
        <v>7903</v>
      </c>
      <c r="B53" s="4" t="s">
        <v>24</v>
      </c>
      <c r="C53" s="2" t="str">
        <f t="shared" si="0"/>
        <v>IPL-2018</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25">
      <c r="A54" s="10">
        <v>7901</v>
      </c>
      <c r="B54" s="2" t="s">
        <v>58</v>
      </c>
      <c r="C54" s="2" t="str">
        <f t="shared" si="0"/>
        <v>IPL-2018</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25">
      <c r="A55" s="11">
        <v>7900</v>
      </c>
      <c r="B55" s="4" t="s">
        <v>53</v>
      </c>
      <c r="C55" s="2" t="str">
        <f t="shared" si="0"/>
        <v>IPL-2018</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25">
      <c r="A56" s="10">
        <v>7899</v>
      </c>
      <c r="B56" s="2" t="s">
        <v>47</v>
      </c>
      <c r="C56" s="2" t="str">
        <f t="shared" si="0"/>
        <v>IPL-2018</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25">
      <c r="A57" s="11">
        <v>7898</v>
      </c>
      <c r="B57" s="4" t="s">
        <v>98</v>
      </c>
      <c r="C57" s="2" t="str">
        <f t="shared" si="0"/>
        <v>IPL-2018</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25">
      <c r="A58" s="10">
        <v>7897</v>
      </c>
      <c r="B58" s="2" t="s">
        <v>53</v>
      </c>
      <c r="C58" s="2" t="str">
        <f t="shared" si="0"/>
        <v>IPL-2018</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25">
      <c r="A59" s="11">
        <v>7895</v>
      </c>
      <c r="B59" s="4" t="s">
        <v>91</v>
      </c>
      <c r="C59" s="2" t="str">
        <f t="shared" si="0"/>
        <v>IPL-2018</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25">
      <c r="A60" s="10">
        <v>7896</v>
      </c>
      <c r="B60" s="2" t="s">
        <v>24</v>
      </c>
      <c r="C60" s="2" t="str">
        <f t="shared" si="0"/>
        <v>IPL-2018</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25">
      <c r="A61" s="11">
        <v>7894</v>
      </c>
      <c r="B61" s="4" t="s">
        <v>15</v>
      </c>
      <c r="C61" s="2" t="str">
        <f t="shared" si="0"/>
        <v>IPL-2018</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25">
      <c r="A62" s="10">
        <v>59</v>
      </c>
      <c r="B62" s="2" t="s">
        <v>53</v>
      </c>
      <c r="C62" s="2" t="str">
        <f t="shared" si="0"/>
        <v>IPL-2017</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25">
      <c r="A63" s="11">
        <v>58</v>
      </c>
      <c r="B63" s="4" t="s">
        <v>105</v>
      </c>
      <c r="C63" s="2" t="str">
        <f t="shared" si="0"/>
        <v>IPL-2017</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25">
      <c r="A64" s="10">
        <v>57</v>
      </c>
      <c r="B64" s="2" t="s">
        <v>105</v>
      </c>
      <c r="C64" s="2" t="str">
        <f t="shared" si="0"/>
        <v>IPL-2017</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25">
      <c r="A65" s="11">
        <v>56</v>
      </c>
      <c r="B65" s="4" t="s">
        <v>15</v>
      </c>
      <c r="C65" s="2" t="str">
        <f t="shared" si="0"/>
        <v>IPL-2017</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25">
      <c r="A66" s="10">
        <v>54</v>
      </c>
      <c r="B66" s="2" t="s">
        <v>42</v>
      </c>
      <c r="C66" s="2" t="str">
        <f t="shared" si="0"/>
        <v>IPL-2017</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25">
      <c r="A67" s="11">
        <v>55</v>
      </c>
      <c r="B67" s="4" t="s">
        <v>35</v>
      </c>
      <c r="C67" s="2" t="str">
        <f t="shared" ref="C67:C130" si="1">CONCATENATE("IPL-" &amp; YEAR(D67))</f>
        <v>IPL-2017</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25">
      <c r="A68" s="10">
        <v>52</v>
      </c>
      <c r="B68" s="2" t="s">
        <v>114</v>
      </c>
      <c r="C68" s="2" t="str">
        <f t="shared" si="1"/>
        <v>IPL-2017</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25">
      <c r="A69" s="11">
        <v>53</v>
      </c>
      <c r="B69" s="4" t="s">
        <v>24</v>
      </c>
      <c r="C69" s="2" t="str">
        <f t="shared" si="1"/>
        <v>IPL-2017</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25">
      <c r="A70" s="10">
        <v>51</v>
      </c>
      <c r="B70" s="2" t="s">
        <v>35</v>
      </c>
      <c r="C70" s="2" t="str">
        <f t="shared" si="1"/>
        <v>IPL-2017</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25">
      <c r="A71" s="11">
        <v>50</v>
      </c>
      <c r="B71" s="4" t="s">
        <v>15</v>
      </c>
      <c r="C71" s="2" t="str">
        <f t="shared" si="1"/>
        <v>IPL-2017</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25">
      <c r="A72" s="10">
        <v>49</v>
      </c>
      <c r="B72" s="2" t="s">
        <v>114</v>
      </c>
      <c r="C72" s="2" t="str">
        <f t="shared" si="1"/>
        <v>IPL-2017</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25">
      <c r="A73" s="11">
        <v>48</v>
      </c>
      <c r="B73" s="4" t="s">
        <v>123</v>
      </c>
      <c r="C73" s="2" t="str">
        <f t="shared" si="1"/>
        <v>IPL-2017</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25">
      <c r="A74" s="10">
        <v>47</v>
      </c>
      <c r="B74" s="2" t="s">
        <v>53</v>
      </c>
      <c r="C74" s="2" t="str">
        <f t="shared" si="1"/>
        <v>IPL-2017</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25">
      <c r="A75" s="11">
        <v>45</v>
      </c>
      <c r="B75" s="4" t="s">
        <v>105</v>
      </c>
      <c r="C75" s="2" t="str">
        <f t="shared" si="1"/>
        <v>IPL-2017</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25">
      <c r="A76" s="10">
        <v>46</v>
      </c>
      <c r="B76" s="2" t="s">
        <v>123</v>
      </c>
      <c r="C76" s="2" t="str">
        <f t="shared" si="1"/>
        <v>IPL-2017</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25">
      <c r="A77" s="11">
        <v>43</v>
      </c>
      <c r="B77" s="4" t="s">
        <v>53</v>
      </c>
      <c r="C77" s="2" t="str">
        <f t="shared" si="1"/>
        <v>IPL-2017</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25">
      <c r="A78" s="10">
        <v>44</v>
      </c>
      <c r="B78" s="2" t="s">
        <v>35</v>
      </c>
      <c r="C78" s="2" t="str">
        <f t="shared" si="1"/>
        <v>IPL-2017</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25">
      <c r="A79" s="11">
        <v>42</v>
      </c>
      <c r="B79" s="4" t="s">
        <v>105</v>
      </c>
      <c r="C79" s="2" t="str">
        <f t="shared" si="1"/>
        <v>IPL-2017</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25">
      <c r="A80" s="10">
        <v>41</v>
      </c>
      <c r="B80" s="2" t="s">
        <v>35</v>
      </c>
      <c r="C80" s="2" t="str">
        <f t="shared" si="1"/>
        <v>IPL-2017</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25">
      <c r="A81" s="11">
        <v>40</v>
      </c>
      <c r="B81" s="4" t="s">
        <v>24</v>
      </c>
      <c r="C81" s="2" t="str">
        <f t="shared" si="1"/>
        <v>IPL-2017</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25">
      <c r="A82" s="10">
        <v>39</v>
      </c>
      <c r="B82" s="2" t="s">
        <v>35</v>
      </c>
      <c r="C82" s="2" t="str">
        <f t="shared" si="1"/>
        <v>IPL-2017</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25">
      <c r="A83" s="11">
        <v>37</v>
      </c>
      <c r="B83" s="4" t="s">
        <v>15</v>
      </c>
      <c r="C83" s="2" t="str">
        <f t="shared" si="1"/>
        <v>IPL-2017</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25">
      <c r="A84" s="10">
        <v>38</v>
      </c>
      <c r="B84" s="2" t="s">
        <v>42</v>
      </c>
      <c r="C84" s="2" t="str">
        <f t="shared" si="1"/>
        <v>IPL-2017</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25">
      <c r="A85" s="11">
        <v>35</v>
      </c>
      <c r="B85" s="4" t="s">
        <v>123</v>
      </c>
      <c r="C85" s="2" t="str">
        <f t="shared" si="1"/>
        <v>IPL-2017</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25">
      <c r="A86" s="10">
        <v>36</v>
      </c>
      <c r="B86" s="2" t="s">
        <v>53</v>
      </c>
      <c r="C86" s="2" t="str">
        <f t="shared" si="1"/>
        <v>IPL-2017</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25">
      <c r="A87" s="11">
        <v>33</v>
      </c>
      <c r="B87" s="4" t="s">
        <v>42</v>
      </c>
      <c r="C87" s="2" t="str">
        <f t="shared" si="1"/>
        <v>IPL-2017</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25">
      <c r="A88" s="10">
        <v>34</v>
      </c>
      <c r="B88" s="2" t="s">
        <v>136</v>
      </c>
      <c r="C88" s="2" t="str">
        <f t="shared" si="1"/>
        <v>IPL-2017</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25">
      <c r="A89" s="11">
        <v>31</v>
      </c>
      <c r="B89" s="4" t="s">
        <v>24</v>
      </c>
      <c r="C89" s="2" t="str">
        <f t="shared" si="1"/>
        <v>IPL-2017</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25">
      <c r="A90" s="10">
        <v>32</v>
      </c>
      <c r="B90" s="2" t="s">
        <v>123</v>
      </c>
      <c r="C90" s="2" t="str">
        <f t="shared" si="1"/>
        <v>IPL-2017</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25">
      <c r="A91" s="11">
        <v>30</v>
      </c>
      <c r="B91" s="4" t="s">
        <v>105</v>
      </c>
      <c r="C91" s="2" t="str">
        <f t="shared" si="1"/>
        <v>IPL-2017</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25">
      <c r="A92" s="10">
        <v>29</v>
      </c>
      <c r="B92" s="2" t="s">
        <v>42</v>
      </c>
      <c r="C92" s="2" t="str">
        <f t="shared" si="1"/>
        <v>IPL-2017</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25">
      <c r="A93" s="11">
        <v>28</v>
      </c>
      <c r="B93" s="4" t="s">
        <v>15</v>
      </c>
      <c r="C93" s="2" t="str">
        <f t="shared" si="1"/>
        <v>IPL-2017</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25">
      <c r="A94" s="10">
        <v>26</v>
      </c>
      <c r="B94" s="2" t="s">
        <v>136</v>
      </c>
      <c r="C94" s="2" t="str">
        <f t="shared" si="1"/>
        <v>IPL-2017</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25">
      <c r="A95" s="11">
        <v>27</v>
      </c>
      <c r="B95" s="4" t="s">
        <v>24</v>
      </c>
      <c r="C95" s="2" t="str">
        <f t="shared" si="1"/>
        <v>IPL-2017</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25">
      <c r="A96" s="10">
        <v>24</v>
      </c>
      <c r="B96" s="2" t="s">
        <v>15</v>
      </c>
      <c r="C96" s="2" t="str">
        <f t="shared" si="1"/>
        <v>IPL-2017</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25">
      <c r="A97" s="11">
        <v>25</v>
      </c>
      <c r="B97" s="4" t="s">
        <v>42</v>
      </c>
      <c r="C97" s="2" t="str">
        <f t="shared" si="1"/>
        <v>IPL-2017</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25">
      <c r="A98" s="10">
        <v>23</v>
      </c>
      <c r="B98" s="2" t="s">
        <v>24</v>
      </c>
      <c r="C98" s="2" t="str">
        <f t="shared" si="1"/>
        <v>IPL-2017</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25">
      <c r="A99" s="11">
        <v>22</v>
      </c>
      <c r="B99" s="4" t="s">
        <v>64</v>
      </c>
      <c r="C99" s="2" t="str">
        <f t="shared" si="1"/>
        <v>IPL-2017</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25">
      <c r="A100" s="10">
        <v>21</v>
      </c>
      <c r="B100" s="2" t="s">
        <v>53</v>
      </c>
      <c r="C100" s="2" t="str">
        <f t="shared" si="1"/>
        <v>IPL-2017</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25">
      <c r="A101" s="11">
        <v>20</v>
      </c>
      <c r="B101" s="4" t="s">
        <v>136</v>
      </c>
      <c r="C101" s="2" t="str">
        <f t="shared" si="1"/>
        <v>IPL-2017</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25">
      <c r="A102" s="10">
        <v>18</v>
      </c>
      <c r="B102" s="2" t="s">
        <v>35</v>
      </c>
      <c r="C102" s="2" t="str">
        <f t="shared" si="1"/>
        <v>IPL-2017</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25">
      <c r="A103" s="11">
        <v>19</v>
      </c>
      <c r="B103" s="4" t="s">
        <v>53</v>
      </c>
      <c r="C103" s="2" t="str">
        <f t="shared" si="1"/>
        <v>IPL-2017</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25">
      <c r="A104" s="10">
        <v>16</v>
      </c>
      <c r="B104" s="2" t="s">
        <v>15</v>
      </c>
      <c r="C104" s="2" t="str">
        <f t="shared" si="1"/>
        <v>IPL-2017</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25">
      <c r="A105" s="11">
        <v>17</v>
      </c>
      <c r="B105" s="4" t="s">
        <v>105</v>
      </c>
      <c r="C105" s="2" t="str">
        <f t="shared" si="1"/>
        <v>IPL-2017</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25">
      <c r="A106" s="10">
        <v>14</v>
      </c>
      <c r="B106" s="2" t="s">
        <v>24</v>
      </c>
      <c r="C106" s="2" t="str">
        <f t="shared" si="1"/>
        <v>IPL-2017</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25">
      <c r="A107" s="11">
        <v>15</v>
      </c>
      <c r="B107" s="4" t="s">
        <v>35</v>
      </c>
      <c r="C107" s="2" t="str">
        <f t="shared" si="1"/>
        <v>IPL-2017</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25">
      <c r="A108" s="10">
        <v>12</v>
      </c>
      <c r="B108" s="2" t="s">
        <v>105</v>
      </c>
      <c r="C108" s="2" t="str">
        <f t="shared" si="1"/>
        <v>IPL-2017</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25">
      <c r="A109" s="11">
        <v>13</v>
      </c>
      <c r="B109" s="4" t="s">
        <v>136</v>
      </c>
      <c r="C109" s="2" t="str">
        <f t="shared" si="1"/>
        <v>IPL-2017</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25">
      <c r="A110" s="10">
        <v>11</v>
      </c>
      <c r="B110" s="2" t="s">
        <v>24</v>
      </c>
      <c r="C110" s="2" t="str">
        <f t="shared" si="1"/>
        <v>IPL-2017</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25">
      <c r="A111" s="11">
        <v>10</v>
      </c>
      <c r="B111" s="4" t="s">
        <v>15</v>
      </c>
      <c r="C111" s="2" t="str">
        <f t="shared" si="1"/>
        <v>IPL-2017</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25">
      <c r="A112" s="10">
        <v>9</v>
      </c>
      <c r="B112" s="2" t="s">
        <v>42</v>
      </c>
      <c r="C112" s="2" t="str">
        <f t="shared" si="1"/>
        <v>IPL-2017</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25">
      <c r="A113" s="11">
        <v>8</v>
      </c>
      <c r="B113" s="4" t="s">
        <v>64</v>
      </c>
      <c r="C113" s="2" t="str">
        <f t="shared" si="1"/>
        <v>IPL-2017</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25">
      <c r="A114" s="10">
        <v>6</v>
      </c>
      <c r="B114" s="2" t="s">
        <v>53</v>
      </c>
      <c r="C114" s="2" t="str">
        <f t="shared" si="1"/>
        <v>IPL-2017</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25">
      <c r="A115" s="11">
        <v>7</v>
      </c>
      <c r="B115" s="4" t="s">
        <v>15</v>
      </c>
      <c r="C115" s="2" t="str">
        <f t="shared" si="1"/>
        <v>IPL-2017</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25">
      <c r="A116" s="10">
        <v>4</v>
      </c>
      <c r="B116" s="2" t="s">
        <v>64</v>
      </c>
      <c r="C116" s="2" t="str">
        <f t="shared" si="1"/>
        <v>IPL-2017</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25">
      <c r="A117" s="11">
        <v>5</v>
      </c>
      <c r="B117" s="4" t="s">
        <v>105</v>
      </c>
      <c r="C117" s="2" t="str">
        <f t="shared" si="1"/>
        <v>IPL-2017</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25">
      <c r="A118" s="10">
        <v>3</v>
      </c>
      <c r="B118" s="2" t="s">
        <v>136</v>
      </c>
      <c r="C118" s="2" t="str">
        <f t="shared" si="1"/>
        <v>IPL-2017</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25">
      <c r="A119" s="11">
        <v>2</v>
      </c>
      <c r="B119" s="4" t="s">
        <v>42</v>
      </c>
      <c r="C119" s="2" t="str">
        <f t="shared" si="1"/>
        <v>IPL-2017</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25">
      <c r="A120" s="10">
        <v>1</v>
      </c>
      <c r="B120" s="2" t="s">
        <v>53</v>
      </c>
      <c r="C120" s="2" t="str">
        <f t="shared" si="1"/>
        <v>IPL-2017</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25">
      <c r="A121" s="11">
        <v>636</v>
      </c>
      <c r="B121" s="4" t="s">
        <v>105</v>
      </c>
      <c r="C121" s="2" t="str">
        <f t="shared" si="1"/>
        <v>IPL-2016</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25">
      <c r="A122" s="10">
        <v>635</v>
      </c>
      <c r="B122" s="2" t="s">
        <v>35</v>
      </c>
      <c r="C122" s="2" t="str">
        <f t="shared" si="1"/>
        <v>IPL-2016</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25">
      <c r="A123" s="11">
        <v>634</v>
      </c>
      <c r="B123" s="4" t="s">
        <v>35</v>
      </c>
      <c r="C123" s="2" t="str">
        <f t="shared" si="1"/>
        <v>IPL-2016</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25">
      <c r="A124" s="10">
        <v>633</v>
      </c>
      <c r="B124" s="2" t="s">
        <v>105</v>
      </c>
      <c r="C124" s="2" t="str">
        <f t="shared" si="1"/>
        <v>IPL-2016</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25">
      <c r="A125" s="11">
        <v>631</v>
      </c>
      <c r="B125" s="4" t="s">
        <v>24</v>
      </c>
      <c r="C125" s="2" t="str">
        <f t="shared" si="1"/>
        <v>IPL-2016</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25">
      <c r="A126" s="10">
        <v>632</v>
      </c>
      <c r="B126" s="2" t="s">
        <v>158</v>
      </c>
      <c r="C126" s="2" t="str">
        <f t="shared" si="1"/>
        <v>IPL-2016</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25">
      <c r="A127" s="11">
        <v>629</v>
      </c>
      <c r="B127" s="4" t="s">
        <v>161</v>
      </c>
      <c r="C127" s="2" t="str">
        <f t="shared" si="1"/>
        <v>IPL-2016</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25">
      <c r="A128" s="10">
        <v>630</v>
      </c>
      <c r="B128" s="2" t="s">
        <v>114</v>
      </c>
      <c r="C128" s="2" t="str">
        <f t="shared" si="1"/>
        <v>IPL-2016</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25">
      <c r="A129" s="11">
        <v>628</v>
      </c>
      <c r="B129" s="4" t="s">
        <v>158</v>
      </c>
      <c r="C129" s="2" t="str">
        <f t="shared" si="1"/>
        <v>IPL-2016</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25">
      <c r="A130" s="10">
        <v>627</v>
      </c>
      <c r="B130" s="2" t="s">
        <v>114</v>
      </c>
      <c r="C130" s="2" t="str">
        <f t="shared" si="1"/>
        <v>IPL-2016</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25">
      <c r="A131" s="11">
        <v>626</v>
      </c>
      <c r="B131" s="4" t="s">
        <v>105</v>
      </c>
      <c r="C131" s="2" t="str">
        <f t="shared" ref="C131:C194" si="2">CONCATENATE("IPL-" &amp; YEAR(D131))</f>
        <v>IPL-2016</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25">
      <c r="A132" s="10">
        <v>625</v>
      </c>
      <c r="B132" s="2" t="s">
        <v>161</v>
      </c>
      <c r="C132" s="2" t="str">
        <f t="shared" si="2"/>
        <v>IPL-2016</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25">
      <c r="A133" s="11">
        <v>624</v>
      </c>
      <c r="B133" s="4" t="s">
        <v>24</v>
      </c>
      <c r="C133" s="2" t="str">
        <f t="shared" si="2"/>
        <v>IPL-2016</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25">
      <c r="A134" s="10">
        <v>622</v>
      </c>
      <c r="B134" s="2" t="s">
        <v>123</v>
      </c>
      <c r="C134" s="2" t="str">
        <f t="shared" si="2"/>
        <v>IPL-2016</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25">
      <c r="A135" s="11">
        <v>623</v>
      </c>
      <c r="B135" s="4" t="s">
        <v>161</v>
      </c>
      <c r="C135" s="2" t="str">
        <f t="shared" si="2"/>
        <v>IPL-2016</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25">
      <c r="A136" s="10">
        <v>620</v>
      </c>
      <c r="B136" s="2" t="s">
        <v>105</v>
      </c>
      <c r="C136" s="2" t="str">
        <f t="shared" si="2"/>
        <v>IPL-2016</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25">
      <c r="A137" s="11">
        <v>621</v>
      </c>
      <c r="B137" s="4" t="s">
        <v>24</v>
      </c>
      <c r="C137" s="2" t="str">
        <f t="shared" si="2"/>
        <v>IPL-2016</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25">
      <c r="A138" s="10">
        <v>619</v>
      </c>
      <c r="B138" s="2" t="s">
        <v>161</v>
      </c>
      <c r="C138" s="2" t="str">
        <f t="shared" si="2"/>
        <v>IPL-2016</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25">
      <c r="A139" s="11">
        <v>618</v>
      </c>
      <c r="B139" s="4" t="s">
        <v>53</v>
      </c>
      <c r="C139" s="2" t="str">
        <f t="shared" si="2"/>
        <v>IPL-2016</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25">
      <c r="A140" s="10">
        <v>617</v>
      </c>
      <c r="B140" s="2" t="s">
        <v>105</v>
      </c>
      <c r="C140" s="2" t="str">
        <f t="shared" si="2"/>
        <v>IPL-2016</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25">
      <c r="A141" s="11">
        <v>616</v>
      </c>
      <c r="B141" s="4" t="s">
        <v>161</v>
      </c>
      <c r="C141" s="2" t="str">
        <f t="shared" si="2"/>
        <v>IPL-2016</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25">
      <c r="A142" s="10">
        <v>615</v>
      </c>
      <c r="B142" s="2" t="s">
        <v>123</v>
      </c>
      <c r="C142" s="2" t="str">
        <f t="shared" si="2"/>
        <v>IPL-2016</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25">
      <c r="A143" s="11">
        <v>613</v>
      </c>
      <c r="B143" s="4" t="s">
        <v>161</v>
      </c>
      <c r="C143" s="2" t="str">
        <f t="shared" si="2"/>
        <v>IPL-2016</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25">
      <c r="A144" s="10">
        <v>614</v>
      </c>
      <c r="B144" s="2" t="s">
        <v>24</v>
      </c>
      <c r="C144" s="2" t="str">
        <f t="shared" si="2"/>
        <v>IPL-2016</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25">
      <c r="A145" s="11">
        <v>611</v>
      </c>
      <c r="B145" s="4" t="s">
        <v>105</v>
      </c>
      <c r="C145" s="2" t="str">
        <f t="shared" si="2"/>
        <v>IPL-2016</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25">
      <c r="A146" s="10">
        <v>612</v>
      </c>
      <c r="B146" s="2" t="s">
        <v>123</v>
      </c>
      <c r="C146" s="2" t="str">
        <f t="shared" si="2"/>
        <v>IPL-2016</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25">
      <c r="A147" s="11">
        <v>610</v>
      </c>
      <c r="B147" s="4" t="s">
        <v>53</v>
      </c>
      <c r="C147" s="2" t="str">
        <f t="shared" si="2"/>
        <v>IPL-2016</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25">
      <c r="A148" s="10">
        <v>609</v>
      </c>
      <c r="B148" s="2" t="s">
        <v>35</v>
      </c>
      <c r="C148" s="2" t="str">
        <f t="shared" si="2"/>
        <v>IPL-2016</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25">
      <c r="A149" s="11">
        <v>608</v>
      </c>
      <c r="B149" s="4" t="s">
        <v>24</v>
      </c>
      <c r="C149" s="2" t="str">
        <f t="shared" si="2"/>
        <v>IPL-2016</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25">
      <c r="A150" s="10">
        <v>607</v>
      </c>
      <c r="B150" s="2" t="s">
        <v>136</v>
      </c>
      <c r="C150" s="2" t="str">
        <f t="shared" si="2"/>
        <v>IPL-2016</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25">
      <c r="A151" s="11">
        <v>606</v>
      </c>
      <c r="B151" s="4" t="s">
        <v>105</v>
      </c>
      <c r="C151" s="2" t="str">
        <f t="shared" si="2"/>
        <v>IPL-2016</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25">
      <c r="A152" s="10">
        <v>604</v>
      </c>
      <c r="B152" s="2" t="s">
        <v>136</v>
      </c>
      <c r="C152" s="2" t="str">
        <f t="shared" si="2"/>
        <v>IPL-2016</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25">
      <c r="A153" s="11">
        <v>605</v>
      </c>
      <c r="B153" s="4" t="s">
        <v>42</v>
      </c>
      <c r="C153" s="2" t="str">
        <f t="shared" si="2"/>
        <v>IPL-2016</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25">
      <c r="A154" s="10">
        <v>602</v>
      </c>
      <c r="B154" s="2" t="s">
        <v>35</v>
      </c>
      <c r="C154" s="2" t="str">
        <f t="shared" si="2"/>
        <v>IPL-2016</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25">
      <c r="A155" s="11">
        <v>603</v>
      </c>
      <c r="B155" s="4" t="s">
        <v>53</v>
      </c>
      <c r="C155" s="2" t="str">
        <f t="shared" si="2"/>
        <v>IPL-2016</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25">
      <c r="A156" s="10">
        <v>601</v>
      </c>
      <c r="B156" s="2" t="s">
        <v>42</v>
      </c>
      <c r="C156" s="2" t="str">
        <f t="shared" si="2"/>
        <v>IPL-2016</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25">
      <c r="A157" s="11">
        <v>600</v>
      </c>
      <c r="B157" s="4" t="s">
        <v>15</v>
      </c>
      <c r="C157" s="2" t="str">
        <f t="shared" si="2"/>
        <v>IPL-2016</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25">
      <c r="A158" s="10">
        <v>599</v>
      </c>
      <c r="B158" s="2" t="s">
        <v>35</v>
      </c>
      <c r="C158" s="2" t="str">
        <f t="shared" si="2"/>
        <v>IPL-2016</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25">
      <c r="A159" s="11">
        <v>598</v>
      </c>
      <c r="B159" s="4" t="s">
        <v>53</v>
      </c>
      <c r="C159" s="2" t="str">
        <f t="shared" si="2"/>
        <v>IPL-2016</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25">
      <c r="A160" s="10">
        <v>597</v>
      </c>
      <c r="B160" s="2" t="s">
        <v>123</v>
      </c>
      <c r="C160" s="2" t="str">
        <f t="shared" si="2"/>
        <v>IPL-2016</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25">
      <c r="A161" s="11">
        <v>595</v>
      </c>
      <c r="B161" s="4" t="s">
        <v>136</v>
      </c>
      <c r="C161" s="2" t="str">
        <f t="shared" si="2"/>
        <v>IPL-2016</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25">
      <c r="A162" s="10">
        <v>596</v>
      </c>
      <c r="B162" s="2" t="s">
        <v>42</v>
      </c>
      <c r="C162" s="2" t="str">
        <f t="shared" si="2"/>
        <v>IPL-2016</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25">
      <c r="A163" s="11">
        <v>593</v>
      </c>
      <c r="B163" s="4" t="s">
        <v>35</v>
      </c>
      <c r="C163" s="2" t="str">
        <f t="shared" si="2"/>
        <v>IPL-2016</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25">
      <c r="A164" s="10">
        <v>594</v>
      </c>
      <c r="B164" s="2" t="s">
        <v>53</v>
      </c>
      <c r="C164" s="2" t="str">
        <f t="shared" si="2"/>
        <v>IPL-2016</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25">
      <c r="A165" s="11">
        <v>592</v>
      </c>
      <c r="B165" s="4" t="s">
        <v>42</v>
      </c>
      <c r="C165" s="2" t="str">
        <f t="shared" si="2"/>
        <v>IPL-2016</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25">
      <c r="A166" s="10">
        <v>591</v>
      </c>
      <c r="B166" s="2" t="s">
        <v>136</v>
      </c>
      <c r="C166" s="2" t="str">
        <f t="shared" si="2"/>
        <v>IPL-2016</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25">
      <c r="A167" s="11">
        <v>590</v>
      </c>
      <c r="B167" s="4" t="s">
        <v>15</v>
      </c>
      <c r="C167" s="2" t="str">
        <f t="shared" si="2"/>
        <v>IPL-2016</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25">
      <c r="A168" s="10">
        <v>589</v>
      </c>
      <c r="B168" s="2" t="s">
        <v>123</v>
      </c>
      <c r="C168" s="2" t="str">
        <f t="shared" si="2"/>
        <v>IPL-2016</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25">
      <c r="A169" s="11">
        <v>588</v>
      </c>
      <c r="B169" s="4" t="s">
        <v>53</v>
      </c>
      <c r="C169" s="2" t="str">
        <f t="shared" si="2"/>
        <v>IPL-2016</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25">
      <c r="A170" s="10">
        <v>586</v>
      </c>
      <c r="B170" s="2" t="s">
        <v>123</v>
      </c>
      <c r="C170" s="2" t="str">
        <f t="shared" si="2"/>
        <v>IPL-2016</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25">
      <c r="A171" s="11">
        <v>587</v>
      </c>
      <c r="B171" s="4" t="s">
        <v>105</v>
      </c>
      <c r="C171" s="2" t="str">
        <f t="shared" si="2"/>
        <v>IPL-2016</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25">
      <c r="A172" s="10">
        <v>584</v>
      </c>
      <c r="B172" s="2" t="s">
        <v>53</v>
      </c>
      <c r="C172" s="2" t="str">
        <f t="shared" si="2"/>
        <v>IPL-2016</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25">
      <c r="A173" s="11">
        <v>585</v>
      </c>
      <c r="B173" s="4" t="s">
        <v>15</v>
      </c>
      <c r="C173" s="2" t="str">
        <f t="shared" si="2"/>
        <v>IPL-2016</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25">
      <c r="A174" s="10">
        <v>583</v>
      </c>
      <c r="B174" s="2" t="s">
        <v>35</v>
      </c>
      <c r="C174" s="2" t="str">
        <f t="shared" si="2"/>
        <v>IPL-2016</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25">
      <c r="A175" s="11">
        <v>582</v>
      </c>
      <c r="B175" s="4" t="s">
        <v>136</v>
      </c>
      <c r="C175" s="2" t="str">
        <f t="shared" si="2"/>
        <v>IPL-2016</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25">
      <c r="A176" s="10">
        <v>581</v>
      </c>
      <c r="B176" s="2" t="s">
        <v>24</v>
      </c>
      <c r="C176" s="2" t="str">
        <f t="shared" si="2"/>
        <v>IPL-2016</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25">
      <c r="A177" s="11">
        <v>580</v>
      </c>
      <c r="B177" s="4" t="s">
        <v>105</v>
      </c>
      <c r="C177" s="2" t="str">
        <f t="shared" si="2"/>
        <v>IPL-2016</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25">
      <c r="A178" s="10">
        <v>579</v>
      </c>
      <c r="B178" s="2" t="s">
        <v>123</v>
      </c>
      <c r="C178" s="2" t="str">
        <f t="shared" si="2"/>
        <v>IPL-2016</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25">
      <c r="A179" s="11">
        <v>578</v>
      </c>
      <c r="B179" s="4" t="s">
        <v>24</v>
      </c>
      <c r="C179" s="2" t="str">
        <f t="shared" si="2"/>
        <v>IPL-2016</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25">
      <c r="A180" s="10">
        <v>577</v>
      </c>
      <c r="B180" s="2" t="s">
        <v>15</v>
      </c>
      <c r="C180" s="2" t="str">
        <f t="shared" si="2"/>
        <v>IPL-2016</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25">
      <c r="A181" s="11">
        <v>576</v>
      </c>
      <c r="B181" s="4" t="s">
        <v>24</v>
      </c>
      <c r="C181" s="2" t="str">
        <f t="shared" si="2"/>
        <v>IPL-2015</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25">
      <c r="A182" s="10">
        <v>575</v>
      </c>
      <c r="B182" s="2" t="s">
        <v>181</v>
      </c>
      <c r="C182" s="2" t="str">
        <f t="shared" si="2"/>
        <v>IPL-2015</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25">
      <c r="A183" s="11">
        <v>574</v>
      </c>
      <c r="B183" s="4" t="s">
        <v>42</v>
      </c>
      <c r="C183" s="2" t="str">
        <f t="shared" si="2"/>
        <v>IPL-2015</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25">
      <c r="A184" s="10">
        <v>573</v>
      </c>
      <c r="B184" s="2" t="s">
        <v>15</v>
      </c>
      <c r="C184" s="2" t="str">
        <f t="shared" si="2"/>
        <v>IPL-2015</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25">
      <c r="A185" s="11">
        <v>571</v>
      </c>
      <c r="B185" s="4" t="s">
        <v>105</v>
      </c>
      <c r="C185" s="2" t="str">
        <f t="shared" si="2"/>
        <v>IPL-2015</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25">
      <c r="A186" s="10">
        <v>572</v>
      </c>
      <c r="B186" s="2" t="s">
        <v>53</v>
      </c>
      <c r="C186" s="2" t="str">
        <f t="shared" si="2"/>
        <v>IPL-2015</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25">
      <c r="A187" s="11">
        <v>569</v>
      </c>
      <c r="B187" s="4" t="s">
        <v>123</v>
      </c>
      <c r="C187" s="2" t="str">
        <f t="shared" si="2"/>
        <v>IPL-2015</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25">
      <c r="A188" s="10">
        <v>570</v>
      </c>
      <c r="B188" s="2" t="s">
        <v>15</v>
      </c>
      <c r="C188" s="2" t="str">
        <f t="shared" si="2"/>
        <v>IPL-2015</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25">
      <c r="A189" s="11">
        <v>568</v>
      </c>
      <c r="B189" s="4" t="s">
        <v>53</v>
      </c>
      <c r="C189" s="2" t="str">
        <f t="shared" si="2"/>
        <v>IPL-2015</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25">
      <c r="A190" s="10">
        <v>567</v>
      </c>
      <c r="B190" s="2" t="s">
        <v>15</v>
      </c>
      <c r="C190" s="2" t="str">
        <f t="shared" si="2"/>
        <v>IPL-2015</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25">
      <c r="A191" s="11">
        <v>566</v>
      </c>
      <c r="B191" s="4" t="s">
        <v>123</v>
      </c>
      <c r="C191" s="2" t="str">
        <f t="shared" si="2"/>
        <v>IPL-2015</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25">
      <c r="A192" s="10">
        <v>565</v>
      </c>
      <c r="B192" s="2" t="s">
        <v>158</v>
      </c>
      <c r="C192" s="2" t="str">
        <f t="shared" si="2"/>
        <v>IPL-2015</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25">
      <c r="A193" s="11">
        <v>564</v>
      </c>
      <c r="B193" s="4" t="s">
        <v>53</v>
      </c>
      <c r="C193" s="2" t="str">
        <f t="shared" si="2"/>
        <v>IPL-2015</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25">
      <c r="A194" s="10">
        <v>562</v>
      </c>
      <c r="B194" s="2" t="s">
        <v>15</v>
      </c>
      <c r="C194" s="2" t="str">
        <f t="shared" si="2"/>
        <v>IPL-2015</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25">
      <c r="A195" s="11">
        <v>563</v>
      </c>
      <c r="B195" s="4" t="s">
        <v>98</v>
      </c>
      <c r="C195" s="2" t="str">
        <f t="shared" ref="C195:C258" si="3">CONCATENATE("IPL-" &amp; YEAR(D195))</f>
        <v>IPL-2015</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25">
      <c r="A196" s="10">
        <v>560</v>
      </c>
      <c r="B196" s="2" t="s">
        <v>24</v>
      </c>
      <c r="C196" s="2" t="str">
        <f t="shared" si="3"/>
        <v>IPL-2015</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25">
      <c r="A197" s="11">
        <v>561</v>
      </c>
      <c r="B197" s="4" t="s">
        <v>158</v>
      </c>
      <c r="C197" s="2" t="str">
        <f t="shared" si="3"/>
        <v>IPL-2015</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25">
      <c r="A198" s="10">
        <v>559</v>
      </c>
      <c r="B198" s="2" t="s">
        <v>98</v>
      </c>
      <c r="C198" s="2" t="str">
        <f t="shared" si="3"/>
        <v>IPL-2015</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25">
      <c r="A199" s="11">
        <v>545</v>
      </c>
      <c r="B199" s="4" t="s">
        <v>24</v>
      </c>
      <c r="C199" s="2" t="str">
        <f t="shared" si="3"/>
        <v>IPL-2015</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25">
      <c r="A200" s="10">
        <v>558</v>
      </c>
      <c r="B200" s="2" t="s">
        <v>15</v>
      </c>
      <c r="C200" s="2" t="str">
        <f t="shared" si="3"/>
        <v>IPL-2015</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25">
      <c r="A201" s="11">
        <v>557</v>
      </c>
      <c r="B201" s="4" t="s">
        <v>105</v>
      </c>
      <c r="C201" s="2" t="str">
        <f t="shared" si="3"/>
        <v>IPL-2015</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25">
      <c r="A202" s="10">
        <v>556</v>
      </c>
      <c r="B202" s="2" t="s">
        <v>15</v>
      </c>
      <c r="C202" s="2" t="str">
        <f t="shared" si="3"/>
        <v>IPL-2015</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25">
      <c r="A203" s="11">
        <v>554</v>
      </c>
      <c r="B203" s="4" t="s">
        <v>98</v>
      </c>
      <c r="C203" s="2" t="str">
        <f t="shared" si="3"/>
        <v>IPL-2015</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25">
      <c r="A204" s="10">
        <v>555</v>
      </c>
      <c r="B204" s="2" t="s">
        <v>24</v>
      </c>
      <c r="C204" s="2" t="str">
        <f t="shared" si="3"/>
        <v>IPL-2015</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25">
      <c r="A205" s="11">
        <v>552</v>
      </c>
      <c r="B205" s="4" t="s">
        <v>123</v>
      </c>
      <c r="C205" s="2" t="str">
        <f t="shared" si="3"/>
        <v>IPL-2015</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25">
      <c r="A206" s="10">
        <v>553</v>
      </c>
      <c r="B206" s="2" t="s">
        <v>15</v>
      </c>
      <c r="C206" s="2" t="str">
        <f t="shared" si="3"/>
        <v>IPL-2015</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25">
      <c r="A207" s="11">
        <v>550</v>
      </c>
      <c r="B207" s="4" t="s">
        <v>105</v>
      </c>
      <c r="C207" s="2" t="str">
        <f t="shared" si="3"/>
        <v>IPL-2015</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25">
      <c r="A208" s="10">
        <v>551</v>
      </c>
      <c r="B208" s="2" t="s">
        <v>53</v>
      </c>
      <c r="C208" s="2" t="str">
        <f t="shared" si="3"/>
        <v>IPL-2015</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25">
      <c r="A209" s="11">
        <v>548</v>
      </c>
      <c r="B209" s="4" t="s">
        <v>35</v>
      </c>
      <c r="C209" s="2" t="str">
        <f t="shared" si="3"/>
        <v>IPL-2015</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25">
      <c r="A210" s="10">
        <v>549</v>
      </c>
      <c r="B210" s="2" t="s">
        <v>15</v>
      </c>
      <c r="C210" s="2" t="str">
        <f t="shared" si="3"/>
        <v>IPL-2015</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25">
      <c r="A211" s="11">
        <v>527</v>
      </c>
      <c r="B211" s="4" t="s">
        <v>24</v>
      </c>
      <c r="C211" s="2" t="str">
        <f t="shared" si="3"/>
        <v>IPL-2015</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25">
      <c r="A212" s="10">
        <v>546</v>
      </c>
      <c r="B212" s="2" t="s">
        <v>105</v>
      </c>
      <c r="C212" s="2" t="str">
        <f t="shared" si="3"/>
        <v>IPL-2015</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25">
      <c r="A213" s="11">
        <v>547</v>
      </c>
      <c r="B213" s="4" t="s">
        <v>98</v>
      </c>
      <c r="C213" s="2" t="str">
        <f t="shared" si="3"/>
        <v>IPL-2015</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25">
      <c r="A214" s="10">
        <v>544</v>
      </c>
      <c r="B214" s="2" t="s">
        <v>123</v>
      </c>
      <c r="C214" s="2" t="str">
        <f t="shared" si="3"/>
        <v>IPL-2015</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25">
      <c r="A215" s="11">
        <v>543</v>
      </c>
      <c r="B215" s="4" t="s">
        <v>35</v>
      </c>
      <c r="C215" s="2" t="str">
        <f t="shared" si="3"/>
        <v>IPL-2015</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25">
      <c r="A216" s="10">
        <v>541</v>
      </c>
      <c r="B216" s="2" t="s">
        <v>15</v>
      </c>
      <c r="C216" s="2" t="str">
        <f t="shared" si="3"/>
        <v>IPL-2015</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25">
      <c r="A217" s="11">
        <v>542</v>
      </c>
      <c r="B217" s="4" t="s">
        <v>98</v>
      </c>
      <c r="C217" s="2" t="str">
        <f t="shared" si="3"/>
        <v>IPL-2015</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25">
      <c r="A218" s="10">
        <v>540</v>
      </c>
      <c r="B218" s="2" t="s">
        <v>202</v>
      </c>
      <c r="C218" s="2" t="str">
        <f t="shared" si="3"/>
        <v>IPL-2015</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25">
      <c r="A219" s="11">
        <v>539</v>
      </c>
      <c r="B219" s="4" t="s">
        <v>35</v>
      </c>
      <c r="C219" s="2" t="str">
        <f t="shared" si="3"/>
        <v>IPL-2015</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25">
      <c r="A220" s="10">
        <v>537</v>
      </c>
      <c r="B220" s="2" t="s">
        <v>161</v>
      </c>
      <c r="C220" s="2" t="str">
        <f t="shared" si="3"/>
        <v>IPL-2015</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25">
      <c r="A221" s="11">
        <v>538</v>
      </c>
      <c r="B221" s="4" t="s">
        <v>105</v>
      </c>
      <c r="C221" s="2" t="str">
        <f t="shared" si="3"/>
        <v>IPL-2015</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25">
      <c r="A222" s="10">
        <v>536</v>
      </c>
      <c r="B222" s="2" t="s">
        <v>202</v>
      </c>
      <c r="C222" s="2" t="str">
        <f t="shared" si="3"/>
        <v>IPL-2015</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25">
      <c r="A223" s="11">
        <v>535</v>
      </c>
      <c r="B223" s="4" t="s">
        <v>35</v>
      </c>
      <c r="C223" s="2" t="str">
        <f t="shared" si="3"/>
        <v>IPL-2015</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25">
      <c r="A224" s="10">
        <v>533</v>
      </c>
      <c r="B224" s="2" t="s">
        <v>202</v>
      </c>
      <c r="C224" s="2" t="str">
        <f t="shared" si="3"/>
        <v>IPL-2015</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25">
      <c r="A225" s="11">
        <v>534</v>
      </c>
      <c r="B225" s="4" t="s">
        <v>105</v>
      </c>
      <c r="C225" s="2" t="str">
        <f t="shared" si="3"/>
        <v>IPL-2015</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25">
      <c r="A226" s="10">
        <v>531</v>
      </c>
      <c r="B226" s="2" t="s">
        <v>161</v>
      </c>
      <c r="C226" s="2" t="str">
        <f t="shared" si="3"/>
        <v>IPL-2015</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25">
      <c r="A227" s="11">
        <v>532</v>
      </c>
      <c r="B227" s="4" t="s">
        <v>42</v>
      </c>
      <c r="C227" s="2" t="str">
        <f t="shared" si="3"/>
        <v>IPL-2015</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25">
      <c r="A228" s="10">
        <v>530</v>
      </c>
      <c r="B228" s="2" t="s">
        <v>15</v>
      </c>
      <c r="C228" s="2" t="str">
        <f t="shared" si="3"/>
        <v>IPL-2015</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25">
      <c r="A229" s="11">
        <v>529</v>
      </c>
      <c r="B229" s="4" t="s">
        <v>161</v>
      </c>
      <c r="C229" s="2" t="str">
        <f t="shared" si="3"/>
        <v>IPL-2015</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25">
      <c r="A230" s="10">
        <v>528</v>
      </c>
      <c r="B230" s="2" t="s">
        <v>42</v>
      </c>
      <c r="C230" s="2" t="str">
        <f t="shared" si="3"/>
        <v>IPL-2015</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25">
      <c r="A231" s="11">
        <v>526</v>
      </c>
      <c r="B231" s="4" t="s">
        <v>202</v>
      </c>
      <c r="C231" s="2" t="str">
        <f t="shared" si="3"/>
        <v>IPL-2015</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25">
      <c r="A232" s="10">
        <v>525</v>
      </c>
      <c r="B232" s="2" t="s">
        <v>105</v>
      </c>
      <c r="C232" s="2" t="str">
        <f t="shared" si="3"/>
        <v>IPL-2015</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25">
      <c r="A233" s="11">
        <v>523</v>
      </c>
      <c r="B233" s="4" t="s">
        <v>35</v>
      </c>
      <c r="C233" s="2" t="str">
        <f t="shared" si="3"/>
        <v>IPL-2015</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25">
      <c r="A234" s="10">
        <v>524</v>
      </c>
      <c r="B234" s="2" t="s">
        <v>15</v>
      </c>
      <c r="C234" s="2" t="str">
        <f t="shared" si="3"/>
        <v>IPL-2015</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25">
      <c r="A235" s="11">
        <v>521</v>
      </c>
      <c r="B235" s="4" t="s">
        <v>98</v>
      </c>
      <c r="C235" s="2" t="str">
        <f t="shared" si="3"/>
        <v>IPL-2015</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25">
      <c r="A236" s="10">
        <v>522</v>
      </c>
      <c r="B236" s="2" t="s">
        <v>24</v>
      </c>
      <c r="C236" s="2" t="str">
        <f t="shared" si="3"/>
        <v>IPL-2015</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25">
      <c r="A237" s="11">
        <v>520</v>
      </c>
      <c r="B237" s="4" t="s">
        <v>42</v>
      </c>
      <c r="C237" s="2" t="str">
        <f t="shared" si="3"/>
        <v>IPL-2015</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25">
      <c r="A238" s="10">
        <v>519</v>
      </c>
      <c r="B238" s="2" t="s">
        <v>98</v>
      </c>
      <c r="C238" s="2" t="str">
        <f t="shared" si="3"/>
        <v>IPL-2015</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25">
      <c r="A239" s="11">
        <v>518</v>
      </c>
      <c r="B239" s="4" t="s">
        <v>24</v>
      </c>
      <c r="C239" s="2" t="str">
        <f t="shared" si="3"/>
        <v>IPL-2015</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25">
      <c r="A240" s="10">
        <v>517</v>
      </c>
      <c r="B240" s="2" t="s">
        <v>105</v>
      </c>
      <c r="C240" s="2" t="str">
        <f t="shared" si="3"/>
        <v>IPL-2014</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25">
      <c r="A241" s="11">
        <v>516</v>
      </c>
      <c r="B241" s="4" t="s">
        <v>15</v>
      </c>
      <c r="C241" s="2" t="str">
        <f t="shared" si="3"/>
        <v>IPL-2014</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25">
      <c r="A242" s="10">
        <v>515</v>
      </c>
      <c r="B242" s="2" t="s">
        <v>15</v>
      </c>
      <c r="C242" s="2" t="str">
        <f t="shared" si="3"/>
        <v>IPL-2014</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25">
      <c r="A243" s="11">
        <v>514</v>
      </c>
      <c r="B243" s="4" t="s">
        <v>24</v>
      </c>
      <c r="C243" s="2" t="str">
        <f t="shared" si="3"/>
        <v>IPL-2014</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25">
      <c r="A244" s="10">
        <v>512</v>
      </c>
      <c r="B244" s="2" t="s">
        <v>123</v>
      </c>
      <c r="C244" s="2" t="str">
        <f t="shared" si="3"/>
        <v>IPL-2014</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25">
      <c r="A245" s="11">
        <v>513</v>
      </c>
      <c r="B245" s="4" t="s">
        <v>15</v>
      </c>
      <c r="C245" s="2" t="str">
        <f t="shared" si="3"/>
        <v>IPL-2014</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25">
      <c r="A246" s="10">
        <v>510</v>
      </c>
      <c r="B246" s="2" t="s">
        <v>105</v>
      </c>
      <c r="C246" s="2" t="str">
        <f t="shared" si="3"/>
        <v>IPL-2014</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25">
      <c r="A247" s="11">
        <v>511</v>
      </c>
      <c r="B247" s="4" t="s">
        <v>24</v>
      </c>
      <c r="C247" s="2" t="str">
        <f t="shared" si="3"/>
        <v>IPL-2014</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25">
      <c r="A248" s="10">
        <v>508</v>
      </c>
      <c r="B248" s="2" t="s">
        <v>15</v>
      </c>
      <c r="C248" s="2" t="str">
        <f t="shared" si="3"/>
        <v>IPL-2014</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25">
      <c r="A249" s="11">
        <v>509</v>
      </c>
      <c r="B249" s="4" t="s">
        <v>123</v>
      </c>
      <c r="C249" s="2" t="str">
        <f t="shared" si="3"/>
        <v>IPL-2014</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25">
      <c r="A250" s="10">
        <v>506</v>
      </c>
      <c r="B250" s="2" t="s">
        <v>24</v>
      </c>
      <c r="C250" s="2" t="str">
        <f t="shared" si="3"/>
        <v>IPL-2014</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25">
      <c r="A251" s="11">
        <v>507</v>
      </c>
      <c r="B251" s="4" t="s">
        <v>181</v>
      </c>
      <c r="C251" s="2" t="str">
        <f t="shared" si="3"/>
        <v>IPL-2014</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25">
      <c r="A252" s="10">
        <v>505</v>
      </c>
      <c r="B252" s="2" t="s">
        <v>123</v>
      </c>
      <c r="C252" s="2" t="str">
        <f t="shared" si="3"/>
        <v>IPL-2014</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25">
      <c r="A253" s="11">
        <v>503</v>
      </c>
      <c r="B253" s="4" t="s">
        <v>53</v>
      </c>
      <c r="C253" s="2" t="str">
        <f t="shared" si="3"/>
        <v>IPL-2014</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25">
      <c r="A254" s="10">
        <v>504</v>
      </c>
      <c r="B254" s="2" t="s">
        <v>24</v>
      </c>
      <c r="C254" s="2" t="str">
        <f t="shared" si="3"/>
        <v>IPL-2014</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25">
      <c r="A255" s="11">
        <v>501</v>
      </c>
      <c r="B255" s="4" t="s">
        <v>202</v>
      </c>
      <c r="C255" s="2" t="str">
        <f t="shared" si="3"/>
        <v>IPL-2014</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25">
      <c r="A256" s="10">
        <v>502</v>
      </c>
      <c r="B256" s="2" t="s">
        <v>35</v>
      </c>
      <c r="C256" s="2" t="str">
        <f t="shared" si="3"/>
        <v>IPL-2014</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25">
      <c r="A257" s="11">
        <v>499</v>
      </c>
      <c r="B257" s="4" t="s">
        <v>181</v>
      </c>
      <c r="C257" s="2" t="str">
        <f t="shared" si="3"/>
        <v>IPL-2014</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25">
      <c r="A258" s="10">
        <v>500</v>
      </c>
      <c r="B258" s="2" t="s">
        <v>53</v>
      </c>
      <c r="C258" s="2" t="str">
        <f t="shared" si="3"/>
        <v>IPL-2014</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25">
      <c r="A259" s="11">
        <v>498</v>
      </c>
      <c r="B259" s="4" t="s">
        <v>202</v>
      </c>
      <c r="C259" s="2" t="str">
        <f t="shared" ref="C259:C322" si="4">CONCATENATE("IPL-" &amp; YEAR(D259))</f>
        <v>IPL-2014</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25">
      <c r="A260" s="10">
        <v>496</v>
      </c>
      <c r="B260" s="2" t="s">
        <v>53</v>
      </c>
      <c r="C260" s="2" t="str">
        <f t="shared" si="4"/>
        <v>IPL-2014</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25">
      <c r="A261" s="11">
        <v>497</v>
      </c>
      <c r="B261" s="4" t="s">
        <v>216</v>
      </c>
      <c r="C261" s="2" t="str">
        <f t="shared" si="4"/>
        <v>IPL-2014</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25">
      <c r="A262" s="10">
        <v>494</v>
      </c>
      <c r="B262" s="2" t="s">
        <v>181</v>
      </c>
      <c r="C262" s="2" t="str">
        <f t="shared" si="4"/>
        <v>IPL-2014</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25">
      <c r="A263" s="11">
        <v>495</v>
      </c>
      <c r="B263" s="4" t="s">
        <v>105</v>
      </c>
      <c r="C263" s="2" t="str">
        <f t="shared" si="4"/>
        <v>IPL-2014</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25">
      <c r="A264" s="10">
        <v>493</v>
      </c>
      <c r="B264" s="2" t="s">
        <v>53</v>
      </c>
      <c r="C264" s="2" t="str">
        <f t="shared" si="4"/>
        <v>IPL-2014</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25">
      <c r="A265" s="11">
        <v>491</v>
      </c>
      <c r="B265" s="4" t="s">
        <v>216</v>
      </c>
      <c r="C265" s="2" t="str">
        <f t="shared" si="4"/>
        <v>IPL-2014</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25">
      <c r="A266" s="10">
        <v>492</v>
      </c>
      <c r="B266" s="2" t="s">
        <v>105</v>
      </c>
      <c r="C266" s="2" t="str">
        <f t="shared" si="4"/>
        <v>IPL-2014</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25">
      <c r="A267" s="11">
        <v>489</v>
      </c>
      <c r="B267" s="4" t="s">
        <v>35</v>
      </c>
      <c r="C267" s="2" t="str">
        <f t="shared" si="4"/>
        <v>IPL-2014</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25">
      <c r="A268" s="10">
        <v>490</v>
      </c>
      <c r="B268" s="2" t="s">
        <v>15</v>
      </c>
      <c r="C268" s="2" t="str">
        <f t="shared" si="4"/>
        <v>IPL-2014</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25">
      <c r="A269" s="11">
        <v>488</v>
      </c>
      <c r="B269" s="4" t="s">
        <v>105</v>
      </c>
      <c r="C269" s="2" t="str">
        <f t="shared" si="4"/>
        <v>IPL-2014</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25">
      <c r="A270" s="10">
        <v>487</v>
      </c>
      <c r="B270" s="2" t="s">
        <v>202</v>
      </c>
      <c r="C270" s="2" t="str">
        <f t="shared" si="4"/>
        <v>IPL-2014</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25">
      <c r="A271" s="11">
        <v>485</v>
      </c>
      <c r="B271" s="4" t="s">
        <v>35</v>
      </c>
      <c r="C271" s="2" t="str">
        <f t="shared" si="4"/>
        <v>IPL-2014</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25">
      <c r="A272" s="10">
        <v>486</v>
      </c>
      <c r="B272" s="2" t="s">
        <v>216</v>
      </c>
      <c r="C272" s="2" t="str">
        <f t="shared" si="4"/>
        <v>IPL-2014</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25">
      <c r="A273" s="11">
        <v>484</v>
      </c>
      <c r="B273" s="4" t="s">
        <v>15</v>
      </c>
      <c r="C273" s="2" t="str">
        <f t="shared" si="4"/>
        <v>IPL-2014</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25">
      <c r="A274" s="10">
        <v>482</v>
      </c>
      <c r="B274" s="2" t="s">
        <v>202</v>
      </c>
      <c r="C274" s="2" t="str">
        <f t="shared" si="4"/>
        <v>IPL-2014</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25">
      <c r="A275" s="11">
        <v>483</v>
      </c>
      <c r="B275" s="4" t="s">
        <v>35</v>
      </c>
      <c r="C275" s="2" t="str">
        <f t="shared" si="4"/>
        <v>IPL-2014</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25">
      <c r="A276" s="10">
        <v>481</v>
      </c>
      <c r="B276" s="2" t="s">
        <v>105</v>
      </c>
      <c r="C276" s="2" t="str">
        <f t="shared" si="4"/>
        <v>IPL-2014</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25">
      <c r="A277" s="11">
        <v>479</v>
      </c>
      <c r="B277" s="4" t="s">
        <v>15</v>
      </c>
      <c r="C277" s="2" t="str">
        <f t="shared" si="4"/>
        <v>IPL-2014</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25">
      <c r="A278" s="10">
        <v>480</v>
      </c>
      <c r="B278" s="2" t="s">
        <v>35</v>
      </c>
      <c r="C278" s="2" t="str">
        <f t="shared" si="4"/>
        <v>IPL-2014</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25">
      <c r="A279" s="11">
        <v>478</v>
      </c>
      <c r="B279" s="4" t="s">
        <v>181</v>
      </c>
      <c r="C279" s="2" t="str">
        <f t="shared" si="4"/>
        <v>IPL-2014</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25">
      <c r="A280" s="10">
        <v>477</v>
      </c>
      <c r="B280" s="2"/>
      <c r="C280" s="2" t="str">
        <f t="shared" si="4"/>
        <v>IPL-2014</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25">
      <c r="A281" s="11">
        <v>476</v>
      </c>
      <c r="B281" s="4" t="s">
        <v>222</v>
      </c>
      <c r="C281" s="2" t="str">
        <f t="shared" si="4"/>
        <v>IPL-2014</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25">
      <c r="A282" s="10">
        <v>475</v>
      </c>
      <c r="B282" s="2"/>
      <c r="C282" s="2" t="str">
        <f t="shared" si="4"/>
        <v>IPL-2014</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25">
      <c r="A283" s="11">
        <v>473</v>
      </c>
      <c r="B283" s="4" t="s">
        <v>226</v>
      </c>
      <c r="C283" s="2" t="str">
        <f t="shared" si="4"/>
        <v>IPL-2014</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25">
      <c r="A284" s="10">
        <v>474</v>
      </c>
      <c r="B284" s="2" t="s">
        <v>226</v>
      </c>
      <c r="C284" s="2" t="str">
        <f t="shared" si="4"/>
        <v>IPL-2014</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25">
      <c r="A285" s="11">
        <v>471</v>
      </c>
      <c r="B285" s="4" t="s">
        <v>222</v>
      </c>
      <c r="C285" s="2" t="str">
        <f t="shared" si="4"/>
        <v>IPL-2014</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25">
      <c r="A286" s="10">
        <v>472</v>
      </c>
      <c r="B286" s="2" t="s">
        <v>222</v>
      </c>
      <c r="C286" s="2" t="str">
        <f t="shared" si="4"/>
        <v>IPL-2014</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25">
      <c r="A287" s="11">
        <v>469</v>
      </c>
      <c r="B287" s="4"/>
      <c r="C287" s="2" t="str">
        <f t="shared" si="4"/>
        <v>IPL-2014</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25">
      <c r="A288" s="10">
        <v>470</v>
      </c>
      <c r="B288" s="2"/>
      <c r="C288" s="2" t="str">
        <f t="shared" si="4"/>
        <v>IPL-2014</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25">
      <c r="A289" s="11">
        <v>468</v>
      </c>
      <c r="B289" s="4" t="s">
        <v>226</v>
      </c>
      <c r="C289" s="2" t="str">
        <f t="shared" si="4"/>
        <v>IPL-2014</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25">
      <c r="A290" s="10">
        <v>467</v>
      </c>
      <c r="B290" s="2"/>
      <c r="C290" s="2" t="str">
        <f t="shared" si="4"/>
        <v>IPL-2014</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25">
      <c r="A291" s="11">
        <v>466</v>
      </c>
      <c r="B291" s="4" t="s">
        <v>226</v>
      </c>
      <c r="C291" s="2" t="str">
        <f t="shared" si="4"/>
        <v>IPL-2014</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25">
      <c r="A292" s="10">
        <v>465</v>
      </c>
      <c r="B292" s="2" t="s">
        <v>222</v>
      </c>
      <c r="C292" s="2" t="str">
        <f t="shared" si="4"/>
        <v>IPL-2014</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25">
      <c r="A293" s="11">
        <v>464</v>
      </c>
      <c r="B293" s="4" t="s">
        <v>226</v>
      </c>
      <c r="C293" s="2" t="str">
        <f t="shared" si="4"/>
        <v>IPL-2014</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25">
      <c r="A294" s="10">
        <v>462</v>
      </c>
      <c r="B294" s="2"/>
      <c r="C294" s="2" t="str">
        <f t="shared" si="4"/>
        <v>IPL-2014</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25">
      <c r="A295" s="11">
        <v>463</v>
      </c>
      <c r="B295" s="4"/>
      <c r="C295" s="2" t="str">
        <f t="shared" si="4"/>
        <v>IPL-2014</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25">
      <c r="A296" s="10">
        <v>460</v>
      </c>
      <c r="B296" s="2" t="s">
        <v>222</v>
      </c>
      <c r="C296" s="2" t="str">
        <f t="shared" si="4"/>
        <v>IPL-2014</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25">
      <c r="A297" s="11">
        <v>461</v>
      </c>
      <c r="B297" s="4" t="s">
        <v>222</v>
      </c>
      <c r="C297" s="2" t="str">
        <f t="shared" si="4"/>
        <v>IPL-2014</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25">
      <c r="A298" s="10">
        <v>459</v>
      </c>
      <c r="B298" s="2" t="s">
        <v>226</v>
      </c>
      <c r="C298" s="2" t="str">
        <f t="shared" si="4"/>
        <v>IPL-2014</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25">
      <c r="A299" s="11">
        <v>458</v>
      </c>
      <c r="B299" s="4" t="s">
        <v>222</v>
      </c>
      <c r="C299" s="2" t="str">
        <f t="shared" si="4"/>
        <v>IPL-2014</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25">
      <c r="A300" s="10">
        <v>457</v>
      </c>
      <c r="B300" s="2" t="s">
        <v>24</v>
      </c>
      <c r="C300" s="2" t="str">
        <f t="shared" si="4"/>
        <v>IPL-2013</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25">
      <c r="A301" s="11">
        <v>456</v>
      </c>
      <c r="B301" s="4" t="s">
        <v>24</v>
      </c>
      <c r="C301" s="2" t="str">
        <f t="shared" si="4"/>
        <v>IPL-2013</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25">
      <c r="A302" s="10">
        <v>455</v>
      </c>
      <c r="B302" s="2" t="s">
        <v>35</v>
      </c>
      <c r="C302" s="2" t="str">
        <f t="shared" si="4"/>
        <v>IPL-2013</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25">
      <c r="A303" s="11">
        <v>454</v>
      </c>
      <c r="B303" s="4" t="s">
        <v>35</v>
      </c>
      <c r="C303" s="2" t="str">
        <f t="shared" si="4"/>
        <v>IPL-2013</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25">
      <c r="A304" s="10">
        <v>451</v>
      </c>
      <c r="B304" s="2" t="s">
        <v>42</v>
      </c>
      <c r="C304" s="2" t="str">
        <f t="shared" si="4"/>
        <v>IPL-2013</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25">
      <c r="A305" s="11">
        <v>453</v>
      </c>
      <c r="B305" s="4" t="s">
        <v>53</v>
      </c>
      <c r="C305" s="2" t="str">
        <f t="shared" si="4"/>
        <v>IPL-2013</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25">
      <c r="A306" s="10">
        <v>450</v>
      </c>
      <c r="B306" s="2" t="s">
        <v>238</v>
      </c>
      <c r="C306" s="2" t="str">
        <f t="shared" si="4"/>
        <v>IPL-2013</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25">
      <c r="A307" s="11">
        <v>452</v>
      </c>
      <c r="B307" s="4" t="s">
        <v>105</v>
      </c>
      <c r="C307" s="2" t="str">
        <f t="shared" si="4"/>
        <v>IPL-2013</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25">
      <c r="A308" s="10">
        <v>449</v>
      </c>
      <c r="B308" s="2" t="s">
        <v>53</v>
      </c>
      <c r="C308" s="2" t="str">
        <f t="shared" si="4"/>
        <v>IPL-2013</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25">
      <c r="A309" s="11">
        <v>412</v>
      </c>
      <c r="B309" s="4" t="s">
        <v>238</v>
      </c>
      <c r="C309" s="2" t="str">
        <f t="shared" si="4"/>
        <v>IPL-2013</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25">
      <c r="A310" s="10">
        <v>445</v>
      </c>
      <c r="B310" s="2" t="s">
        <v>181</v>
      </c>
      <c r="C310" s="2" t="str">
        <f t="shared" si="4"/>
        <v>IPL-2013</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25">
      <c r="A311" s="11">
        <v>447</v>
      </c>
      <c r="B311" s="4" t="s">
        <v>15</v>
      </c>
      <c r="C311" s="2" t="str">
        <f t="shared" si="4"/>
        <v>IPL-2013</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25">
      <c r="A312" s="10">
        <v>429</v>
      </c>
      <c r="B312" s="2" t="s">
        <v>105</v>
      </c>
      <c r="C312" s="2" t="str">
        <f t="shared" si="4"/>
        <v>IPL-2013</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25">
      <c r="A313" s="11">
        <v>446</v>
      </c>
      <c r="B313" s="4" t="s">
        <v>98</v>
      </c>
      <c r="C313" s="2" t="str">
        <f t="shared" si="4"/>
        <v>IPL-2013</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25">
      <c r="A314" s="10">
        <v>444</v>
      </c>
      <c r="B314" s="2" t="s">
        <v>15</v>
      </c>
      <c r="C314" s="2" t="str">
        <f t="shared" si="4"/>
        <v>IPL-2013</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25">
      <c r="A315" s="11">
        <v>441</v>
      </c>
      <c r="B315" s="4" t="s">
        <v>181</v>
      </c>
      <c r="C315" s="2" t="str">
        <f t="shared" si="4"/>
        <v>IPL-2013</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25">
      <c r="A316" s="10">
        <v>442</v>
      </c>
      <c r="B316" s="2" t="s">
        <v>47</v>
      </c>
      <c r="C316" s="2" t="str">
        <f t="shared" si="4"/>
        <v>IPL-2013</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25">
      <c r="A317" s="11">
        <v>439</v>
      </c>
      <c r="B317" s="4" t="s">
        <v>42</v>
      </c>
      <c r="C317" s="2" t="str">
        <f t="shared" si="4"/>
        <v>IPL-2013</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25">
      <c r="A318" s="10">
        <v>440</v>
      </c>
      <c r="B318" s="2" t="s">
        <v>123</v>
      </c>
      <c r="C318" s="2" t="str">
        <f t="shared" si="4"/>
        <v>IPL-2013</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25">
      <c r="A319" s="11">
        <v>438</v>
      </c>
      <c r="B319" s="4" t="s">
        <v>35</v>
      </c>
      <c r="C319" s="2" t="str">
        <f t="shared" si="4"/>
        <v>IPL-2013</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25">
      <c r="A320" s="10">
        <v>436</v>
      </c>
      <c r="B320" s="2" t="s">
        <v>123</v>
      </c>
      <c r="C320" s="2" t="str">
        <f t="shared" si="4"/>
        <v>IPL-2013</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25">
      <c r="A321" s="11">
        <v>437</v>
      </c>
      <c r="B321" s="4" t="s">
        <v>42</v>
      </c>
      <c r="C321" s="2" t="str">
        <f t="shared" si="4"/>
        <v>IPL-2013</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25">
      <c r="A322" s="10">
        <v>435</v>
      </c>
      <c r="B322" s="2" t="s">
        <v>53</v>
      </c>
      <c r="C322" s="2" t="str">
        <f t="shared" si="4"/>
        <v>IPL-2013</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25">
      <c r="A323" s="11">
        <v>433</v>
      </c>
      <c r="B323" s="4" t="s">
        <v>47</v>
      </c>
      <c r="C323" s="2" t="str">
        <f t="shared" ref="C323:C386" si="5">CONCATENATE("IPL-" &amp; YEAR(D323))</f>
        <v>IPL-2013</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25">
      <c r="A324" s="10">
        <v>434</v>
      </c>
      <c r="B324" s="2" t="s">
        <v>15</v>
      </c>
      <c r="C324" s="2" t="str">
        <f t="shared" si="5"/>
        <v>IPL-2013</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25">
      <c r="A325" s="11">
        <v>448</v>
      </c>
      <c r="B325" s="4" t="s">
        <v>123</v>
      </c>
      <c r="C325" s="2" t="str">
        <f t="shared" si="5"/>
        <v>IPL-2013</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25">
      <c r="A326" s="10">
        <v>430</v>
      </c>
      <c r="B326" s="2" t="s">
        <v>15</v>
      </c>
      <c r="C326" s="2" t="str">
        <f t="shared" si="5"/>
        <v>IPL-2013</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25">
      <c r="A327" s="11">
        <v>431</v>
      </c>
      <c r="B327" s="4" t="s">
        <v>47</v>
      </c>
      <c r="C327" s="2" t="str">
        <f t="shared" si="5"/>
        <v>IPL-2013</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25">
      <c r="A328" s="10">
        <v>428</v>
      </c>
      <c r="B328" s="2" t="s">
        <v>53</v>
      </c>
      <c r="C328" s="2" t="str">
        <f t="shared" si="5"/>
        <v>IPL-2013</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25">
      <c r="A329" s="11">
        <v>427</v>
      </c>
      <c r="B329" s="4" t="s">
        <v>24</v>
      </c>
      <c r="C329" s="2" t="str">
        <f t="shared" si="5"/>
        <v>IPL-2013</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25">
      <c r="A330" s="10">
        <v>425</v>
      </c>
      <c r="B330" s="2" t="s">
        <v>98</v>
      </c>
      <c r="C330" s="2" t="str">
        <f t="shared" si="5"/>
        <v>IPL-2013</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25">
      <c r="A331" s="11">
        <v>426</v>
      </c>
      <c r="B331" s="4" t="s">
        <v>42</v>
      </c>
      <c r="C331" s="2" t="str">
        <f t="shared" si="5"/>
        <v>IPL-2013</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25">
      <c r="A332" s="10">
        <v>423</v>
      </c>
      <c r="B332" s="2" t="s">
        <v>53</v>
      </c>
      <c r="C332" s="2" t="str">
        <f t="shared" si="5"/>
        <v>IPL-2013</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25">
      <c r="A333" s="11">
        <v>424</v>
      </c>
      <c r="B333" s="4" t="s">
        <v>158</v>
      </c>
      <c r="C333" s="2" t="str">
        <f t="shared" si="5"/>
        <v>IPL-2013</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25">
      <c r="A334" s="10">
        <v>422</v>
      </c>
      <c r="B334" s="2" t="s">
        <v>42</v>
      </c>
      <c r="C334" s="2" t="str">
        <f t="shared" si="5"/>
        <v>IPL-2013</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25">
      <c r="A335" s="11">
        <v>420</v>
      </c>
      <c r="B335" s="4" t="s">
        <v>47</v>
      </c>
      <c r="C335" s="2" t="str">
        <f t="shared" si="5"/>
        <v>IPL-2013</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25">
      <c r="A336" s="10">
        <v>421</v>
      </c>
      <c r="B336" s="2" t="s">
        <v>15</v>
      </c>
      <c r="C336" s="2" t="str">
        <f t="shared" si="5"/>
        <v>IPL-2013</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25">
      <c r="A337" s="11">
        <v>418</v>
      </c>
      <c r="B337" s="4" t="s">
        <v>98</v>
      </c>
      <c r="C337" s="2" t="str">
        <f t="shared" si="5"/>
        <v>IPL-2013</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25">
      <c r="A338" s="10">
        <v>419</v>
      </c>
      <c r="B338" s="2" t="s">
        <v>158</v>
      </c>
      <c r="C338" s="2" t="str">
        <f t="shared" si="5"/>
        <v>IPL-2013</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25">
      <c r="A339" s="11">
        <v>416</v>
      </c>
      <c r="B339" s="4" t="s">
        <v>47</v>
      </c>
      <c r="C339" s="2" t="str">
        <f t="shared" si="5"/>
        <v>IPL-2013</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25">
      <c r="A340" s="10">
        <v>417</v>
      </c>
      <c r="B340" s="2" t="s">
        <v>15</v>
      </c>
      <c r="C340" s="2" t="str">
        <f t="shared" si="5"/>
        <v>IPL-2013</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25">
      <c r="A341" s="11">
        <v>415</v>
      </c>
      <c r="B341" s="4" t="s">
        <v>24</v>
      </c>
      <c r="C341" s="2" t="str">
        <f t="shared" si="5"/>
        <v>IPL-2013</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25">
      <c r="A342" s="10">
        <v>414</v>
      </c>
      <c r="B342" s="2" t="s">
        <v>98</v>
      </c>
      <c r="C342" s="2" t="str">
        <f t="shared" si="5"/>
        <v>IPL-2013</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25">
      <c r="A343" s="11">
        <v>413</v>
      </c>
      <c r="B343" s="4" t="s">
        <v>24</v>
      </c>
      <c r="C343" s="2" t="str">
        <f t="shared" si="5"/>
        <v>IPL-2013</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25">
      <c r="A344" s="10">
        <v>411</v>
      </c>
      <c r="B344" s="2" t="s">
        <v>105</v>
      </c>
      <c r="C344" s="2" t="str">
        <f t="shared" si="5"/>
        <v>IPL-2013</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25">
      <c r="A345" s="11">
        <v>443</v>
      </c>
      <c r="B345" s="4" t="s">
        <v>35</v>
      </c>
      <c r="C345" s="2" t="str">
        <f t="shared" si="5"/>
        <v>IPL-2013</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25">
      <c r="A346" s="10">
        <v>410</v>
      </c>
      <c r="B346" s="2" t="s">
        <v>98</v>
      </c>
      <c r="C346" s="2" t="str">
        <f t="shared" si="5"/>
        <v>IPL-2013</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25">
      <c r="A347" s="11">
        <v>408</v>
      </c>
      <c r="B347" s="4" t="s">
        <v>35</v>
      </c>
      <c r="C347" s="2" t="str">
        <f t="shared" si="5"/>
        <v>IPL-2013</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25">
      <c r="A348" s="10">
        <v>409</v>
      </c>
      <c r="B348" s="2" t="s">
        <v>123</v>
      </c>
      <c r="C348" s="2" t="str">
        <f t="shared" si="5"/>
        <v>IPL-2013</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25">
      <c r="A349" s="11">
        <v>406</v>
      </c>
      <c r="B349" s="4" t="s">
        <v>24</v>
      </c>
      <c r="C349" s="2" t="str">
        <f t="shared" si="5"/>
        <v>IPL-2013</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25">
      <c r="A350" s="10">
        <v>407</v>
      </c>
      <c r="B350" s="2" t="s">
        <v>105</v>
      </c>
      <c r="C350" s="2" t="str">
        <f t="shared" si="5"/>
        <v>IPL-2013</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25">
      <c r="A351" s="11">
        <v>405</v>
      </c>
      <c r="B351" s="4" t="s">
        <v>53</v>
      </c>
      <c r="C351" s="2" t="str">
        <f t="shared" si="5"/>
        <v>IPL-2013</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25">
      <c r="A352" s="10">
        <v>404</v>
      </c>
      <c r="B352" s="2" t="s">
        <v>35</v>
      </c>
      <c r="C352" s="2" t="str">
        <f t="shared" si="5"/>
        <v>IPL-2013</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25">
      <c r="A353" s="11">
        <v>402</v>
      </c>
      <c r="B353" s="4" t="s">
        <v>42</v>
      </c>
      <c r="C353" s="2" t="str">
        <f t="shared" si="5"/>
        <v>IPL-2013</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25">
      <c r="A354" s="10">
        <v>403</v>
      </c>
      <c r="B354" s="2" t="s">
        <v>47</v>
      </c>
      <c r="C354" s="2" t="str">
        <f t="shared" si="5"/>
        <v>IPL-2013</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25">
      <c r="A355" s="11">
        <v>400</v>
      </c>
      <c r="B355" s="4" t="s">
        <v>123</v>
      </c>
      <c r="C355" s="2" t="str">
        <f t="shared" si="5"/>
        <v>IPL-2013</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25">
      <c r="A356" s="10">
        <v>401</v>
      </c>
      <c r="B356" s="2" t="s">
        <v>105</v>
      </c>
      <c r="C356" s="2" t="str">
        <f t="shared" si="5"/>
        <v>IPL-2013</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25">
      <c r="A357" s="11">
        <v>399</v>
      </c>
      <c r="B357" s="4" t="s">
        <v>98</v>
      </c>
      <c r="C357" s="2" t="str">
        <f t="shared" si="5"/>
        <v>IPL-2013</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25">
      <c r="A358" s="10">
        <v>397</v>
      </c>
      <c r="B358" s="2" t="s">
        <v>24</v>
      </c>
      <c r="C358" s="2" t="str">
        <f t="shared" si="5"/>
        <v>IPL-2013</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25">
      <c r="A359" s="11">
        <v>398</v>
      </c>
      <c r="B359" s="4" t="s">
        <v>47</v>
      </c>
      <c r="C359" s="2" t="str">
        <f t="shared" si="5"/>
        <v>IPL-2013</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25">
      <c r="A360" s="10">
        <v>395</v>
      </c>
      <c r="B360" s="2" t="s">
        <v>15</v>
      </c>
      <c r="C360" s="2" t="str">
        <f t="shared" si="5"/>
        <v>IPL-2013</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25">
      <c r="A361" s="11">
        <v>396</v>
      </c>
      <c r="B361" s="4" t="s">
        <v>98</v>
      </c>
      <c r="C361" s="2" t="str">
        <f t="shared" si="5"/>
        <v>IPL-2013</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25">
      <c r="A362" s="10">
        <v>394</v>
      </c>
      <c r="B362" s="2" t="s">
        <v>35</v>
      </c>
      <c r="C362" s="2" t="str">
        <f t="shared" si="5"/>
        <v>IPL-2013</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25">
      <c r="A363" s="11">
        <v>392</v>
      </c>
      <c r="B363" s="4" t="s">
        <v>105</v>
      </c>
      <c r="C363" s="2" t="str">
        <f t="shared" si="5"/>
        <v>IPL-2013</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25">
      <c r="A364" s="10">
        <v>393</v>
      </c>
      <c r="B364" s="2" t="s">
        <v>42</v>
      </c>
      <c r="C364" s="2" t="str">
        <f t="shared" si="5"/>
        <v>IPL-2013</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25">
      <c r="A365" s="11">
        <v>391</v>
      </c>
      <c r="B365" s="4" t="s">
        <v>123</v>
      </c>
      <c r="C365" s="2" t="str">
        <f t="shared" si="5"/>
        <v>IPL-2013</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25">
      <c r="A366" s="10">
        <v>390</v>
      </c>
      <c r="B366" s="2" t="s">
        <v>15</v>
      </c>
      <c r="C366" s="2" t="str">
        <f t="shared" si="5"/>
        <v>IPL-2013</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25">
      <c r="A367" s="11">
        <v>432</v>
      </c>
      <c r="B367" s="4" t="s">
        <v>105</v>
      </c>
      <c r="C367" s="2" t="str">
        <f t="shared" si="5"/>
        <v>IPL-2013</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25">
      <c r="A368" s="10">
        <v>389</v>
      </c>
      <c r="B368" s="2" t="s">
        <v>47</v>
      </c>
      <c r="C368" s="2" t="str">
        <f t="shared" si="5"/>
        <v>IPL-2013</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25">
      <c r="A369" s="11">
        <v>387</v>
      </c>
      <c r="B369" s="4" t="s">
        <v>42</v>
      </c>
      <c r="C369" s="2" t="str">
        <f t="shared" si="5"/>
        <v>IPL-2013</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25">
      <c r="A370" s="10">
        <v>388</v>
      </c>
      <c r="B370" s="2" t="s">
        <v>53</v>
      </c>
      <c r="C370" s="2" t="str">
        <f t="shared" si="5"/>
        <v>IPL-2013</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25">
      <c r="A371" s="11">
        <v>385</v>
      </c>
      <c r="B371" s="4" t="s">
        <v>35</v>
      </c>
      <c r="C371" s="2" t="str">
        <f t="shared" si="5"/>
        <v>IPL-2013</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25">
      <c r="A372" s="10">
        <v>386</v>
      </c>
      <c r="B372" s="2" t="s">
        <v>98</v>
      </c>
      <c r="C372" s="2" t="str">
        <f t="shared" si="5"/>
        <v>IPL-2013</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25">
      <c r="A373" s="11">
        <v>384</v>
      </c>
      <c r="B373" s="4" t="s">
        <v>53</v>
      </c>
      <c r="C373" s="2" t="str">
        <f t="shared" si="5"/>
        <v>IPL-2013</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25">
      <c r="A374" s="10">
        <v>383</v>
      </c>
      <c r="B374" s="2" t="s">
        <v>105</v>
      </c>
      <c r="C374" s="2" t="str">
        <f t="shared" si="5"/>
        <v>IPL-2013</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25">
      <c r="A375" s="11">
        <v>382</v>
      </c>
      <c r="B375" s="4" t="s">
        <v>24</v>
      </c>
      <c r="C375" s="2" t="str">
        <f t="shared" si="5"/>
        <v>IPL-2013</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25">
      <c r="A376" s="10">
        <v>381</v>
      </c>
      <c r="B376" s="2" t="s">
        <v>98</v>
      </c>
      <c r="C376" s="2" t="str">
        <f t="shared" si="5"/>
        <v>IPL-2012</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25">
      <c r="A377" s="11">
        <v>380</v>
      </c>
      <c r="B377" s="4" t="s">
        <v>98</v>
      </c>
      <c r="C377" s="2" t="str">
        <f t="shared" si="5"/>
        <v>IPL-2012</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25">
      <c r="A378" s="10">
        <v>379</v>
      </c>
      <c r="B378" s="2" t="s">
        <v>105</v>
      </c>
      <c r="C378" s="2" t="str">
        <f t="shared" si="5"/>
        <v>IPL-2012</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25">
      <c r="A379" s="11">
        <v>378</v>
      </c>
      <c r="B379" s="4" t="s">
        <v>42</v>
      </c>
      <c r="C379" s="2" t="str">
        <f t="shared" si="5"/>
        <v>IPL-2012</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25">
      <c r="A380" s="10">
        <v>376</v>
      </c>
      <c r="B380" s="2" t="s">
        <v>53</v>
      </c>
      <c r="C380" s="2" t="str">
        <f t="shared" si="5"/>
        <v>IPL-2012</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25">
      <c r="A381" s="11">
        <v>377</v>
      </c>
      <c r="B381" s="4" t="s">
        <v>47</v>
      </c>
      <c r="C381" s="2" t="str">
        <f t="shared" si="5"/>
        <v>IPL-2012</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25">
      <c r="A382" s="10">
        <v>374</v>
      </c>
      <c r="B382" s="2" t="s">
        <v>238</v>
      </c>
      <c r="C382" s="2" t="str">
        <f t="shared" si="5"/>
        <v>IPL-2012</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25">
      <c r="A383" s="11">
        <v>375</v>
      </c>
      <c r="B383" s="4" t="s">
        <v>42</v>
      </c>
      <c r="C383" s="2" t="str">
        <f t="shared" si="5"/>
        <v>IPL-2012</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25">
      <c r="A384" s="10">
        <v>373</v>
      </c>
      <c r="B384" s="2" t="s">
        <v>53</v>
      </c>
      <c r="C384" s="2" t="str">
        <f t="shared" si="5"/>
        <v>IPL-2012</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25">
      <c r="A385" s="11">
        <v>371</v>
      </c>
      <c r="B385" s="4" t="s">
        <v>238</v>
      </c>
      <c r="C385" s="2" t="str">
        <f t="shared" si="5"/>
        <v>IPL-2012</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25">
      <c r="A386" s="10">
        <v>372</v>
      </c>
      <c r="B386" s="2" t="s">
        <v>35</v>
      </c>
      <c r="C386" s="2" t="str">
        <f t="shared" si="5"/>
        <v>IPL-2012</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25">
      <c r="A387" s="11">
        <v>370</v>
      </c>
      <c r="B387" s="4" t="s">
        <v>15</v>
      </c>
      <c r="C387" s="2" t="str">
        <f t="shared" ref="C387:C450" si="6">CONCATENATE("IPL-" &amp; YEAR(D387))</f>
        <v>IPL-2012</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25">
      <c r="A388" s="10">
        <v>369</v>
      </c>
      <c r="B388" s="2" t="s">
        <v>35</v>
      </c>
      <c r="C388" s="2" t="str">
        <f t="shared" si="6"/>
        <v>IPL-2012</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25">
      <c r="A389" s="11">
        <v>367</v>
      </c>
      <c r="B389" s="4" t="s">
        <v>105</v>
      </c>
      <c r="C389" s="2" t="str">
        <f t="shared" si="6"/>
        <v>IPL-2012</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25">
      <c r="A390" s="10">
        <v>368</v>
      </c>
      <c r="B390" s="2" t="s">
        <v>24</v>
      </c>
      <c r="C390" s="2" t="str">
        <f t="shared" si="6"/>
        <v>IPL-2012</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25">
      <c r="A391" s="11">
        <v>365</v>
      </c>
      <c r="B391" s="4" t="s">
        <v>47</v>
      </c>
      <c r="C391" s="2" t="str">
        <f t="shared" si="6"/>
        <v>IPL-2012</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25">
      <c r="A392" s="10">
        <v>366</v>
      </c>
      <c r="B392" s="2" t="s">
        <v>123</v>
      </c>
      <c r="C392" s="2" t="str">
        <f t="shared" si="6"/>
        <v>IPL-2012</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25">
      <c r="A393" s="11">
        <v>363</v>
      </c>
      <c r="B393" s="4" t="s">
        <v>24</v>
      </c>
      <c r="C393" s="2" t="str">
        <f t="shared" si="6"/>
        <v>IPL-2012</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25">
      <c r="A394" s="10">
        <v>364</v>
      </c>
      <c r="B394" s="2" t="s">
        <v>98</v>
      </c>
      <c r="C394" s="2" t="str">
        <f t="shared" si="6"/>
        <v>IPL-2012</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25">
      <c r="A395" s="11">
        <v>362</v>
      </c>
      <c r="B395" s="4" t="s">
        <v>42</v>
      </c>
      <c r="C395" s="2" t="str">
        <f t="shared" si="6"/>
        <v>IPL-2012</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25">
      <c r="A396" s="10">
        <v>331</v>
      </c>
      <c r="B396" s="2" t="s">
        <v>53</v>
      </c>
      <c r="C396" s="2" t="str">
        <f t="shared" si="6"/>
        <v>IPL-2012</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25">
      <c r="A397" s="11">
        <v>361</v>
      </c>
      <c r="B397" s="4" t="s">
        <v>47</v>
      </c>
      <c r="C397" s="2" t="str">
        <f t="shared" si="6"/>
        <v>IPL-2012</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25">
      <c r="A398" s="10">
        <v>360</v>
      </c>
      <c r="B398" s="2" t="s">
        <v>15</v>
      </c>
      <c r="C398" s="2" t="str">
        <f t="shared" si="6"/>
        <v>IPL-2012</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25">
      <c r="A399" s="11">
        <v>358</v>
      </c>
      <c r="B399" s="4" t="s">
        <v>42</v>
      </c>
      <c r="C399" s="2" t="str">
        <f t="shared" si="6"/>
        <v>IPL-2012</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25">
      <c r="A400" s="10">
        <v>359</v>
      </c>
      <c r="B400" s="2" t="s">
        <v>53</v>
      </c>
      <c r="C400" s="2" t="str">
        <f t="shared" si="6"/>
        <v>IPL-2012</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25">
      <c r="A401" s="11">
        <v>357</v>
      </c>
      <c r="B401" s="4" t="s">
        <v>35</v>
      </c>
      <c r="C401" s="2" t="str">
        <f t="shared" si="6"/>
        <v>IPL-2012</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25">
      <c r="A402" s="10">
        <v>355</v>
      </c>
      <c r="B402" s="2" t="s">
        <v>15</v>
      </c>
      <c r="C402" s="2" t="str">
        <f t="shared" si="6"/>
        <v>IPL-2012</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25">
      <c r="A403" s="11">
        <v>356</v>
      </c>
      <c r="B403" s="4" t="s">
        <v>105</v>
      </c>
      <c r="C403" s="2" t="str">
        <f t="shared" si="6"/>
        <v>IPL-2012</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25">
      <c r="A404" s="10">
        <v>353</v>
      </c>
      <c r="B404" s="2" t="s">
        <v>24</v>
      </c>
      <c r="C404" s="2" t="str">
        <f t="shared" si="6"/>
        <v>IPL-2012</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25">
      <c r="A405" s="11">
        <v>354</v>
      </c>
      <c r="B405" s="4" t="s">
        <v>123</v>
      </c>
      <c r="C405" s="2" t="str">
        <f t="shared" si="6"/>
        <v>IPL-2012</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25">
      <c r="A406" s="10">
        <v>352</v>
      </c>
      <c r="B406" s="2" t="s">
        <v>98</v>
      </c>
      <c r="C406" s="2" t="str">
        <f t="shared" si="6"/>
        <v>IPL-2012</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25">
      <c r="A407" s="11">
        <v>351</v>
      </c>
      <c r="B407" s="4" t="s">
        <v>42</v>
      </c>
      <c r="C407" s="2" t="str">
        <f t="shared" si="6"/>
        <v>IPL-2012</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25">
      <c r="A408" s="10">
        <v>350</v>
      </c>
      <c r="B408" s="2" t="s">
        <v>105</v>
      </c>
      <c r="C408" s="2" t="str">
        <f t="shared" si="6"/>
        <v>IPL-2012</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25">
      <c r="A409" s="11">
        <v>348</v>
      </c>
      <c r="B409" s="4" t="s">
        <v>216</v>
      </c>
      <c r="C409" s="2" t="str">
        <f t="shared" si="6"/>
        <v>IPL-2012</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25">
      <c r="A410" s="10">
        <v>349</v>
      </c>
      <c r="B410" s="2" t="s">
        <v>47</v>
      </c>
      <c r="C410" s="2" t="str">
        <f t="shared" si="6"/>
        <v>IPL-2012</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25">
      <c r="A411" s="11">
        <v>347</v>
      </c>
      <c r="B411" s="4" t="s">
        <v>98</v>
      </c>
      <c r="C411" s="2" t="str">
        <f t="shared" si="6"/>
        <v>IPL-2012</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25">
      <c r="A412" s="10">
        <v>345</v>
      </c>
      <c r="B412" s="2" t="s">
        <v>35</v>
      </c>
      <c r="C412" s="2" t="str">
        <f t="shared" si="6"/>
        <v>IPL-2012</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25">
      <c r="A413" s="11">
        <v>346</v>
      </c>
      <c r="B413" s="4" t="s">
        <v>15</v>
      </c>
      <c r="C413" s="2" t="str">
        <f t="shared" si="6"/>
        <v>IPL-2012</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25">
      <c r="A414" s="10">
        <v>343</v>
      </c>
      <c r="B414" s="2" t="s">
        <v>98</v>
      </c>
      <c r="C414" s="2" t="str">
        <f t="shared" si="6"/>
        <v>IPL-2012</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25">
      <c r="A415" s="11">
        <v>344</v>
      </c>
      <c r="B415" s="4" t="s">
        <v>24</v>
      </c>
      <c r="C415" s="2" t="str">
        <f t="shared" si="6"/>
        <v>IPL-2012</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25">
      <c r="A416" s="10">
        <v>342</v>
      </c>
      <c r="B416" s="2" t="s">
        <v>35</v>
      </c>
      <c r="C416" s="2" t="str">
        <f t="shared" si="6"/>
        <v>IPL-2012</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25">
      <c r="A417" s="11">
        <v>341</v>
      </c>
      <c r="B417" s="4" t="s">
        <v>42</v>
      </c>
      <c r="C417" s="2" t="str">
        <f t="shared" si="6"/>
        <v>IPL-2012</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25">
      <c r="A418" s="10">
        <v>340</v>
      </c>
      <c r="B418" s="2" t="s">
        <v>123</v>
      </c>
      <c r="C418" s="2" t="str">
        <f t="shared" si="6"/>
        <v>IPL-2012</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25">
      <c r="A419" s="11">
        <v>339</v>
      </c>
      <c r="B419" s="4" t="s">
        <v>42</v>
      </c>
      <c r="C419" s="2" t="str">
        <f t="shared" si="6"/>
        <v>IPL-2012</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25">
      <c r="A420" s="10">
        <v>338</v>
      </c>
      <c r="B420" s="2" t="s">
        <v>47</v>
      </c>
      <c r="C420" s="2" t="str">
        <f t="shared" si="6"/>
        <v>IPL-2012</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25">
      <c r="A421" s="11">
        <v>336</v>
      </c>
      <c r="B421" s="4" t="s">
        <v>15</v>
      </c>
      <c r="C421" s="2" t="str">
        <f t="shared" si="6"/>
        <v>IPL-2012</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25">
      <c r="A422" s="10">
        <v>337</v>
      </c>
      <c r="B422" s="2" t="s">
        <v>216</v>
      </c>
      <c r="C422" s="2" t="str">
        <f t="shared" si="6"/>
        <v>IPL-2012</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25">
      <c r="A423" s="11">
        <v>334</v>
      </c>
      <c r="B423" s="4" t="s">
        <v>98</v>
      </c>
      <c r="C423" s="2" t="str">
        <f t="shared" si="6"/>
        <v>IPL-2012</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25">
      <c r="A424" s="10">
        <v>335</v>
      </c>
      <c r="B424" s="2" t="s">
        <v>35</v>
      </c>
      <c r="C424" s="2" t="str">
        <f t="shared" si="6"/>
        <v>IPL-2012</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25">
      <c r="A425" s="11">
        <v>333</v>
      </c>
      <c r="B425" s="4" t="s">
        <v>123</v>
      </c>
      <c r="C425" s="2" t="str">
        <f t="shared" si="6"/>
        <v>IPL-2012</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25">
      <c r="A426" s="10">
        <v>323</v>
      </c>
      <c r="B426" s="2" t="s">
        <v>35</v>
      </c>
      <c r="C426" s="2" t="str">
        <f t="shared" si="6"/>
        <v>IPL-2012</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25">
      <c r="A427" s="11">
        <v>332</v>
      </c>
      <c r="B427" s="4" t="s">
        <v>98</v>
      </c>
      <c r="C427" s="2" t="str">
        <f t="shared" si="6"/>
        <v>IPL-2012</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25">
      <c r="A428" s="10">
        <v>330</v>
      </c>
      <c r="B428" s="2" t="s">
        <v>123</v>
      </c>
      <c r="C428" s="2" t="str">
        <f t="shared" si="6"/>
        <v>IPL-2012</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25">
      <c r="A429" s="11">
        <v>328</v>
      </c>
      <c r="B429" s="4" t="s">
        <v>47</v>
      </c>
      <c r="C429" s="2" t="str">
        <f t="shared" si="6"/>
        <v>IPL-2012</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25">
      <c r="A430" s="10">
        <v>329</v>
      </c>
      <c r="B430" s="2" t="s">
        <v>105</v>
      </c>
      <c r="C430" s="2" t="str">
        <f t="shared" si="6"/>
        <v>IPL-2012</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25">
      <c r="A431" s="11">
        <v>327</v>
      </c>
      <c r="B431" s="4" t="s">
        <v>15</v>
      </c>
      <c r="C431" s="2" t="str">
        <f t="shared" si="6"/>
        <v>IPL-2012</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25">
      <c r="A432" s="10">
        <v>325</v>
      </c>
      <c r="B432" s="2" t="s">
        <v>24</v>
      </c>
      <c r="C432" s="2" t="str">
        <f t="shared" si="6"/>
        <v>IPL-2012</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25">
      <c r="A433" s="11">
        <v>326</v>
      </c>
      <c r="B433" s="4" t="s">
        <v>105</v>
      </c>
      <c r="C433" s="2" t="str">
        <f t="shared" si="6"/>
        <v>IPL-2012</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25">
      <c r="A434" s="10">
        <v>324</v>
      </c>
      <c r="B434" s="2" t="s">
        <v>42</v>
      </c>
      <c r="C434" s="2" t="str">
        <f t="shared" si="6"/>
        <v>IPL-2012</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25">
      <c r="A435" s="11">
        <v>322</v>
      </c>
      <c r="B435" s="4" t="s">
        <v>24</v>
      </c>
      <c r="C435" s="2" t="str">
        <f t="shared" si="6"/>
        <v>IPL-2012</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25">
      <c r="A436" s="10">
        <v>320</v>
      </c>
      <c r="B436" s="2" t="s">
        <v>98</v>
      </c>
      <c r="C436" s="2" t="str">
        <f t="shared" si="6"/>
        <v>IPL-2012</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25">
      <c r="A437" s="11">
        <v>321</v>
      </c>
      <c r="B437" s="4" t="s">
        <v>123</v>
      </c>
      <c r="C437" s="2" t="str">
        <f t="shared" si="6"/>
        <v>IPL-2012</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25">
      <c r="A438" s="10">
        <v>319</v>
      </c>
      <c r="B438" s="2" t="s">
        <v>15</v>
      </c>
      <c r="C438" s="2" t="str">
        <f t="shared" si="6"/>
        <v>IPL-2012</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25">
      <c r="A439" s="11">
        <v>317</v>
      </c>
      <c r="B439" s="4" t="s">
        <v>105</v>
      </c>
      <c r="C439" s="2" t="str">
        <f t="shared" si="6"/>
        <v>IPL-2012</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25">
      <c r="A440" s="10">
        <v>318</v>
      </c>
      <c r="B440" s="2" t="s">
        <v>35</v>
      </c>
      <c r="C440" s="2" t="str">
        <f t="shared" si="6"/>
        <v>IPL-2012</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25">
      <c r="A441" s="11">
        <v>316</v>
      </c>
      <c r="B441" s="4" t="s">
        <v>161</v>
      </c>
      <c r="C441" s="2" t="str">
        <f t="shared" si="6"/>
        <v>IPL-2012</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25">
      <c r="A442" s="10">
        <v>314</v>
      </c>
      <c r="B442" s="2" t="s">
        <v>47</v>
      </c>
      <c r="C442" s="2" t="str">
        <f t="shared" si="6"/>
        <v>IPL-2012</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25">
      <c r="A443" s="11">
        <v>315</v>
      </c>
      <c r="B443" s="4" t="s">
        <v>42</v>
      </c>
      <c r="C443" s="2" t="str">
        <f t="shared" si="6"/>
        <v>IPL-2012</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25">
      <c r="A444" s="10">
        <v>312</v>
      </c>
      <c r="B444" s="2" t="s">
        <v>105</v>
      </c>
      <c r="C444" s="2" t="str">
        <f t="shared" si="6"/>
        <v>IPL-2012</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25">
      <c r="A445" s="11">
        <v>313</v>
      </c>
      <c r="B445" s="4" t="s">
        <v>161</v>
      </c>
      <c r="C445" s="2" t="str">
        <f t="shared" si="6"/>
        <v>IPL-2012</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25">
      <c r="A446" s="10">
        <v>310</v>
      </c>
      <c r="B446" s="2" t="s">
        <v>15</v>
      </c>
      <c r="C446" s="2" t="str">
        <f t="shared" si="6"/>
        <v>IPL-2012</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25">
      <c r="A447" s="11">
        <v>311</v>
      </c>
      <c r="B447" s="4" t="s">
        <v>47</v>
      </c>
      <c r="C447" s="2" t="str">
        <f t="shared" si="6"/>
        <v>IPL-2012</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25">
      <c r="A448" s="10">
        <v>309</v>
      </c>
      <c r="B448" s="2" t="s">
        <v>24</v>
      </c>
      <c r="C448" s="2" t="str">
        <f t="shared" si="6"/>
        <v>IPL-2012</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25">
      <c r="A449" s="11">
        <v>308</v>
      </c>
      <c r="B449" s="4" t="s">
        <v>98</v>
      </c>
      <c r="C449" s="2" t="str">
        <f t="shared" si="6"/>
        <v>IPL-2012</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25">
      <c r="A450" s="10">
        <v>307</v>
      </c>
      <c r="B450" s="2" t="s">
        <v>98</v>
      </c>
      <c r="C450" s="2" t="str">
        <f t="shared" si="6"/>
        <v>IPL-2011</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25">
      <c r="A451" s="11">
        <v>306</v>
      </c>
      <c r="B451" s="4" t="s">
        <v>98</v>
      </c>
      <c r="C451" s="2" t="str">
        <f t="shared" ref="C451:C514" si="7">CONCATENATE("IPL-" &amp; YEAR(D451))</f>
        <v>IPL-2011</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25">
      <c r="A452" s="10">
        <v>305</v>
      </c>
      <c r="B452" s="2" t="s">
        <v>15</v>
      </c>
      <c r="C452" s="2" t="str">
        <f t="shared" si="7"/>
        <v>IPL-2011</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25">
      <c r="A453" s="11">
        <v>304</v>
      </c>
      <c r="B453" s="4" t="s">
        <v>15</v>
      </c>
      <c r="C453" s="2" t="str">
        <f t="shared" si="7"/>
        <v>IPL-2011</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25">
      <c r="A454" s="10">
        <v>302</v>
      </c>
      <c r="B454" s="2" t="s">
        <v>105</v>
      </c>
      <c r="C454" s="2" t="str">
        <f t="shared" si="7"/>
        <v>IPL-2011</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25">
      <c r="A455" s="11">
        <v>303</v>
      </c>
      <c r="B455" s="4" t="s">
        <v>24</v>
      </c>
      <c r="C455" s="2" t="str">
        <f t="shared" si="7"/>
        <v>IPL-2011</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25">
      <c r="A456" s="10">
        <v>300</v>
      </c>
      <c r="B456" s="2" t="s">
        <v>238</v>
      </c>
      <c r="C456" s="2" t="str">
        <f t="shared" si="7"/>
        <v>IPL-2011</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25">
      <c r="A457" s="11">
        <v>301</v>
      </c>
      <c r="B457" s="4" t="s">
        <v>35</v>
      </c>
      <c r="C457" s="2" t="str">
        <f t="shared" si="7"/>
        <v>IPL-2011</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25">
      <c r="A458" s="10">
        <v>299</v>
      </c>
      <c r="B458" s="2" t="s">
        <v>15</v>
      </c>
      <c r="C458" s="2" t="str">
        <f t="shared" si="7"/>
        <v>IPL-2011</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25">
      <c r="A459" s="11">
        <v>298</v>
      </c>
      <c r="B459" s="4" t="s">
        <v>15</v>
      </c>
      <c r="C459" s="2" t="str">
        <f t="shared" si="7"/>
        <v>IPL-2011</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25">
      <c r="A460" s="10">
        <v>297</v>
      </c>
      <c r="B460" s="2" t="s">
        <v>98</v>
      </c>
      <c r="C460" s="2" t="str">
        <f t="shared" si="7"/>
        <v>IPL-2011</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25">
      <c r="A461" s="11">
        <v>296</v>
      </c>
      <c r="B461" s="4" t="s">
        <v>238</v>
      </c>
      <c r="C461" s="2" t="str">
        <f t="shared" si="7"/>
        <v>IPL-2011</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25">
      <c r="A462" s="10">
        <v>295</v>
      </c>
      <c r="B462" s="2" t="s">
        <v>15</v>
      </c>
      <c r="C462" s="2" t="str">
        <f t="shared" si="7"/>
        <v>IPL-2011</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25">
      <c r="A463" s="11">
        <v>293</v>
      </c>
      <c r="B463" s="4" t="s">
        <v>238</v>
      </c>
      <c r="C463" s="2" t="str">
        <f t="shared" si="7"/>
        <v>IPL-2011</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25">
      <c r="A464" s="10">
        <v>294</v>
      </c>
      <c r="B464" s="2" t="s">
        <v>64</v>
      </c>
      <c r="C464" s="2" t="str">
        <f t="shared" si="7"/>
        <v>IPL-2011</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25">
      <c r="A465" s="11">
        <v>291</v>
      </c>
      <c r="B465" s="4" t="s">
        <v>105</v>
      </c>
      <c r="C465" s="2" t="str">
        <f t="shared" si="7"/>
        <v>IPL-2011</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25">
      <c r="A466" s="10">
        <v>292</v>
      </c>
      <c r="B466" s="2" t="s">
        <v>15</v>
      </c>
      <c r="C466" s="2" t="str">
        <f t="shared" si="7"/>
        <v>IPL-2011</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25">
      <c r="A467" s="11">
        <v>290</v>
      </c>
      <c r="B467" s="4" t="s">
        <v>64</v>
      </c>
      <c r="C467" s="2" t="str">
        <f t="shared" si="7"/>
        <v>IPL-2011</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25">
      <c r="A468" s="10">
        <v>289</v>
      </c>
      <c r="B468" s="2" t="s">
        <v>98</v>
      </c>
      <c r="C468" s="2" t="str">
        <f t="shared" si="7"/>
        <v>IPL-2011</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25">
      <c r="A469" s="11">
        <v>288</v>
      </c>
      <c r="B469" s="4" t="s">
        <v>47</v>
      </c>
      <c r="C469" s="2" t="str">
        <f t="shared" si="7"/>
        <v>IPL-2011</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25">
      <c r="A470" s="10">
        <v>286</v>
      </c>
      <c r="B470" s="2" t="s">
        <v>53</v>
      </c>
      <c r="C470" s="2" t="str">
        <f t="shared" si="7"/>
        <v>IPL-2011</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25">
      <c r="A471" s="11">
        <v>287</v>
      </c>
      <c r="B471" s="4" t="s">
        <v>123</v>
      </c>
      <c r="C471" s="2" t="str">
        <f t="shared" si="7"/>
        <v>IPL-2011</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25">
      <c r="A472" s="10">
        <v>285</v>
      </c>
      <c r="B472" s="2" t="s">
        <v>47</v>
      </c>
      <c r="C472" s="2" t="str">
        <f t="shared" si="7"/>
        <v>IPL-2011</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25">
      <c r="A473" s="11">
        <v>283</v>
      </c>
      <c r="B473" s="4" t="s">
        <v>105</v>
      </c>
      <c r="C473" s="2" t="str">
        <f t="shared" si="7"/>
        <v>IPL-2011</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25">
      <c r="A474" s="10">
        <v>284</v>
      </c>
      <c r="B474" s="2" t="s">
        <v>123</v>
      </c>
      <c r="C474" s="2" t="str">
        <f t="shared" si="7"/>
        <v>IPL-2011</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25">
      <c r="A475" s="11">
        <v>281</v>
      </c>
      <c r="B475" s="4" t="s">
        <v>24</v>
      </c>
      <c r="C475" s="2" t="str">
        <f t="shared" si="7"/>
        <v>IPL-2011</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25">
      <c r="A476" s="10">
        <v>282</v>
      </c>
      <c r="B476" s="2" t="s">
        <v>15</v>
      </c>
      <c r="C476" s="2" t="str">
        <f t="shared" si="7"/>
        <v>IPL-2011</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25">
      <c r="A477" s="11">
        <v>280</v>
      </c>
      <c r="B477" s="4" t="s">
        <v>105</v>
      </c>
      <c r="C477" s="2" t="str">
        <f t="shared" si="7"/>
        <v>IPL-2011</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25">
      <c r="A478" s="10">
        <v>278</v>
      </c>
      <c r="B478" s="2" t="s">
        <v>294</v>
      </c>
      <c r="C478" s="2" t="str">
        <f t="shared" si="7"/>
        <v>IPL-2011</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25">
      <c r="A479" s="11">
        <v>279</v>
      </c>
      <c r="B479" s="4" t="s">
        <v>53</v>
      </c>
      <c r="C479" s="2" t="str">
        <f t="shared" si="7"/>
        <v>IPL-2011</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25">
      <c r="A480" s="10">
        <v>276</v>
      </c>
      <c r="B480" s="2" t="s">
        <v>98</v>
      </c>
      <c r="C480" s="2" t="str">
        <f t="shared" si="7"/>
        <v>IPL-2011</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25">
      <c r="A481" s="11">
        <v>277</v>
      </c>
      <c r="B481" s="4" t="s">
        <v>15</v>
      </c>
      <c r="C481" s="2" t="str">
        <f t="shared" si="7"/>
        <v>IPL-2011</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25">
      <c r="A482" s="10">
        <v>275</v>
      </c>
      <c r="B482" s="2" t="s">
        <v>53</v>
      </c>
      <c r="C482" s="2" t="str">
        <f t="shared" si="7"/>
        <v>IPL-2011</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25">
      <c r="A483" s="11">
        <v>273</v>
      </c>
      <c r="B483" s="4" t="s">
        <v>15</v>
      </c>
      <c r="C483" s="2" t="str">
        <f t="shared" si="7"/>
        <v>IPL-2011</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25">
      <c r="A484" s="10">
        <v>274</v>
      </c>
      <c r="B484" s="2" t="s">
        <v>35</v>
      </c>
      <c r="C484" s="2" t="str">
        <f t="shared" si="7"/>
        <v>IPL-2011</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25">
      <c r="A485" s="11">
        <v>271</v>
      </c>
      <c r="B485" s="4" t="s">
        <v>47</v>
      </c>
      <c r="C485" s="2" t="str">
        <f t="shared" si="7"/>
        <v>IPL-2011</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25">
      <c r="A486" s="10">
        <v>272</v>
      </c>
      <c r="B486" s="2" t="s">
        <v>98</v>
      </c>
      <c r="C486" s="2" t="str">
        <f t="shared" si="7"/>
        <v>IPL-2011</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25">
      <c r="A487" s="11">
        <v>269</v>
      </c>
      <c r="B487" s="4" t="s">
        <v>294</v>
      </c>
      <c r="C487" s="2" t="str">
        <f t="shared" si="7"/>
        <v>IPL-2011</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25">
      <c r="A488" s="10">
        <v>270</v>
      </c>
      <c r="B488" s="2" t="s">
        <v>24</v>
      </c>
      <c r="C488" s="2" t="str">
        <f t="shared" si="7"/>
        <v>IPL-2011</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25">
      <c r="A489" s="11">
        <v>267</v>
      </c>
      <c r="B489" s="4" t="s">
        <v>47</v>
      </c>
      <c r="C489" s="2" t="str">
        <f t="shared" si="7"/>
        <v>IPL-2011</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25">
      <c r="A490" s="10">
        <v>268</v>
      </c>
      <c r="B490" s="2" t="s">
        <v>105</v>
      </c>
      <c r="C490" s="2" t="str">
        <f t="shared" si="7"/>
        <v>IPL-2011</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25">
      <c r="A491" s="11">
        <v>266</v>
      </c>
      <c r="B491" s="4" t="s">
        <v>35</v>
      </c>
      <c r="C491" s="2" t="str">
        <f t="shared" si="7"/>
        <v>IPL-2011</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25">
      <c r="A492" s="10">
        <v>264</v>
      </c>
      <c r="B492" s="2" t="s">
        <v>15</v>
      </c>
      <c r="C492" s="2" t="str">
        <f t="shared" si="7"/>
        <v>IPL-2011</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25">
      <c r="A493" s="11">
        <v>265</v>
      </c>
      <c r="B493" s="4" t="s">
        <v>294</v>
      </c>
      <c r="C493" s="2" t="str">
        <f t="shared" si="7"/>
        <v>IPL-2011</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25">
      <c r="A494" s="10">
        <v>263</v>
      </c>
      <c r="B494" s="2" t="s">
        <v>35</v>
      </c>
      <c r="C494" s="2" t="str">
        <f t="shared" si="7"/>
        <v>IPL-2011</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25">
      <c r="A495" s="11">
        <v>262</v>
      </c>
      <c r="B495" s="4" t="s">
        <v>98</v>
      </c>
      <c r="C495" s="2" t="str">
        <f t="shared" si="7"/>
        <v>IPL-2011</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25">
      <c r="A496" s="10">
        <v>260</v>
      </c>
      <c r="B496" s="2" t="s">
        <v>53</v>
      </c>
      <c r="C496" s="2" t="str">
        <f t="shared" si="7"/>
        <v>IPL-2011</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25">
      <c r="A497" s="11">
        <v>261</v>
      </c>
      <c r="B497" s="4" t="s">
        <v>47</v>
      </c>
      <c r="C497" s="2" t="str">
        <f t="shared" si="7"/>
        <v>IPL-2011</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25">
      <c r="A498" s="10">
        <v>259</v>
      </c>
      <c r="B498" s="2" t="s">
        <v>35</v>
      </c>
      <c r="C498" s="2" t="str">
        <f t="shared" si="7"/>
        <v>IPL-2011</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25">
      <c r="A499" s="11">
        <v>257</v>
      </c>
      <c r="B499" s="4" t="s">
        <v>15</v>
      </c>
      <c r="C499" s="2" t="str">
        <f t="shared" si="7"/>
        <v>IPL-2011</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25">
      <c r="A500" s="10">
        <v>258</v>
      </c>
      <c r="B500" s="2" t="s">
        <v>24</v>
      </c>
      <c r="C500" s="2" t="str">
        <f t="shared" si="7"/>
        <v>IPL-2011</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25">
      <c r="A501" s="11">
        <v>256</v>
      </c>
      <c r="B501" s="4" t="s">
        <v>123</v>
      </c>
      <c r="C501" s="2" t="str">
        <f t="shared" si="7"/>
        <v>IPL-2011</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25">
      <c r="A502" s="10">
        <v>254</v>
      </c>
      <c r="B502" s="2" t="s">
        <v>15</v>
      </c>
      <c r="C502" s="2" t="str">
        <f t="shared" si="7"/>
        <v>IPL-2011</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25">
      <c r="A503" s="11">
        <v>255</v>
      </c>
      <c r="B503" s="4" t="s">
        <v>24</v>
      </c>
      <c r="C503" s="2" t="str">
        <f t="shared" si="7"/>
        <v>IPL-2011</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25">
      <c r="A504" s="10">
        <v>253</v>
      </c>
      <c r="B504" s="2" t="s">
        <v>35</v>
      </c>
      <c r="C504" s="2" t="str">
        <f t="shared" si="7"/>
        <v>IPL-2011</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25">
      <c r="A505" s="11">
        <v>252</v>
      </c>
      <c r="B505" s="4" t="s">
        <v>294</v>
      </c>
      <c r="C505" s="2" t="str">
        <f t="shared" si="7"/>
        <v>IPL-2011</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25">
      <c r="A506" s="10">
        <v>250</v>
      </c>
      <c r="B506" s="2" t="s">
        <v>15</v>
      </c>
      <c r="C506" s="2" t="str">
        <f t="shared" si="7"/>
        <v>IPL-2011</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25">
      <c r="A507" s="11">
        <v>251</v>
      </c>
      <c r="B507" s="4" t="s">
        <v>24</v>
      </c>
      <c r="C507" s="2" t="str">
        <f t="shared" si="7"/>
        <v>IPL-2011</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25">
      <c r="A508" s="10">
        <v>248</v>
      </c>
      <c r="B508" s="2" t="s">
        <v>98</v>
      </c>
      <c r="C508" s="2" t="str">
        <f t="shared" si="7"/>
        <v>IPL-2011</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25">
      <c r="A509" s="11">
        <v>249</v>
      </c>
      <c r="B509" s="4" t="s">
        <v>53</v>
      </c>
      <c r="C509" s="2" t="str">
        <f t="shared" si="7"/>
        <v>IPL-2011</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25">
      <c r="A510" s="10">
        <v>246</v>
      </c>
      <c r="B510" s="2" t="s">
        <v>47</v>
      </c>
      <c r="C510" s="2" t="str">
        <f t="shared" si="7"/>
        <v>IPL-2011</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25">
      <c r="A511" s="11">
        <v>247</v>
      </c>
      <c r="B511" s="4" t="s">
        <v>15</v>
      </c>
      <c r="C511" s="2" t="str">
        <f t="shared" si="7"/>
        <v>IPL-2011</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25">
      <c r="A512" s="10">
        <v>245</v>
      </c>
      <c r="B512" s="2" t="s">
        <v>53</v>
      </c>
      <c r="C512" s="2" t="str">
        <f t="shared" si="7"/>
        <v>IPL-2011</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25">
      <c r="A513" s="11">
        <v>243</v>
      </c>
      <c r="B513" s="4" t="s">
        <v>123</v>
      </c>
      <c r="C513" s="2" t="str">
        <f t="shared" si="7"/>
        <v>IPL-2011</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25">
      <c r="A514" s="10">
        <v>244</v>
      </c>
      <c r="B514" s="2" t="s">
        <v>15</v>
      </c>
      <c r="C514" s="2" t="str">
        <f t="shared" si="7"/>
        <v>IPL-2011</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25">
      <c r="A515" s="11">
        <v>241</v>
      </c>
      <c r="B515" s="4" t="s">
        <v>47</v>
      </c>
      <c r="C515" s="2" t="str">
        <f t="shared" ref="C515:C578" si="8">CONCATENATE("IPL-" &amp; YEAR(D515))</f>
        <v>IPL-2011</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25">
      <c r="A516" s="10">
        <v>242</v>
      </c>
      <c r="B516" s="2" t="s">
        <v>105</v>
      </c>
      <c r="C516" s="2" t="str">
        <f t="shared" si="8"/>
        <v>IPL-2011</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25">
      <c r="A517" s="11">
        <v>240</v>
      </c>
      <c r="B517" s="4" t="s">
        <v>24</v>
      </c>
      <c r="C517" s="2" t="str">
        <f t="shared" si="8"/>
        <v>IPL-2011</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25">
      <c r="A518" s="10">
        <v>238</v>
      </c>
      <c r="B518" s="2" t="s">
        <v>35</v>
      </c>
      <c r="C518" s="2" t="str">
        <f t="shared" si="8"/>
        <v>IPL-2011</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25">
      <c r="A519" s="11">
        <v>239</v>
      </c>
      <c r="B519" s="4" t="s">
        <v>15</v>
      </c>
      <c r="C519" s="2" t="str">
        <f t="shared" si="8"/>
        <v>IPL-2011</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25">
      <c r="A520" s="10">
        <v>236</v>
      </c>
      <c r="B520" s="2" t="s">
        <v>53</v>
      </c>
      <c r="C520" s="2" t="str">
        <f t="shared" si="8"/>
        <v>IPL-2011</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25">
      <c r="A521" s="11">
        <v>237</v>
      </c>
      <c r="B521" s="4" t="s">
        <v>294</v>
      </c>
      <c r="C521" s="2" t="str">
        <f t="shared" si="8"/>
        <v>IPL-2011</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25">
      <c r="A522" s="10">
        <v>235</v>
      </c>
      <c r="B522" s="2" t="s">
        <v>98</v>
      </c>
      <c r="C522" s="2" t="str">
        <f t="shared" si="8"/>
        <v>IPL-2011</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25">
      <c r="A523" s="11">
        <v>234</v>
      </c>
      <c r="B523" s="4" t="s">
        <v>15</v>
      </c>
      <c r="C523" s="2" t="str">
        <f t="shared" si="8"/>
        <v>IPL-2010</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25">
      <c r="A524" s="10">
        <v>233</v>
      </c>
      <c r="B524" s="2" t="s">
        <v>15</v>
      </c>
      <c r="C524" s="2" t="str">
        <f t="shared" si="8"/>
        <v>IPL-2010</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25">
      <c r="A525" s="11">
        <v>232</v>
      </c>
      <c r="B525" s="4" t="s">
        <v>15</v>
      </c>
      <c r="C525" s="2" t="str">
        <f t="shared" si="8"/>
        <v>IPL-2010</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25">
      <c r="A526" s="10">
        <v>231</v>
      </c>
      <c r="B526" s="2" t="s">
        <v>15</v>
      </c>
      <c r="C526" s="2" t="str">
        <f t="shared" si="8"/>
        <v>IPL-2010</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25">
      <c r="A527" s="11">
        <v>230</v>
      </c>
      <c r="B527" s="4" t="s">
        <v>24</v>
      </c>
      <c r="C527" s="2" t="str">
        <f t="shared" si="8"/>
        <v>IPL-2010</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25">
      <c r="A528" s="10">
        <v>228</v>
      </c>
      <c r="B528" s="2" t="s">
        <v>238</v>
      </c>
      <c r="C528" s="2" t="str">
        <f t="shared" si="8"/>
        <v>IPL-2010</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25">
      <c r="A529" s="11">
        <v>229</v>
      </c>
      <c r="B529" s="4" t="s">
        <v>35</v>
      </c>
      <c r="C529" s="2" t="str">
        <f t="shared" si="8"/>
        <v>IPL-2010</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25">
      <c r="A530" s="10">
        <v>226</v>
      </c>
      <c r="B530" s="2" t="s">
        <v>105</v>
      </c>
      <c r="C530" s="2" t="str">
        <f t="shared" si="8"/>
        <v>IPL-2010</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25">
      <c r="A531" s="11">
        <v>227</v>
      </c>
      <c r="B531" s="4" t="s">
        <v>24</v>
      </c>
      <c r="C531" s="2" t="str">
        <f t="shared" si="8"/>
        <v>IPL-2010</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25">
      <c r="A532" s="10">
        <v>225</v>
      </c>
      <c r="B532" s="2" t="s">
        <v>238</v>
      </c>
      <c r="C532" s="2" t="str">
        <f t="shared" si="8"/>
        <v>IPL-2010</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25">
      <c r="A533" s="11">
        <v>224</v>
      </c>
      <c r="B533" s="4" t="s">
        <v>98</v>
      </c>
      <c r="C533" s="2" t="str">
        <f t="shared" si="8"/>
        <v>IPL-2010</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25">
      <c r="A534" s="10">
        <v>223</v>
      </c>
      <c r="B534" s="2" t="s">
        <v>47</v>
      </c>
      <c r="C534" s="2" t="str">
        <f t="shared" si="8"/>
        <v>IPL-2010</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25">
      <c r="A535" s="11">
        <v>221</v>
      </c>
      <c r="B535" s="4" t="s">
        <v>15</v>
      </c>
      <c r="C535" s="2" t="str">
        <f t="shared" si="8"/>
        <v>IPL-2010</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25">
      <c r="A536" s="10">
        <v>222</v>
      </c>
      <c r="B536" s="2" t="s">
        <v>98</v>
      </c>
      <c r="C536" s="2" t="str">
        <f t="shared" si="8"/>
        <v>IPL-2010</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25">
      <c r="A537" s="11">
        <v>220</v>
      </c>
      <c r="B537" s="4" t="s">
        <v>317</v>
      </c>
      <c r="C537" s="2" t="str">
        <f t="shared" si="8"/>
        <v>IPL-2010</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25">
      <c r="A538" s="10">
        <v>218</v>
      </c>
      <c r="B538" s="2" t="s">
        <v>35</v>
      </c>
      <c r="C538" s="2" t="str">
        <f t="shared" si="8"/>
        <v>IPL-2010</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25">
      <c r="A539" s="11">
        <v>219</v>
      </c>
      <c r="B539" s="4" t="s">
        <v>47</v>
      </c>
      <c r="C539" s="2" t="str">
        <f t="shared" si="8"/>
        <v>IPL-2010</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25">
      <c r="A540" s="10">
        <v>216</v>
      </c>
      <c r="B540" s="2" t="s">
        <v>317</v>
      </c>
      <c r="C540" s="2" t="str">
        <f t="shared" si="8"/>
        <v>IPL-2010</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25">
      <c r="A541" s="11">
        <v>217</v>
      </c>
      <c r="B541" s="4" t="s">
        <v>105</v>
      </c>
      <c r="C541" s="2" t="str">
        <f t="shared" si="8"/>
        <v>IPL-2010</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25">
      <c r="A542" s="10">
        <v>215</v>
      </c>
      <c r="B542" s="2" t="s">
        <v>123</v>
      </c>
      <c r="C542" s="2" t="str">
        <f t="shared" si="8"/>
        <v>IPL-2010</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25">
      <c r="A543" s="11">
        <v>214</v>
      </c>
      <c r="B543" s="4" t="s">
        <v>105</v>
      </c>
      <c r="C543" s="2" t="str">
        <f t="shared" si="8"/>
        <v>IPL-2010</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25">
      <c r="A544" s="10">
        <v>212</v>
      </c>
      <c r="B544" s="2" t="s">
        <v>47</v>
      </c>
      <c r="C544" s="2" t="str">
        <f t="shared" si="8"/>
        <v>IPL-2010</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25">
      <c r="A545" s="11">
        <v>213</v>
      </c>
      <c r="B545" s="4" t="s">
        <v>24</v>
      </c>
      <c r="C545" s="2" t="str">
        <f t="shared" si="8"/>
        <v>IPL-2010</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25">
      <c r="A546" s="10">
        <v>211</v>
      </c>
      <c r="B546" s="2" t="s">
        <v>98</v>
      </c>
      <c r="C546" s="2" t="str">
        <f t="shared" si="8"/>
        <v>IPL-2010</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25">
      <c r="A547" s="11">
        <v>210</v>
      </c>
      <c r="B547" s="4" t="s">
        <v>317</v>
      </c>
      <c r="C547" s="2" t="str">
        <f t="shared" si="8"/>
        <v>IPL-2010</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25">
      <c r="A548" s="10">
        <v>208</v>
      </c>
      <c r="B548" s="2" t="s">
        <v>24</v>
      </c>
      <c r="C548" s="2" t="str">
        <f t="shared" si="8"/>
        <v>IPL-2010</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25">
      <c r="A549" s="11">
        <v>209</v>
      </c>
      <c r="B549" s="4" t="s">
        <v>35</v>
      </c>
      <c r="C549" s="2" t="str">
        <f t="shared" si="8"/>
        <v>IPL-2010</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25">
      <c r="A550" s="10">
        <v>206</v>
      </c>
      <c r="B550" s="2" t="s">
        <v>98</v>
      </c>
      <c r="C550" s="2" t="str">
        <f t="shared" si="8"/>
        <v>IPL-2010</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25">
      <c r="A551" s="11">
        <v>207</v>
      </c>
      <c r="B551" s="4" t="s">
        <v>15</v>
      </c>
      <c r="C551" s="2" t="str">
        <f t="shared" si="8"/>
        <v>IPL-2010</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25">
      <c r="A552" s="10">
        <v>205</v>
      </c>
      <c r="B552" s="2" t="s">
        <v>123</v>
      </c>
      <c r="C552" s="2" t="str">
        <f t="shared" si="8"/>
        <v>IPL-2010</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25">
      <c r="A553" s="11">
        <v>204</v>
      </c>
      <c r="B553" s="4" t="s">
        <v>24</v>
      </c>
      <c r="C553" s="2" t="str">
        <f t="shared" si="8"/>
        <v>IPL-2010</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25">
      <c r="A554" s="10">
        <v>202</v>
      </c>
      <c r="B554" s="2" t="s">
        <v>98</v>
      </c>
      <c r="C554" s="2" t="str">
        <f t="shared" si="8"/>
        <v>IPL-2010</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25">
      <c r="A555" s="11">
        <v>203</v>
      </c>
      <c r="B555" s="4" t="s">
        <v>35</v>
      </c>
      <c r="C555" s="2" t="str">
        <f t="shared" si="8"/>
        <v>IPL-2010</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25">
      <c r="A556" s="10">
        <v>201</v>
      </c>
      <c r="B556" s="2" t="s">
        <v>15</v>
      </c>
      <c r="C556" s="2" t="str">
        <f t="shared" si="8"/>
        <v>IPL-2010</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25">
      <c r="A557" s="11">
        <v>200</v>
      </c>
      <c r="B557" s="4" t="s">
        <v>35</v>
      </c>
      <c r="C557" s="2" t="str">
        <f t="shared" si="8"/>
        <v>IPL-2010</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25">
      <c r="A558" s="10">
        <v>198</v>
      </c>
      <c r="B558" s="2" t="s">
        <v>202</v>
      </c>
      <c r="C558" s="2" t="str">
        <f t="shared" si="8"/>
        <v>IPL-2010</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25">
      <c r="A559" s="11">
        <v>199</v>
      </c>
      <c r="B559" s="4" t="s">
        <v>15</v>
      </c>
      <c r="C559" s="2" t="str">
        <f t="shared" si="8"/>
        <v>IPL-2010</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25">
      <c r="A560" s="10">
        <v>196</v>
      </c>
      <c r="B560" s="2" t="s">
        <v>123</v>
      </c>
      <c r="C560" s="2" t="str">
        <f t="shared" si="8"/>
        <v>IPL-2010</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25">
      <c r="A561" s="11">
        <v>195</v>
      </c>
      <c r="B561" s="4" t="s">
        <v>202</v>
      </c>
      <c r="C561" s="2" t="str">
        <f t="shared" si="8"/>
        <v>IPL-2010</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25">
      <c r="A562" s="10">
        <v>194</v>
      </c>
      <c r="B562" s="2" t="s">
        <v>15</v>
      </c>
      <c r="C562" s="2" t="str">
        <f t="shared" si="8"/>
        <v>IPL-2010</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25">
      <c r="A563" s="11">
        <v>197</v>
      </c>
      <c r="B563" s="4" t="s">
        <v>105</v>
      </c>
      <c r="C563" s="2" t="str">
        <f t="shared" si="8"/>
        <v>IPL-2010</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25">
      <c r="A564" s="10">
        <v>193</v>
      </c>
      <c r="B564" s="2" t="s">
        <v>123</v>
      </c>
      <c r="C564" s="2" t="str">
        <f t="shared" si="8"/>
        <v>IPL-2010</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25">
      <c r="A565" s="11">
        <v>192</v>
      </c>
      <c r="B565" s="4" t="s">
        <v>105</v>
      </c>
      <c r="C565" s="2" t="str">
        <f t="shared" si="8"/>
        <v>IPL-2010</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25">
      <c r="A566" s="10">
        <v>191</v>
      </c>
      <c r="B566" s="2" t="s">
        <v>15</v>
      </c>
      <c r="C566" s="2" t="str">
        <f t="shared" si="8"/>
        <v>IPL-2010</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25">
      <c r="A567" s="11">
        <v>189</v>
      </c>
      <c r="B567" s="4" t="s">
        <v>216</v>
      </c>
      <c r="C567" s="2" t="str">
        <f t="shared" si="8"/>
        <v>IPL-2010</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25">
      <c r="A568" s="10">
        <v>190</v>
      </c>
      <c r="B568" s="2" t="s">
        <v>98</v>
      </c>
      <c r="C568" s="2" t="str">
        <f t="shared" si="8"/>
        <v>IPL-2010</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25">
      <c r="A569" s="11">
        <v>187</v>
      </c>
      <c r="B569" s="4" t="s">
        <v>202</v>
      </c>
      <c r="C569" s="2" t="str">
        <f t="shared" si="8"/>
        <v>IPL-2010</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25">
      <c r="A570" s="10">
        <v>188</v>
      </c>
      <c r="B570" s="2" t="s">
        <v>15</v>
      </c>
      <c r="C570" s="2" t="str">
        <f t="shared" si="8"/>
        <v>IPL-2010</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25">
      <c r="A571" s="11">
        <v>185</v>
      </c>
      <c r="B571" s="4" t="s">
        <v>35</v>
      </c>
      <c r="C571" s="2" t="str">
        <f t="shared" si="8"/>
        <v>IPL-2010</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25">
      <c r="A572" s="10">
        <v>186</v>
      </c>
      <c r="B572" s="2" t="s">
        <v>216</v>
      </c>
      <c r="C572" s="2" t="str">
        <f t="shared" si="8"/>
        <v>IPL-2010</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25">
      <c r="A573" s="11">
        <v>184</v>
      </c>
      <c r="B573" s="4" t="s">
        <v>105</v>
      </c>
      <c r="C573" s="2" t="str">
        <f t="shared" si="8"/>
        <v>IPL-2010</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25">
      <c r="A574" s="10">
        <v>183</v>
      </c>
      <c r="B574" s="2" t="s">
        <v>35</v>
      </c>
      <c r="C574" s="2" t="str">
        <f t="shared" si="8"/>
        <v>IPL-2010</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25">
      <c r="A575" s="11">
        <v>181</v>
      </c>
      <c r="B575" s="4" t="s">
        <v>105</v>
      </c>
      <c r="C575" s="2" t="str">
        <f t="shared" si="8"/>
        <v>IPL-2010</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25">
      <c r="A576" s="10">
        <v>182</v>
      </c>
      <c r="B576" s="2" t="s">
        <v>24</v>
      </c>
      <c r="C576" s="2" t="str">
        <f t="shared" si="8"/>
        <v>IPL-2010</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25">
      <c r="A577" s="11">
        <v>180</v>
      </c>
      <c r="B577" s="4" t="s">
        <v>202</v>
      </c>
      <c r="C577" s="2" t="str">
        <f t="shared" si="8"/>
        <v>IPL-2010</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25">
      <c r="A578" s="10">
        <v>178</v>
      </c>
      <c r="B578" s="2" t="s">
        <v>24</v>
      </c>
      <c r="C578" s="2" t="str">
        <f t="shared" si="8"/>
        <v>IPL-2010</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25">
      <c r="A579" s="11">
        <v>179</v>
      </c>
      <c r="B579" s="4" t="s">
        <v>98</v>
      </c>
      <c r="C579" s="2" t="str">
        <f t="shared" ref="C579:C642" si="9">CONCATENATE("IPL-" &amp; YEAR(D579))</f>
        <v>IPL-2010</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25">
      <c r="A580" s="10">
        <v>176</v>
      </c>
      <c r="B580" s="2" t="s">
        <v>15</v>
      </c>
      <c r="C580" s="2" t="str">
        <f t="shared" si="9"/>
        <v>IPL-2010</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25">
      <c r="A581" s="11">
        <v>177</v>
      </c>
      <c r="B581" s="4" t="s">
        <v>123</v>
      </c>
      <c r="C581" s="2" t="str">
        <f t="shared" si="9"/>
        <v>IPL-2010</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25">
      <c r="A582" s="10">
        <v>175</v>
      </c>
      <c r="B582" s="2" t="s">
        <v>15</v>
      </c>
      <c r="C582" s="2" t="str">
        <f t="shared" si="9"/>
        <v>IPL-2010</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25">
      <c r="A583" s="11">
        <v>174</v>
      </c>
      <c r="B583" s="4" t="s">
        <v>330</v>
      </c>
      <c r="C583" s="2" t="str">
        <f t="shared" si="9"/>
        <v>IPL-2009</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25">
      <c r="A584" s="10">
        <v>173</v>
      </c>
      <c r="B584" s="2" t="s">
        <v>330</v>
      </c>
      <c r="C584" s="2" t="str">
        <f t="shared" si="9"/>
        <v>IPL-2009</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25">
      <c r="A585" s="11">
        <v>172</v>
      </c>
      <c r="B585" s="4" t="s">
        <v>332</v>
      </c>
      <c r="C585" s="2" t="str">
        <f t="shared" si="9"/>
        <v>IPL-2009</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25">
      <c r="A586" s="10">
        <v>170</v>
      </c>
      <c r="B586" s="2" t="s">
        <v>332</v>
      </c>
      <c r="C586" s="2" t="str">
        <f t="shared" si="9"/>
        <v>IPL-2009</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25">
      <c r="A587" s="11">
        <v>171</v>
      </c>
      <c r="B587" s="4" t="s">
        <v>332</v>
      </c>
      <c r="C587" s="2" t="str">
        <f t="shared" si="9"/>
        <v>IPL-2009</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25">
      <c r="A588" s="10">
        <v>168</v>
      </c>
      <c r="B588" s="2" t="s">
        <v>335</v>
      </c>
      <c r="C588" s="2" t="str">
        <f t="shared" si="9"/>
        <v>IPL-2009</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25">
      <c r="A589" s="11">
        <v>169</v>
      </c>
      <c r="B589" s="4" t="s">
        <v>335</v>
      </c>
      <c r="C589" s="2" t="str">
        <f t="shared" si="9"/>
        <v>IPL-2009</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25">
      <c r="A590" s="10">
        <v>167</v>
      </c>
      <c r="B590" s="2" t="s">
        <v>330</v>
      </c>
      <c r="C590" s="2" t="str">
        <f t="shared" si="9"/>
        <v>IPL-2009</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25">
      <c r="A591" s="11">
        <v>166</v>
      </c>
      <c r="B591" s="4" t="s">
        <v>332</v>
      </c>
      <c r="C591" s="2" t="str">
        <f t="shared" si="9"/>
        <v>IPL-2009</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25">
      <c r="A592" s="10">
        <v>164</v>
      </c>
      <c r="B592" s="2" t="s">
        <v>330</v>
      </c>
      <c r="C592" s="2" t="str">
        <f t="shared" si="9"/>
        <v>IPL-2009</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25">
      <c r="A593" s="11">
        <v>165</v>
      </c>
      <c r="B593" s="4" t="s">
        <v>339</v>
      </c>
      <c r="C593" s="2" t="str">
        <f t="shared" si="9"/>
        <v>IPL-2009</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25">
      <c r="A594" s="10">
        <v>162</v>
      </c>
      <c r="B594" s="2" t="s">
        <v>341</v>
      </c>
      <c r="C594" s="2" t="str">
        <f t="shared" si="9"/>
        <v>IPL-2009</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25">
      <c r="A595" s="11">
        <v>163</v>
      </c>
      <c r="B595" s="4" t="s">
        <v>330</v>
      </c>
      <c r="C595" s="2" t="str">
        <f t="shared" si="9"/>
        <v>IPL-2009</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25">
      <c r="A596" s="10">
        <v>161</v>
      </c>
      <c r="B596" s="2" t="s">
        <v>339</v>
      </c>
      <c r="C596" s="2" t="str">
        <f t="shared" si="9"/>
        <v>IPL-2009</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25">
      <c r="A597" s="11">
        <v>159</v>
      </c>
      <c r="B597" s="4" t="s">
        <v>335</v>
      </c>
      <c r="C597" s="2" t="str">
        <f t="shared" si="9"/>
        <v>IPL-2009</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25">
      <c r="A598" s="10">
        <v>160</v>
      </c>
      <c r="B598" s="2" t="s">
        <v>335</v>
      </c>
      <c r="C598" s="2" t="str">
        <f t="shared" si="9"/>
        <v>IPL-2009</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25">
      <c r="A599" s="11">
        <v>158</v>
      </c>
      <c r="B599" s="4" t="s">
        <v>335</v>
      </c>
      <c r="C599" s="2" t="str">
        <f t="shared" si="9"/>
        <v>IPL-2009</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25">
      <c r="A600" s="10">
        <v>156</v>
      </c>
      <c r="B600" s="2" t="s">
        <v>332</v>
      </c>
      <c r="C600" s="2" t="str">
        <f t="shared" si="9"/>
        <v>IPL-2009</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25">
      <c r="A601" s="11">
        <v>157</v>
      </c>
      <c r="B601" s="4" t="s">
        <v>332</v>
      </c>
      <c r="C601" s="2" t="str">
        <f t="shared" si="9"/>
        <v>IPL-2009</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25">
      <c r="A602" s="10">
        <v>155</v>
      </c>
      <c r="B602" s="2" t="s">
        <v>344</v>
      </c>
      <c r="C602" s="2" t="str">
        <f t="shared" si="9"/>
        <v>IPL-2009</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25">
      <c r="A603" s="11">
        <v>153</v>
      </c>
      <c r="B603" s="4" t="s">
        <v>341</v>
      </c>
      <c r="C603" s="2" t="str">
        <f t="shared" si="9"/>
        <v>IPL-2009</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25">
      <c r="A604" s="10">
        <v>154</v>
      </c>
      <c r="B604" s="2" t="s">
        <v>330</v>
      </c>
      <c r="C604" s="2" t="str">
        <f t="shared" si="9"/>
        <v>IPL-2009</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25">
      <c r="A605" s="11">
        <v>151</v>
      </c>
      <c r="B605" s="4" t="s">
        <v>344</v>
      </c>
      <c r="C605" s="2" t="str">
        <f t="shared" si="9"/>
        <v>IPL-2009</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25">
      <c r="A606" s="10">
        <v>152</v>
      </c>
      <c r="B606" s="2" t="s">
        <v>344</v>
      </c>
      <c r="C606" s="2" t="str">
        <f t="shared" si="9"/>
        <v>IPL-2009</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25">
      <c r="A607" s="11">
        <v>150</v>
      </c>
      <c r="B607" s="4" t="s">
        <v>348</v>
      </c>
      <c r="C607" s="2" t="str">
        <f t="shared" si="9"/>
        <v>IPL-2009</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25">
      <c r="A608" s="10">
        <v>148</v>
      </c>
      <c r="B608" s="2" t="s">
        <v>332</v>
      </c>
      <c r="C608" s="2" t="str">
        <f t="shared" si="9"/>
        <v>IPL-2009</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25">
      <c r="A609" s="11">
        <v>149</v>
      </c>
      <c r="B609" s="4" t="s">
        <v>332</v>
      </c>
      <c r="C609" s="2" t="str">
        <f t="shared" si="9"/>
        <v>IPL-2009</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25">
      <c r="A610" s="10">
        <v>147</v>
      </c>
      <c r="B610" s="2" t="s">
        <v>332</v>
      </c>
      <c r="C610" s="2" t="str">
        <f t="shared" si="9"/>
        <v>IPL-2009</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25">
      <c r="A611" s="11">
        <v>145</v>
      </c>
      <c r="B611" s="4" t="s">
        <v>335</v>
      </c>
      <c r="C611" s="2" t="str">
        <f t="shared" si="9"/>
        <v>IPL-2009</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25">
      <c r="A612" s="10">
        <v>146</v>
      </c>
      <c r="B612" s="2" t="s">
        <v>335</v>
      </c>
      <c r="C612" s="2" t="str">
        <f t="shared" si="9"/>
        <v>IPL-2009</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25">
      <c r="A613" s="11">
        <v>144</v>
      </c>
      <c r="B613" s="4" t="s">
        <v>348</v>
      </c>
      <c r="C613" s="2" t="str">
        <f t="shared" si="9"/>
        <v>IPL-2009</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25">
      <c r="A614" s="10">
        <v>142</v>
      </c>
      <c r="B614" s="2" t="s">
        <v>341</v>
      </c>
      <c r="C614" s="2" t="str">
        <f t="shared" si="9"/>
        <v>IPL-2009</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25">
      <c r="A615" s="11">
        <v>143</v>
      </c>
      <c r="B615" s="4" t="s">
        <v>330</v>
      </c>
      <c r="C615" s="2" t="str">
        <f t="shared" si="9"/>
        <v>IPL-2009</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25">
      <c r="A616" s="10">
        <v>140</v>
      </c>
      <c r="B616" s="2" t="s">
        <v>341</v>
      </c>
      <c r="C616" s="2" t="str">
        <f t="shared" si="9"/>
        <v>IPL-2009</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25">
      <c r="A617" s="11">
        <v>141</v>
      </c>
      <c r="B617" s="4" t="s">
        <v>330</v>
      </c>
      <c r="C617" s="2" t="str">
        <f t="shared" si="9"/>
        <v>IPL-2009</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25">
      <c r="A618" s="10">
        <v>138</v>
      </c>
      <c r="B618" s="2" t="s">
        <v>348</v>
      </c>
      <c r="C618" s="2" t="str">
        <f t="shared" si="9"/>
        <v>IPL-2009</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25">
      <c r="A619" s="11">
        <v>139</v>
      </c>
      <c r="B619" s="4" t="s">
        <v>335</v>
      </c>
      <c r="C619" s="2" t="str">
        <f t="shared" si="9"/>
        <v>IPL-2009</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25">
      <c r="A620" s="10">
        <v>136</v>
      </c>
      <c r="B620" s="2" t="s">
        <v>332</v>
      </c>
      <c r="C620" s="2" t="str">
        <f t="shared" si="9"/>
        <v>IPL-2009</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25">
      <c r="A621" s="11">
        <v>137</v>
      </c>
      <c r="B621" s="4" t="s">
        <v>332</v>
      </c>
      <c r="C621" s="2" t="str">
        <f t="shared" si="9"/>
        <v>IPL-2009</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25">
      <c r="A622" s="10">
        <v>134</v>
      </c>
      <c r="B622" s="2" t="s">
        <v>335</v>
      </c>
      <c r="C622" s="2" t="str">
        <f t="shared" si="9"/>
        <v>IPL-2009</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25">
      <c r="A623" s="11">
        <v>135</v>
      </c>
      <c r="B623" s="4" t="s">
        <v>335</v>
      </c>
      <c r="C623" s="2" t="str">
        <f t="shared" si="9"/>
        <v>IPL-2009</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25">
      <c r="A624" s="10">
        <v>133</v>
      </c>
      <c r="B624" s="2" t="s">
        <v>332</v>
      </c>
      <c r="C624" s="2" t="str">
        <f t="shared" si="9"/>
        <v>IPL-2009</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25">
      <c r="A625" s="11">
        <v>131</v>
      </c>
      <c r="B625" s="4" t="s">
        <v>335</v>
      </c>
      <c r="C625" s="2" t="str">
        <f t="shared" si="9"/>
        <v>IPL-2009</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25">
      <c r="A626" s="10">
        <v>132</v>
      </c>
      <c r="B626" s="2" t="s">
        <v>341</v>
      </c>
      <c r="C626" s="2" t="str">
        <f t="shared" si="9"/>
        <v>IPL-2009</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25">
      <c r="A627" s="11">
        <v>129</v>
      </c>
      <c r="B627" s="4" t="s">
        <v>341</v>
      </c>
      <c r="C627" s="2" t="str">
        <f t="shared" si="9"/>
        <v>IPL-2009</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25">
      <c r="A628" s="10">
        <v>130</v>
      </c>
      <c r="B628" s="2" t="s">
        <v>359</v>
      </c>
      <c r="C628" s="2" t="str">
        <f t="shared" si="9"/>
        <v>IPL-2009</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25">
      <c r="A629" s="11">
        <v>128</v>
      </c>
      <c r="B629" s="4" t="s">
        <v>335</v>
      </c>
      <c r="C629" s="2" t="str">
        <f t="shared" si="9"/>
        <v>IPL-2009</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25">
      <c r="A630" s="10">
        <v>127</v>
      </c>
      <c r="B630" s="2" t="s">
        <v>335</v>
      </c>
      <c r="C630" s="2" t="str">
        <f t="shared" si="9"/>
        <v>IPL-2009</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25">
      <c r="A631" s="11">
        <v>125</v>
      </c>
      <c r="B631" s="4" t="s">
        <v>335</v>
      </c>
      <c r="C631" s="2" t="str">
        <f t="shared" si="9"/>
        <v>IPL-2009</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25">
      <c r="A632" s="10">
        <v>126</v>
      </c>
      <c r="B632" s="2" t="s">
        <v>359</v>
      </c>
      <c r="C632" s="2" t="str">
        <f t="shared" si="9"/>
        <v>IPL-2009</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25">
      <c r="A633" s="11">
        <v>124</v>
      </c>
      <c r="B633" s="4" t="s">
        <v>359</v>
      </c>
      <c r="C633" s="2" t="str">
        <f t="shared" si="9"/>
        <v>IPL-2009</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25">
      <c r="A634" s="10">
        <v>123</v>
      </c>
      <c r="B634" s="2" t="s">
        <v>335</v>
      </c>
      <c r="C634" s="2" t="str">
        <f t="shared" si="9"/>
        <v>IPL-2009</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25">
      <c r="A635" s="11">
        <v>122</v>
      </c>
      <c r="B635" s="4" t="s">
        <v>341</v>
      </c>
      <c r="C635" s="2" t="str">
        <f t="shared" si="9"/>
        <v>IPL-2009</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25">
      <c r="A636" s="10">
        <v>120</v>
      </c>
      <c r="B636" s="2" t="s">
        <v>359</v>
      </c>
      <c r="C636" s="2" t="str">
        <f t="shared" si="9"/>
        <v>IPL-2009</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25">
      <c r="A637" s="11">
        <v>121</v>
      </c>
      <c r="B637" s="4" t="s">
        <v>359</v>
      </c>
      <c r="C637" s="2" t="str">
        <f t="shared" si="9"/>
        <v>IPL-2009</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25">
      <c r="A638" s="10">
        <v>118</v>
      </c>
      <c r="B638" s="2" t="s">
        <v>359</v>
      </c>
      <c r="C638" s="2" t="str">
        <f t="shared" si="9"/>
        <v>IPL-2009</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25">
      <c r="A639" s="11">
        <v>119</v>
      </c>
      <c r="B639" s="4" t="s">
        <v>359</v>
      </c>
      <c r="C639" s="2" t="str">
        <f t="shared" si="9"/>
        <v>IPL-2009</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25">
      <c r="A640" s="10">
        <v>117</v>
      </c>
      <c r="B640" s="2" t="s">
        <v>15</v>
      </c>
      <c r="C640" s="2" t="str">
        <f t="shared" si="9"/>
        <v>IPL-2008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25">
      <c r="A641" s="11">
        <v>116</v>
      </c>
      <c r="B641" s="4" t="s">
        <v>15</v>
      </c>
      <c r="C641" s="2" t="str">
        <f t="shared" si="9"/>
        <v>IPL-2008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25">
      <c r="A642" s="10">
        <v>115</v>
      </c>
      <c r="B642" s="2" t="s">
        <v>15</v>
      </c>
      <c r="C642" s="2" t="str">
        <f t="shared" si="9"/>
        <v>IPL-2008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25">
      <c r="A643" s="11">
        <v>90</v>
      </c>
      <c r="B643" s="4" t="s">
        <v>105</v>
      </c>
      <c r="C643" s="2" t="str">
        <f t="shared" ref="C643:C697" si="10">CONCATENATE("IPL-" &amp; YEAR(D643))</f>
        <v>IPL-2008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25">
      <c r="A644" s="10">
        <v>97</v>
      </c>
      <c r="B644" s="2" t="s">
        <v>123</v>
      </c>
      <c r="C644" s="2" t="str">
        <f t="shared" si="10"/>
        <v>IPL-2008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25">
      <c r="A645" s="11">
        <v>114</v>
      </c>
      <c r="B645" s="4" t="s">
        <v>53</v>
      </c>
      <c r="C645" s="2" t="str">
        <f t="shared" si="10"/>
        <v>IPL-2008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25">
      <c r="A646" s="10">
        <v>113</v>
      </c>
      <c r="B646" s="2" t="s">
        <v>47</v>
      </c>
      <c r="C646" s="2" t="str">
        <f t="shared" si="10"/>
        <v>IPL-2008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25">
      <c r="A647" s="11">
        <v>80</v>
      </c>
      <c r="B647" s="4" t="s">
        <v>53</v>
      </c>
      <c r="C647" s="2" t="str">
        <f t="shared" si="10"/>
        <v>IPL-2008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25">
      <c r="A648" s="10">
        <v>112</v>
      </c>
      <c r="B648" s="2" t="s">
        <v>24</v>
      </c>
      <c r="C648" s="2" t="str">
        <f t="shared" si="10"/>
        <v>IPL-2008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25">
      <c r="A649" s="11">
        <v>109</v>
      </c>
      <c r="B649" s="4" t="s">
        <v>35</v>
      </c>
      <c r="C649" s="2" t="str">
        <f t="shared" si="10"/>
        <v>IPL-2008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25">
      <c r="A650" s="10">
        <v>110</v>
      </c>
      <c r="B650" s="2" t="s">
        <v>98</v>
      </c>
      <c r="C650" s="2" t="str">
        <f t="shared" si="10"/>
        <v>IPL-2008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25">
      <c r="A651" s="11">
        <v>108</v>
      </c>
      <c r="B651" s="4" t="s">
        <v>123</v>
      </c>
      <c r="C651" s="2" t="str">
        <f t="shared" si="10"/>
        <v>IPL-2008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25">
      <c r="A652" s="10">
        <v>106</v>
      </c>
      <c r="B652" s="2" t="s">
        <v>15</v>
      </c>
      <c r="C652" s="2" t="str">
        <f t="shared" si="10"/>
        <v>IPL-2008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25">
      <c r="A653" s="11">
        <v>107</v>
      </c>
      <c r="B653" s="4" t="s">
        <v>98</v>
      </c>
      <c r="C653" s="2" t="str">
        <f t="shared" si="10"/>
        <v>IPL-2008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25">
      <c r="A654" s="10">
        <v>105</v>
      </c>
      <c r="B654" s="2" t="s">
        <v>24</v>
      </c>
      <c r="C654" s="2" t="str">
        <f t="shared" si="10"/>
        <v>IPL-2008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25">
      <c r="A655" s="11">
        <v>104</v>
      </c>
      <c r="B655" s="4" t="s">
        <v>105</v>
      </c>
      <c r="C655" s="2" t="str">
        <f t="shared" si="10"/>
        <v>IPL-2008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25">
      <c r="A656" s="10">
        <v>102</v>
      </c>
      <c r="B656" s="2" t="s">
        <v>53</v>
      </c>
      <c r="C656" s="2" t="str">
        <f t="shared" si="10"/>
        <v>IPL-2008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25">
      <c r="A657" s="11">
        <v>103</v>
      </c>
      <c r="B657" s="4" t="s">
        <v>24</v>
      </c>
      <c r="C657" s="2" t="str">
        <f t="shared" si="10"/>
        <v>IPL-2008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25">
      <c r="A658" s="10">
        <v>100</v>
      </c>
      <c r="B658" s="2" t="s">
        <v>35</v>
      </c>
      <c r="C658" s="2" t="str">
        <f t="shared" si="10"/>
        <v>IPL-2008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25">
      <c r="A659" s="11">
        <v>101</v>
      </c>
      <c r="B659" s="4" t="s">
        <v>47</v>
      </c>
      <c r="C659" s="2" t="str">
        <f t="shared" si="10"/>
        <v>IPL-2008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25">
      <c r="A660" s="10">
        <v>99</v>
      </c>
      <c r="B660" s="2" t="s">
        <v>15</v>
      </c>
      <c r="C660" s="2" t="str">
        <f t="shared" si="10"/>
        <v>IPL-2008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25">
      <c r="A661" s="11">
        <v>98</v>
      </c>
      <c r="B661" s="4" t="s">
        <v>35</v>
      </c>
      <c r="C661" s="2" t="str">
        <f t="shared" si="10"/>
        <v>IPL-2008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25">
      <c r="A662" s="10">
        <v>96</v>
      </c>
      <c r="B662" s="2" t="s">
        <v>15</v>
      </c>
      <c r="C662" s="2" t="str">
        <f t="shared" si="10"/>
        <v>IPL-2008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25">
      <c r="A663" s="11">
        <v>95</v>
      </c>
      <c r="B663" s="4" t="s">
        <v>24</v>
      </c>
      <c r="C663" s="2" t="str">
        <f t="shared" si="10"/>
        <v>IPL-2008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25">
      <c r="A664" s="10">
        <v>94</v>
      </c>
      <c r="B664" s="2" t="s">
        <v>123</v>
      </c>
      <c r="C664" s="2" t="str">
        <f t="shared" si="10"/>
        <v>IPL-2008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25">
      <c r="A665" s="11">
        <v>92</v>
      </c>
      <c r="B665" s="4" t="s">
        <v>53</v>
      </c>
      <c r="C665" s="2" t="str">
        <f t="shared" si="10"/>
        <v>IPL-2008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25">
      <c r="A666" s="10">
        <v>93</v>
      </c>
      <c r="B666" s="2" t="s">
        <v>47</v>
      </c>
      <c r="C666" s="2" t="str">
        <f t="shared" si="10"/>
        <v>IPL-2008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25">
      <c r="A667" s="11">
        <v>91</v>
      </c>
      <c r="B667" s="4" t="s">
        <v>98</v>
      </c>
      <c r="C667" s="2" t="str">
        <f t="shared" si="10"/>
        <v>IPL-2008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25">
      <c r="A668" s="10">
        <v>89</v>
      </c>
      <c r="B668" s="2" t="s">
        <v>47</v>
      </c>
      <c r="C668" s="2" t="str">
        <f t="shared" si="10"/>
        <v>IPL-2008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25">
      <c r="A669" s="11">
        <v>87</v>
      </c>
      <c r="B669" s="4" t="s">
        <v>35</v>
      </c>
      <c r="C669" s="2" t="str">
        <f t="shared" si="10"/>
        <v>IPL-2008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25">
      <c r="A670" s="10">
        <v>88</v>
      </c>
      <c r="B670" s="2" t="s">
        <v>24</v>
      </c>
      <c r="C670" s="2" t="str">
        <f t="shared" si="10"/>
        <v>IPL-2008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25">
      <c r="A671" s="11">
        <v>86</v>
      </c>
      <c r="B671" s="4" t="s">
        <v>15</v>
      </c>
      <c r="C671" s="2" t="str">
        <f t="shared" si="10"/>
        <v>IPL-2008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25">
      <c r="A672" s="10">
        <v>85</v>
      </c>
      <c r="B672" s="2" t="s">
        <v>98</v>
      </c>
      <c r="C672" s="2" t="str">
        <f t="shared" si="10"/>
        <v>IPL-2008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25">
      <c r="A673" s="11">
        <v>84</v>
      </c>
      <c r="B673" s="4" t="s">
        <v>105</v>
      </c>
      <c r="C673" s="2" t="str">
        <f t="shared" si="10"/>
        <v>IPL-2008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25">
      <c r="A674" s="10">
        <v>82</v>
      </c>
      <c r="B674" s="2" t="s">
        <v>15</v>
      </c>
      <c r="C674" s="2" t="str">
        <f t="shared" si="10"/>
        <v>IPL-2008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25">
      <c r="A675" s="11">
        <v>83</v>
      </c>
      <c r="B675" s="4" t="s">
        <v>47</v>
      </c>
      <c r="C675" s="2" t="str">
        <f t="shared" si="10"/>
        <v>IPL-2008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25">
      <c r="A676" s="10">
        <v>81</v>
      </c>
      <c r="B676" s="2" t="s">
        <v>123</v>
      </c>
      <c r="C676" s="2" t="str">
        <f t="shared" si="10"/>
        <v>IPL-2008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25">
      <c r="A677" s="11">
        <v>111</v>
      </c>
      <c r="B677" s="4" t="s">
        <v>105</v>
      </c>
      <c r="C677" s="2" t="str">
        <f t="shared" si="10"/>
        <v>IPL-2008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25">
      <c r="A678" s="10">
        <v>79</v>
      </c>
      <c r="B678" s="2" t="s">
        <v>98</v>
      </c>
      <c r="C678" s="2" t="str">
        <f t="shared" si="10"/>
        <v>IPL-2008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25">
      <c r="A679" s="11">
        <v>77</v>
      </c>
      <c r="B679" s="4" t="s">
        <v>53</v>
      </c>
      <c r="C679" s="2" t="str">
        <f t="shared" si="10"/>
        <v>IPL-2008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25">
      <c r="A680" s="10">
        <v>78</v>
      </c>
      <c r="B680" s="2" t="s">
        <v>47</v>
      </c>
      <c r="C680" s="2" t="str">
        <f t="shared" si="10"/>
        <v>IPL-2008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25">
      <c r="A681" s="11">
        <v>76</v>
      </c>
      <c r="B681" s="4" t="s">
        <v>35</v>
      </c>
      <c r="C681" s="2" t="str">
        <f t="shared" si="10"/>
        <v>IPL-2008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25">
      <c r="A682" s="10">
        <v>75</v>
      </c>
      <c r="B682" s="2" t="s">
        <v>24</v>
      </c>
      <c r="C682" s="2" t="str">
        <f t="shared" si="10"/>
        <v>IPL-2008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25">
      <c r="A683" s="11">
        <v>74</v>
      </c>
      <c r="B683" s="4" t="s">
        <v>105</v>
      </c>
      <c r="C683" s="2" t="str">
        <f t="shared" si="10"/>
        <v>IPL-2008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25">
      <c r="A684" s="10">
        <v>72</v>
      </c>
      <c r="B684" s="2" t="s">
        <v>15</v>
      </c>
      <c r="C684" s="2" t="str">
        <f t="shared" si="10"/>
        <v>IPL-2008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25">
      <c r="A685" s="11">
        <v>73</v>
      </c>
      <c r="B685" s="4" t="s">
        <v>123</v>
      </c>
      <c r="C685" s="2" t="str">
        <f t="shared" si="10"/>
        <v>IPL-2008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25">
      <c r="A686" s="10">
        <v>70</v>
      </c>
      <c r="B686" s="2" t="s">
        <v>105</v>
      </c>
      <c r="C686" s="2" t="str">
        <f t="shared" si="10"/>
        <v>IPL-2008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25">
      <c r="A687" s="11">
        <v>71</v>
      </c>
      <c r="B687" s="4" t="s">
        <v>98</v>
      </c>
      <c r="C687" s="2" t="str">
        <f t="shared" si="10"/>
        <v>IPL-2008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25">
      <c r="A688" s="10">
        <v>69</v>
      </c>
      <c r="B688" s="2" t="s">
        <v>123</v>
      </c>
      <c r="C688" s="2" t="str">
        <f t="shared" si="10"/>
        <v>IPL-2008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25">
      <c r="A689" s="11">
        <v>68</v>
      </c>
      <c r="B689" s="4" t="s">
        <v>53</v>
      </c>
      <c r="C689" s="2" t="str">
        <f t="shared" si="10"/>
        <v>IPL-2008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25">
      <c r="A690" s="10">
        <v>67</v>
      </c>
      <c r="B690" s="2" t="s">
        <v>98</v>
      </c>
      <c r="C690" s="2" t="str">
        <f t="shared" si="10"/>
        <v>IPL-2008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25">
      <c r="A691" s="11">
        <v>66</v>
      </c>
      <c r="B691" s="4" t="s">
        <v>53</v>
      </c>
      <c r="C691" s="2" t="str">
        <f t="shared" si="10"/>
        <v>IPL-2008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25">
      <c r="A692" s="10">
        <v>65</v>
      </c>
      <c r="B692" s="2" t="s">
        <v>47</v>
      </c>
      <c r="C692" s="2" t="str">
        <f t="shared" si="10"/>
        <v>IPL-2008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25">
      <c r="A693" s="11">
        <v>63</v>
      </c>
      <c r="B693" s="4" t="s">
        <v>15</v>
      </c>
      <c r="C693" s="2" t="str">
        <f t="shared" si="10"/>
        <v>IPL-2008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25">
      <c r="A694" s="10">
        <v>64</v>
      </c>
      <c r="B694" s="2" t="s">
        <v>24</v>
      </c>
      <c r="C694" s="2" t="str">
        <f t="shared" si="10"/>
        <v>IPL-2008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25">
      <c r="A695" s="11">
        <v>61</v>
      </c>
      <c r="B695" s="4" t="s">
        <v>123</v>
      </c>
      <c r="C695" s="2" t="str">
        <f t="shared" si="10"/>
        <v>IPL-2008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25">
      <c r="A696" s="10">
        <v>62</v>
      </c>
      <c r="B696" s="2" t="s">
        <v>35</v>
      </c>
      <c r="C696" s="2" t="str">
        <f t="shared" si="10"/>
        <v>IPL-2008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25">
      <c r="A697" s="17">
        <v>60</v>
      </c>
      <c r="B697" s="18" t="s">
        <v>105</v>
      </c>
      <c r="C697" s="19" t="str">
        <f t="shared" si="10"/>
        <v>IPL-2008</v>
      </c>
      <c r="D697" s="20">
        <v>39556</v>
      </c>
      <c r="E697" s="18" t="s">
        <v>201</v>
      </c>
      <c r="F697" s="18" t="s">
        <v>60</v>
      </c>
      <c r="G697" s="18" t="s">
        <v>27</v>
      </c>
      <c r="H697" s="18" t="s">
        <v>50</v>
      </c>
      <c r="I697" s="18" t="s">
        <v>50</v>
      </c>
      <c r="J697" s="18" t="s">
        <v>20</v>
      </c>
      <c r="K697" s="18" t="s">
        <v>21</v>
      </c>
      <c r="L697" s="18" t="s">
        <v>27</v>
      </c>
      <c r="M697" s="18">
        <v>140</v>
      </c>
      <c r="N697" s="18">
        <v>0</v>
      </c>
      <c r="O697" s="18" t="s">
        <v>236</v>
      </c>
      <c r="P697" s="21" t="s">
        <v>281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
  <sheetViews>
    <sheetView workbookViewId="0">
      <selection activeCell="D6" sqref="D5:E10"/>
    </sheetView>
  </sheetViews>
  <sheetFormatPr defaultRowHeight="15.75" x14ac:dyDescent="0.25"/>
  <cols>
    <col min="1" max="1" width="18.375" bestFit="1" customWidth="1"/>
    <col min="2" max="2" width="15.25" bestFit="1" customWidth="1"/>
  </cols>
  <sheetData>
    <row r="3" spans="1:5" x14ac:dyDescent="0.25">
      <c r="A3" s="22" t="s">
        <v>420</v>
      </c>
      <c r="B3" t="s">
        <v>428</v>
      </c>
    </row>
    <row r="4" spans="1:5" x14ac:dyDescent="0.25">
      <c r="A4" s="23" t="s">
        <v>19</v>
      </c>
      <c r="B4" s="24">
        <v>3</v>
      </c>
    </row>
    <row r="5" spans="1:5" x14ac:dyDescent="0.25">
      <c r="A5" s="23" t="s">
        <v>39</v>
      </c>
      <c r="B5" s="24">
        <v>3</v>
      </c>
      <c r="D5" t="str">
        <f t="shared" ref="D5:D10" si="0">A4</f>
        <v>Chennai Super Kings</v>
      </c>
      <c r="E5">
        <f t="shared" ref="E5:E10" si="1">GETPIVOTDATA("Winner",$A$3,"Winner",A4)</f>
        <v>3</v>
      </c>
    </row>
    <row r="6" spans="1:5" x14ac:dyDescent="0.25">
      <c r="A6" s="23" t="s">
        <v>27</v>
      </c>
      <c r="B6" s="24">
        <v>2</v>
      </c>
      <c r="D6" t="str">
        <f t="shared" si="0"/>
        <v>Mumbai Indians</v>
      </c>
      <c r="E6">
        <f t="shared" si="1"/>
        <v>3</v>
      </c>
    </row>
    <row r="7" spans="1:5" x14ac:dyDescent="0.25">
      <c r="A7" s="23" t="s">
        <v>260</v>
      </c>
      <c r="B7" s="24">
        <v>1</v>
      </c>
      <c r="D7" t="str">
        <f t="shared" si="0"/>
        <v>Kolkata Knight Riders</v>
      </c>
      <c r="E7">
        <f t="shared" si="1"/>
        <v>2</v>
      </c>
    </row>
    <row r="8" spans="1:5" x14ac:dyDescent="0.25">
      <c r="A8" s="23" t="s">
        <v>18</v>
      </c>
      <c r="B8" s="24">
        <v>1</v>
      </c>
      <c r="D8" t="str">
        <f t="shared" si="0"/>
        <v>Deccan Chargers</v>
      </c>
      <c r="E8">
        <f t="shared" si="1"/>
        <v>1</v>
      </c>
    </row>
    <row r="9" spans="1:5" x14ac:dyDescent="0.25">
      <c r="A9" s="23" t="s">
        <v>31</v>
      </c>
      <c r="B9" s="24">
        <v>1</v>
      </c>
      <c r="D9" t="str">
        <f t="shared" si="0"/>
        <v>Sunrisers Hyderabad</v>
      </c>
      <c r="E9">
        <f t="shared" si="1"/>
        <v>1</v>
      </c>
    </row>
    <row r="10" spans="1:5" x14ac:dyDescent="0.25">
      <c r="A10" s="23" t="s">
        <v>421</v>
      </c>
      <c r="B10" s="24">
        <v>11</v>
      </c>
      <c r="D10" t="str">
        <f t="shared" si="0"/>
        <v>Rajasthan Royals</v>
      </c>
      <c r="E10">
        <f t="shared" si="1"/>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sqref="A1:E12"/>
    </sheetView>
  </sheetViews>
  <sheetFormatPr defaultRowHeight="15.75" x14ac:dyDescent="0.25"/>
  <cols>
    <col min="2" max="2" width="27" customWidth="1"/>
    <col min="3" max="3" width="22.75" customWidth="1"/>
    <col min="4" max="4" width="17.875" customWidth="1"/>
    <col min="5" max="5" width="18.125" customWidth="1"/>
  </cols>
  <sheetData>
    <row r="1" spans="1:5" ht="19.899999999999999" customHeight="1" x14ac:dyDescent="0.25">
      <c r="A1" s="28" t="s">
        <v>384</v>
      </c>
      <c r="B1" s="29" t="s">
        <v>385</v>
      </c>
      <c r="C1" s="29" t="s">
        <v>386</v>
      </c>
      <c r="D1" s="29" t="s">
        <v>387</v>
      </c>
      <c r="E1" s="30" t="s">
        <v>388</v>
      </c>
    </row>
    <row r="2" spans="1:5" ht="19.899999999999999" customHeight="1" x14ac:dyDescent="0.25">
      <c r="A2" s="25" t="s">
        <v>390</v>
      </c>
      <c r="B2" s="8" t="s">
        <v>19</v>
      </c>
      <c r="C2" s="7" t="s">
        <v>18</v>
      </c>
      <c r="D2" s="7" t="s">
        <v>391</v>
      </c>
      <c r="E2" s="26" t="s">
        <v>392</v>
      </c>
    </row>
    <row r="3" spans="1:5" ht="19.899999999999999" customHeight="1" x14ac:dyDescent="0.25">
      <c r="A3" s="25" t="s">
        <v>393</v>
      </c>
      <c r="B3" s="6" t="s">
        <v>39</v>
      </c>
      <c r="C3" s="9" t="s">
        <v>394</v>
      </c>
      <c r="D3" s="9" t="s">
        <v>395</v>
      </c>
      <c r="E3" s="27" t="s">
        <v>396</v>
      </c>
    </row>
    <row r="4" spans="1:5" ht="19.899999999999999" customHeight="1" x14ac:dyDescent="0.25">
      <c r="A4" s="25" t="s">
        <v>397</v>
      </c>
      <c r="B4" s="8" t="s">
        <v>18</v>
      </c>
      <c r="C4" s="7" t="s">
        <v>50</v>
      </c>
      <c r="D4" s="7" t="s">
        <v>398</v>
      </c>
      <c r="E4" s="26" t="s">
        <v>399</v>
      </c>
    </row>
    <row r="5" spans="1:5" ht="19.899999999999999" customHeight="1" x14ac:dyDescent="0.25">
      <c r="A5" s="25" t="s">
        <v>400</v>
      </c>
      <c r="B5" s="6" t="s">
        <v>39</v>
      </c>
      <c r="C5" s="9" t="s">
        <v>19</v>
      </c>
      <c r="D5" s="9" t="s">
        <v>401</v>
      </c>
      <c r="E5" s="27" t="s">
        <v>389</v>
      </c>
    </row>
    <row r="6" spans="1:5" ht="19.899999999999999" customHeight="1" x14ac:dyDescent="0.25">
      <c r="A6" s="25" t="s">
        <v>402</v>
      </c>
      <c r="B6" s="8" t="s">
        <v>27</v>
      </c>
      <c r="C6" s="7" t="s">
        <v>45</v>
      </c>
      <c r="D6" s="7" t="s">
        <v>403</v>
      </c>
      <c r="E6" s="26" t="s">
        <v>404</v>
      </c>
    </row>
    <row r="7" spans="1:5" ht="19.899999999999999" customHeight="1" x14ac:dyDescent="0.25">
      <c r="A7" s="25" t="s">
        <v>405</v>
      </c>
      <c r="B7" s="6" t="s">
        <v>39</v>
      </c>
      <c r="C7" s="9" t="s">
        <v>19</v>
      </c>
      <c r="D7" s="9" t="s">
        <v>406</v>
      </c>
      <c r="E7" s="27" t="s">
        <v>391</v>
      </c>
    </row>
    <row r="8" spans="1:5" ht="19.899999999999999" customHeight="1" x14ac:dyDescent="0.25">
      <c r="A8" s="25" t="s">
        <v>407</v>
      </c>
      <c r="B8" s="8" t="s">
        <v>27</v>
      </c>
      <c r="C8" s="7" t="s">
        <v>19</v>
      </c>
      <c r="D8" s="7" t="s">
        <v>408</v>
      </c>
      <c r="E8" s="26" t="s">
        <v>392</v>
      </c>
    </row>
    <row r="9" spans="1:5" ht="19.899999999999999" customHeight="1" x14ac:dyDescent="0.25">
      <c r="A9" s="25" t="s">
        <v>409</v>
      </c>
      <c r="B9" s="6" t="s">
        <v>19</v>
      </c>
      <c r="C9" s="9" t="s">
        <v>50</v>
      </c>
      <c r="D9" s="9" t="s">
        <v>410</v>
      </c>
      <c r="E9" s="27" t="s">
        <v>411</v>
      </c>
    </row>
    <row r="10" spans="1:5" ht="19.899999999999999" customHeight="1" x14ac:dyDescent="0.25">
      <c r="A10" s="25" t="s">
        <v>412</v>
      </c>
      <c r="B10" s="8" t="s">
        <v>19</v>
      </c>
      <c r="C10" s="7" t="s">
        <v>39</v>
      </c>
      <c r="D10" s="7" t="s">
        <v>413</v>
      </c>
      <c r="E10" s="26" t="s">
        <v>414</v>
      </c>
    </row>
    <row r="11" spans="1:5" ht="19.899999999999999" customHeight="1" x14ac:dyDescent="0.25">
      <c r="A11" s="25" t="s">
        <v>415</v>
      </c>
      <c r="B11" s="6" t="s">
        <v>260</v>
      </c>
      <c r="C11" s="9" t="s">
        <v>50</v>
      </c>
      <c r="D11" s="9" t="s">
        <v>416</v>
      </c>
      <c r="E11" s="27" t="s">
        <v>417</v>
      </c>
    </row>
    <row r="12" spans="1:5" ht="19.899999999999999" customHeight="1" x14ac:dyDescent="0.25">
      <c r="A12" s="31" t="s">
        <v>418</v>
      </c>
      <c r="B12" s="32" t="s">
        <v>31</v>
      </c>
      <c r="C12" s="33" t="s">
        <v>19</v>
      </c>
      <c r="D12" s="33" t="s">
        <v>419</v>
      </c>
      <c r="E12" s="34" t="s">
        <v>391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110" zoomScaleNormal="110" workbookViewId="0">
      <selection activeCell="M2" sqref="M2"/>
    </sheetView>
  </sheetViews>
  <sheetFormatPr defaultRowHeight="15.7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won on basis of toss</vt:lpstr>
      <vt:lpstr>toss based decision</vt:lpstr>
      <vt:lpstr>top 10 venues</vt:lpstr>
      <vt:lpstr>top 10 MoM winner</vt:lpstr>
      <vt:lpstr>KPI</vt:lpstr>
      <vt:lpstr>IPL Matches 2008-2018</vt:lpstr>
      <vt:lpstr>title winners</vt:lpstr>
      <vt:lpstr>Winner Data</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dell</cp:lastModifiedBy>
  <dcterms:created xsi:type="dcterms:W3CDTF">2023-05-25T13:59:02Z</dcterms:created>
  <dcterms:modified xsi:type="dcterms:W3CDTF">2023-12-01T05:01:50Z</dcterms:modified>
</cp:coreProperties>
</file>