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wallace/Desktop/"/>
    </mc:Choice>
  </mc:AlternateContent>
  <bookViews>
    <workbookView xWindow="80" yWindow="460" windowWidth="28720" windowHeight="1754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</calcChain>
</file>

<file path=xl/sharedStrings.xml><?xml version="1.0" encoding="utf-8"?>
<sst xmlns="http://schemas.openxmlformats.org/spreadsheetml/2006/main" count="18" uniqueCount="18">
  <si>
    <t>Year</t>
  </si>
  <si>
    <t>Cost Per Gallon of Gasoline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</si>
  <si>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</si>
  <si>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</si>
  <si>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</si>
  <si>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</si>
  <si>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</si>
  <si>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</si>
  <si>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</si>
  <si>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</si>
  <si>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</si>
  <si>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</si>
  <si>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</si>
  <si>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</si>
  <si>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</si>
  <si>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Per Year</t>
  </si>
  <si>
    <t xml:space="preserve">Average Per Year + Inflation </t>
  </si>
  <si>
    <t>Cheapest Year To Buy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</si>
</sst>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9" x14ac:knownFonts="1">
    <font>
      <sz val="10"/>
      <name val="Arial"/>
    </font>
    <font>
      <sz val="12"/>
      <color theme="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  <font>
      <b/>
      <sz val="12"/>
      <name val="Arial"/>
    </font>
    <font>
      <sz val="11"/>
      <name val="Arial"/>
    </font>
    <font>
      <b/>
      <sz val="11"/>
      <name val="Arial"/>
    </font>
    <font>
      <b/>
      <sz val="14"/>
      <name val="Arial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6" fillId="0" borderId="0" xfId="0" applyFont="1"/>
    <xf numFmtId="164" fontId="6" fillId="0" borderId="1" xfId="1" applyNumberFormat="1" applyFont="1" applyBorder="1" applyAlignment="1">
      <alignment horizontal="center"/>
    </xf>
    <xf numFmtId="164" fontId="6" fillId="0" borderId="2" xfId="1" applyNumberFormat="1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left"/>
    </xf>
    <xf numFmtId="0" fontId="7" fillId="3" borderId="11" xfId="0" applyFont="1" applyFill="1" applyBorder="1" applyAlignment="1">
      <alignment horizontal="left"/>
    </xf>
    <xf numFmtId="0" fontId="7" fillId="3" borderId="12" xfId="0" applyFont="1" applyFill="1" applyBorder="1" applyAlignment="1">
      <alignment horizontal="left"/>
    </xf>
    <xf numFmtId="164" fontId="6" fillId="4" borderId="13" xfId="1" applyNumberFormat="1" applyFont="1" applyFill="1" applyBorder="1" applyAlignment="1">
      <alignment horizontal="center"/>
    </xf>
    <xf numFmtId="164" fontId="6" fillId="4" borderId="14" xfId="1" applyNumberFormat="1" applyFont="1" applyFill="1" applyBorder="1" applyAlignment="1">
      <alignment horizontal="center"/>
    </xf>
    <xf numFmtId="164" fontId="6" fillId="4" borderId="15" xfId="1" applyNumberFormat="1" applyFont="1" applyFill="1" applyBorder="1" applyAlignment="1">
      <alignment horizontal="center"/>
    </xf>
    <xf numFmtId="164" fontId="6" fillId="0" borderId="13" xfId="1" applyNumberFormat="1" applyFont="1" applyBorder="1" applyAlignment="1">
      <alignment horizontal="center"/>
    </xf>
    <xf numFmtId="164" fontId="6" fillId="0" borderId="14" xfId="1" applyNumberFormat="1" applyFont="1" applyBorder="1" applyAlignment="1">
      <alignment horizontal="center"/>
    </xf>
    <xf numFmtId="164" fontId="6" fillId="0" borderId="15" xfId="1" applyNumberFormat="1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44" fontId="6" fillId="0" borderId="1" xfId="0" applyNumberFormat="1" applyFont="1" applyBorder="1"/>
    <xf numFmtId="44" fontId="6" fillId="0" borderId="2" xfId="0" applyNumberFormat="1" applyFont="1" applyBorder="1"/>
    <xf numFmtId="164" fontId="6" fillId="4" borderId="10" xfId="0" applyNumberFormat="1" applyFont="1" applyFill="1" applyBorder="1"/>
    <xf numFmtId="164" fontId="6" fillId="4" borderId="11" xfId="0" applyNumberFormat="1" applyFont="1" applyFill="1" applyBorder="1"/>
    <xf numFmtId="164" fontId="6" fillId="4" borderId="12" xfId="0" applyNumberFormat="1" applyFont="1" applyFill="1" applyBorder="1"/>
    <xf numFmtId="0" fontId="7" fillId="2" borderId="6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wrapText="1"/>
    </xf>
    <xf numFmtId="0" fontId="7" fillId="2" borderId="16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44" fontId="6" fillId="0" borderId="0" xfId="1" applyFont="1" applyAlignment="1">
      <alignment horizontal="center" vertical="center" wrapText="1"/>
    </xf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Price of Gas Per Year (With Inflation Taken into Account)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Sheet1!$A$4:$A$43</c:f>
              <c:numCache>
                <c:formatCode>General</c:formatCode>
                <c:ptCount val="40"/>
                <c:pt idx="0">
                  <c:v>1976.0</c:v>
                </c:pt>
                <c:pt idx="1">
                  <c:v>1977.0</c:v>
                </c:pt>
                <c:pt idx="2">
                  <c:v>1978.0</c:v>
                </c:pt>
                <c:pt idx="3">
                  <c:v>1979.0</c:v>
                </c:pt>
                <c:pt idx="4">
                  <c:v>1980.0</c:v>
                </c:pt>
                <c:pt idx="5">
                  <c:v>1981.0</c:v>
                </c:pt>
                <c:pt idx="6">
                  <c:v>1982.0</c:v>
                </c:pt>
                <c:pt idx="7">
                  <c:v>1983.0</c:v>
                </c:pt>
                <c:pt idx="8">
                  <c:v>1984.0</c:v>
                </c:pt>
                <c:pt idx="9">
                  <c:v>1985.0</c:v>
                </c:pt>
                <c:pt idx="10">
                  <c:v>1986.0</c:v>
                </c:pt>
                <c:pt idx="11">
                  <c:v>1987.0</c:v>
                </c:pt>
                <c:pt idx="12">
                  <c:v>1988.0</c:v>
                </c:pt>
                <c:pt idx="13">
                  <c:v>1989.0</c:v>
                </c:pt>
                <c:pt idx="14">
                  <c:v>1990.0</c:v>
                </c:pt>
                <c:pt idx="15">
                  <c:v>1991.0</c:v>
                </c:pt>
                <c:pt idx="16">
                  <c:v>1992.0</c:v>
                </c:pt>
                <c:pt idx="17">
                  <c:v>1993.0</c:v>
                </c:pt>
                <c:pt idx="18">
                  <c:v>1994.0</c:v>
                </c:pt>
                <c:pt idx="19">
                  <c:v>1995.0</c:v>
                </c:pt>
                <c:pt idx="20">
                  <c:v>1996.0</c:v>
                </c:pt>
                <c:pt idx="21">
                  <c:v>1997.0</c:v>
                </c:pt>
                <c:pt idx="22">
                  <c:v>1998.0</c:v>
                </c:pt>
                <c:pt idx="23">
                  <c:v>1999.0</c:v>
                </c:pt>
                <c:pt idx="24">
                  <c:v>2000.0</c:v>
                </c:pt>
                <c:pt idx="25">
                  <c:v>2001.0</c:v>
                </c:pt>
                <c:pt idx="26">
                  <c:v>2002.0</c:v>
                </c:pt>
                <c:pt idx="27">
                  <c:v>2003.0</c:v>
                </c:pt>
                <c:pt idx="28">
                  <c:v>2004.0</c:v>
                </c:pt>
                <c:pt idx="29">
                  <c:v>2005.0</c:v>
                </c:pt>
                <c:pt idx="30">
                  <c:v>2006.0</c:v>
                </c:pt>
                <c:pt idx="31">
                  <c:v>2007.0</c:v>
                </c:pt>
                <c:pt idx="32">
                  <c:v>2008.0</c:v>
                </c:pt>
                <c:pt idx="33">
                  <c:v>2009.0</c:v>
                </c:pt>
                <c:pt idx="34">
                  <c:v>2010.0</c:v>
                </c:pt>
                <c:pt idx="35">
                  <c:v>2011.0</c:v>
                </c:pt>
                <c:pt idx="36">
                  <c:v>2012.0</c:v>
                </c:pt>
                <c:pt idx="37">
                  <c:v>2013.0</c:v>
                </c:pt>
                <c:pt idx="38">
                  <c:v>2014.0</c:v>
                </c:pt>
                <c:pt idx="39">
                  <c:v>2015.0</c:v>
                </c:pt>
              </c:numCache>
            </c:numRef>
          </c:cat>
          <c:val>
            <c:numRef>
              <c:f>Sheet1!$O$4:$O$43</c:f>
              <c:numCache>
                <c:formatCode>_("$"* #,##0.00_);_("$"* \(#,##0.00\);_("$"* "-"??_);_(@_)</c:formatCode>
                <c:ptCount val="40"/>
                <c:pt idx="0">
                  <c:v>2.574056666666667</c:v>
                </c:pt>
                <c:pt idx="1">
                  <c:v>2.57939</c:v>
                </c:pt>
                <c:pt idx="2">
                  <c:v>2.446412500000001</c:v>
                </c:pt>
                <c:pt idx="3">
                  <c:v>2.96266</c:v>
                </c:pt>
                <c:pt idx="4">
                  <c:v>3.598531666666667</c:v>
                </c:pt>
                <c:pt idx="5">
                  <c:v>3.611015</c:v>
                </c:pt>
                <c:pt idx="6">
                  <c:v>3.199885000000001</c:v>
                </c:pt>
                <c:pt idx="7">
                  <c:v>2.966388333333333</c:v>
                </c:pt>
                <c:pt idx="8">
                  <c:v>2.7760525</c:v>
                </c:pt>
                <c:pt idx="9">
                  <c:v>2.6558675</c:v>
                </c:pt>
                <c:pt idx="10">
                  <c:v>2.012494166666666</c:v>
                </c:pt>
                <c:pt idx="11">
                  <c:v>1.991675</c:v>
                </c:pt>
                <c:pt idx="12">
                  <c:v>1.901795</c:v>
                </c:pt>
                <c:pt idx="13">
                  <c:v>1.96256</c:v>
                </c:pt>
                <c:pt idx="14">
                  <c:v>2.119086666666667</c:v>
                </c:pt>
                <c:pt idx="15">
                  <c:v>1.995145833333333</c:v>
                </c:pt>
                <c:pt idx="16">
                  <c:v>1.91505</c:v>
                </c:pt>
                <c:pt idx="17">
                  <c:v>1.8280625</c:v>
                </c:pt>
                <c:pt idx="18">
                  <c:v>1.790051666666667</c:v>
                </c:pt>
                <c:pt idx="19">
                  <c:v>1.78958</c:v>
                </c:pt>
                <c:pt idx="20">
                  <c:v>1.870993333333333</c:v>
                </c:pt>
                <c:pt idx="21">
                  <c:v>1.825826666666666</c:v>
                </c:pt>
                <c:pt idx="22">
                  <c:v>1.567813333333333</c:v>
                </c:pt>
                <c:pt idx="23">
                  <c:v>1.666069166666666</c:v>
                </c:pt>
                <c:pt idx="24">
                  <c:v>2.0838</c:v>
                </c:pt>
                <c:pt idx="25">
                  <c:v>1.95774</c:v>
                </c:pt>
                <c:pt idx="26">
                  <c:v>1.7919</c:v>
                </c:pt>
                <c:pt idx="27">
                  <c:v>2.0838825</c:v>
                </c:pt>
                <c:pt idx="28">
                  <c:v>2.36901</c:v>
                </c:pt>
                <c:pt idx="29">
                  <c:v>2.800306666666666</c:v>
                </c:pt>
                <c:pt idx="30">
                  <c:v>3.054921666666666</c:v>
                </c:pt>
                <c:pt idx="31">
                  <c:v>3.220670833333333</c:v>
                </c:pt>
                <c:pt idx="32">
                  <c:v>3.6255375</c:v>
                </c:pt>
                <c:pt idx="33">
                  <c:v>2.608685</c:v>
                </c:pt>
                <c:pt idx="34">
                  <c:v>3.038375</c:v>
                </c:pt>
                <c:pt idx="35">
                  <c:v>3.738266666666667</c:v>
                </c:pt>
                <c:pt idx="36">
                  <c:v>3.789846666666667</c:v>
                </c:pt>
                <c:pt idx="37">
                  <c:v>3.59652</c:v>
                </c:pt>
                <c:pt idx="38">
                  <c:v>3.4009225</c:v>
                </c:pt>
                <c:pt idx="39">
                  <c:v>2.44775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6351872"/>
        <c:axId val="-2103864496"/>
      </c:barChart>
      <c:catAx>
        <c:axId val="-21263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64496"/>
        <c:crosses val="autoZero"/>
        <c:auto val="1"/>
        <c:lblAlgn val="ctr"/>
        <c:lblOffset val="100"/>
        <c:noMultiLvlLbl val="0"/>
      </c:catAx>
      <c:valAx>
        <c:axId val="-21038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35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338666</xdr:colOff>
      <xdr:row>49</xdr:row>
      <xdr:rowOff>166511</xdr:rowOff>
    </xdr:from>
    <xdr:to>
      <xdr:col>15</xdr:col>
      <xdr:colOff>42333</xdr:colOff>
      <xdr:row>81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A40" zoomScale="90" zoomScaleNormal="90" zoomScalePageLayoutView="90" workbookViewId="0">
      <selection activeCell="I91" sqref="I91"/>
    </sheetView>
  </sheetViews>
  <sheetFormatPr baseColWidth="10" defaultRowHeight="14" x14ac:dyDescent="0.15"/>
  <cols>
    <col min="1" max="16384" width="10.83203125" style="1"/>
  </cols>
  <sheetData>
    <row r="1" spans="1:15" ht="19" thickBot="1" x14ac:dyDescent="0.25">
      <c r="A1" s="6" t="s">
        <v>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29" t="s">
        <v>15</v>
      </c>
      <c r="O1" s="32" t="s">
        <v>16</v>
      </c>
    </row>
    <row r="2" spans="1:15" ht="17" thickBot="1" x14ac:dyDescent="0.25">
      <c r="A2" s="10" t="s">
        <v>0</v>
      </c>
      <c r="B2" s="4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30"/>
      <c r="O2" s="33"/>
    </row>
    <row r="3" spans="1:15" ht="17" thickBot="1" x14ac:dyDescent="0.25">
      <c r="A3" s="11"/>
      <c r="B3" s="12" t="s">
        <v>3</v>
      </c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10</v>
      </c>
      <c r="J3" s="13" t="s">
        <v>11</v>
      </c>
      <c r="K3" s="13" t="s">
        <v>12</v>
      </c>
      <c r="L3" s="13" t="s">
        <v>13</v>
      </c>
      <c r="M3" s="9" t="s">
        <v>14</v>
      </c>
      <c r="N3" s="31"/>
      <c r="O3" s="34"/>
    </row>
    <row r="4" spans="1:15" x14ac:dyDescent="0.15">
      <c r="A4" s="14">
        <v>1976</v>
      </c>
      <c r="B4" s="17">
        <v>0.60499999999999998</v>
      </c>
      <c r="C4" s="20">
        <v>0.6</v>
      </c>
      <c r="D4" s="17">
        <v>0.59399999999999997</v>
      </c>
      <c r="E4" s="20">
        <v>0.59199999999999997</v>
      </c>
      <c r="F4" s="17">
        <v>0.6</v>
      </c>
      <c r="G4" s="20">
        <v>0.61599999999999999</v>
      </c>
      <c r="H4" s="17">
        <v>0.623</v>
      </c>
      <c r="I4" s="20">
        <v>0.628</v>
      </c>
      <c r="J4" s="17">
        <v>0.63</v>
      </c>
      <c r="K4" s="20">
        <v>0.629</v>
      </c>
      <c r="L4" s="17">
        <v>0.629</v>
      </c>
      <c r="M4" s="2">
        <v>0.626</v>
      </c>
      <c r="N4" s="26">
        <f>AVERAGE(B4:M4)</f>
        <v>0.6143333333333334</v>
      </c>
      <c r="O4" s="24">
        <f>N4*4.19</f>
        <v>2.5740566666666673</v>
      </c>
    </row>
    <row r="5" spans="1:15" x14ac:dyDescent="0.15">
      <c r="A5" s="15">
        <v>1977</v>
      </c>
      <c r="B5" s="18">
        <v>0.627</v>
      </c>
      <c r="C5" s="21">
        <v>0.63700000000000001</v>
      </c>
      <c r="D5" s="18">
        <v>0.64300000000000002</v>
      </c>
      <c r="E5" s="21">
        <v>0.65100000000000002</v>
      </c>
      <c r="F5" s="18">
        <v>0.65900000000000003</v>
      </c>
      <c r="G5" s="21">
        <v>0.66500000000000004</v>
      </c>
      <c r="H5" s="18">
        <v>0.66700000000000004</v>
      </c>
      <c r="I5" s="21">
        <v>0.66700000000000004</v>
      </c>
      <c r="J5" s="18">
        <v>0.66600000000000004</v>
      </c>
      <c r="K5" s="21">
        <v>0.66500000000000004</v>
      </c>
      <c r="L5" s="18">
        <v>0.66400000000000003</v>
      </c>
      <c r="M5" s="2">
        <v>0.66500000000000004</v>
      </c>
      <c r="N5" s="27">
        <f t="shared" ref="N5:N43" si="0">AVERAGE(B5:M5)</f>
        <v>0.65633333333333332</v>
      </c>
      <c r="O5" s="24">
        <f>N5*3.93</f>
        <v>2.5793900000000001</v>
      </c>
    </row>
    <row r="6" spans="1:15" x14ac:dyDescent="0.15">
      <c r="A6" s="15">
        <v>1978</v>
      </c>
      <c r="B6" s="18">
        <v>0.64800000000000002</v>
      </c>
      <c r="C6" s="21">
        <v>0.64700000000000002</v>
      </c>
      <c r="D6" s="18">
        <v>0.64700000000000002</v>
      </c>
      <c r="E6" s="21">
        <v>0.64900000000000002</v>
      </c>
      <c r="F6" s="18">
        <v>0.65500000000000003</v>
      </c>
      <c r="G6" s="21">
        <v>0.66300000000000003</v>
      </c>
      <c r="H6" s="18">
        <v>0.67400000000000004</v>
      </c>
      <c r="I6" s="21">
        <v>0.68200000000000005</v>
      </c>
      <c r="J6" s="18">
        <v>0.68799999999999994</v>
      </c>
      <c r="K6" s="21">
        <v>0.69</v>
      </c>
      <c r="L6" s="18">
        <v>0.69499999999999995</v>
      </c>
      <c r="M6" s="2">
        <v>0.70499999999999996</v>
      </c>
      <c r="N6" s="27">
        <f t="shared" si="0"/>
        <v>0.67025000000000012</v>
      </c>
      <c r="O6" s="24">
        <f>N6*3.65</f>
        <v>2.4464125000000005</v>
      </c>
    </row>
    <row r="7" spans="1:15" x14ac:dyDescent="0.15">
      <c r="A7" s="15">
        <v>1979</v>
      </c>
      <c r="B7" s="18">
        <v>0.71599999999999997</v>
      </c>
      <c r="C7" s="21">
        <v>0.73</v>
      </c>
      <c r="D7" s="18">
        <v>0.755</v>
      </c>
      <c r="E7" s="21">
        <v>0.80200000000000005</v>
      </c>
      <c r="F7" s="18">
        <v>0.84399999999999997</v>
      </c>
      <c r="G7" s="21">
        <v>0.90100000000000002</v>
      </c>
      <c r="H7" s="18">
        <v>0.94899999999999995</v>
      </c>
      <c r="I7" s="21">
        <v>0.98799999999999999</v>
      </c>
      <c r="J7" s="18">
        <v>1.02</v>
      </c>
      <c r="K7" s="21">
        <v>1.028</v>
      </c>
      <c r="L7" s="18">
        <v>1.0409999999999999</v>
      </c>
      <c r="M7" s="2">
        <v>1.0649999999999999</v>
      </c>
      <c r="N7" s="27">
        <f t="shared" si="0"/>
        <v>0.90325</v>
      </c>
      <c r="O7" s="24">
        <f>N7*3.28</f>
        <v>2.9626599999999996</v>
      </c>
    </row>
    <row r="8" spans="1:15" x14ac:dyDescent="0.15">
      <c r="A8" s="15">
        <v>1980</v>
      </c>
      <c r="B8" s="18">
        <v>1.131</v>
      </c>
      <c r="C8" s="21">
        <v>1.2070000000000001</v>
      </c>
      <c r="D8" s="18">
        <v>1.252</v>
      </c>
      <c r="E8" s="21">
        <v>1.264</v>
      </c>
      <c r="F8" s="18">
        <v>1.266</v>
      </c>
      <c r="G8" s="21">
        <v>1.2689999999999999</v>
      </c>
      <c r="H8" s="18">
        <v>1.2709999999999999</v>
      </c>
      <c r="I8" s="21">
        <v>1.2669999999999999</v>
      </c>
      <c r="J8" s="18">
        <v>1.2569999999999999</v>
      </c>
      <c r="K8" s="21">
        <v>1.25</v>
      </c>
      <c r="L8" s="18">
        <v>1.25</v>
      </c>
      <c r="M8" s="2">
        <v>1.258</v>
      </c>
      <c r="N8" s="27">
        <f t="shared" si="0"/>
        <v>1.2451666666666668</v>
      </c>
      <c r="O8" s="24">
        <f>N8*2.89</f>
        <v>3.5985316666666671</v>
      </c>
    </row>
    <row r="9" spans="1:15" x14ac:dyDescent="0.15">
      <c r="A9" s="15">
        <v>1981</v>
      </c>
      <c r="B9" s="18">
        <v>1.298</v>
      </c>
      <c r="C9" s="21">
        <v>1.3819999999999999</v>
      </c>
      <c r="D9" s="18">
        <v>1.417</v>
      </c>
      <c r="E9" s="21">
        <v>1.4119999999999999</v>
      </c>
      <c r="F9" s="18">
        <v>1.4</v>
      </c>
      <c r="G9" s="21">
        <v>1.391</v>
      </c>
      <c r="H9" s="18">
        <v>1.3819999999999999</v>
      </c>
      <c r="I9" s="21">
        <v>1.3759999999999999</v>
      </c>
      <c r="J9" s="18">
        <v>1.3759999999999999</v>
      </c>
      <c r="K9" s="21">
        <v>1.371</v>
      </c>
      <c r="L9" s="18">
        <v>1.369</v>
      </c>
      <c r="M9" s="2">
        <v>1.365</v>
      </c>
      <c r="N9" s="27">
        <f t="shared" si="0"/>
        <v>1.3782499999999998</v>
      </c>
      <c r="O9" s="24">
        <f>N9*2.62</f>
        <v>3.6110149999999996</v>
      </c>
    </row>
    <row r="10" spans="1:15" x14ac:dyDescent="0.15">
      <c r="A10" s="15">
        <v>1982</v>
      </c>
      <c r="B10" s="18">
        <v>1.3580000000000001</v>
      </c>
      <c r="C10" s="21">
        <v>1.3340000000000001</v>
      </c>
      <c r="D10" s="18">
        <v>1.284</v>
      </c>
      <c r="E10" s="21">
        <v>1.2250000000000001</v>
      </c>
      <c r="F10" s="18">
        <v>1.2370000000000001</v>
      </c>
      <c r="G10" s="21">
        <v>1.3089999999999999</v>
      </c>
      <c r="H10" s="18">
        <v>1.331</v>
      </c>
      <c r="I10" s="21">
        <v>1.323</v>
      </c>
      <c r="J10" s="18">
        <v>1.3069999999999999</v>
      </c>
      <c r="K10" s="21">
        <v>1.2949999999999999</v>
      </c>
      <c r="L10" s="18">
        <v>1.2829999999999999</v>
      </c>
      <c r="M10" s="2">
        <v>1.26</v>
      </c>
      <c r="N10" s="27">
        <f t="shared" si="0"/>
        <v>1.2955000000000001</v>
      </c>
      <c r="O10" s="24">
        <f>N10*2.47</f>
        <v>3.1998850000000005</v>
      </c>
    </row>
    <row r="11" spans="1:15" x14ac:dyDescent="0.15">
      <c r="A11" s="15">
        <v>1983</v>
      </c>
      <c r="B11" s="18">
        <v>1.23</v>
      </c>
      <c r="C11" s="21">
        <v>1.1870000000000001</v>
      </c>
      <c r="D11" s="18">
        <v>1.1519999999999999</v>
      </c>
      <c r="E11" s="21">
        <v>1.2150000000000001</v>
      </c>
      <c r="F11" s="18">
        <v>1.2589999999999999</v>
      </c>
      <c r="G11" s="21">
        <v>1.2769999999999999</v>
      </c>
      <c r="H11" s="18">
        <v>1.288</v>
      </c>
      <c r="I11" s="21">
        <v>1.2849999999999999</v>
      </c>
      <c r="J11" s="18">
        <v>1.274</v>
      </c>
      <c r="K11" s="21">
        <v>1.2549999999999999</v>
      </c>
      <c r="L11" s="18">
        <v>1.2410000000000001</v>
      </c>
      <c r="M11" s="2">
        <v>1.2310000000000001</v>
      </c>
      <c r="N11" s="27">
        <f t="shared" si="0"/>
        <v>1.2411666666666663</v>
      </c>
      <c r="O11" s="24">
        <f>N11*2.39</f>
        <v>2.9663883333333327</v>
      </c>
    </row>
    <row r="12" spans="1:15" x14ac:dyDescent="0.15">
      <c r="A12" s="15">
        <v>1984</v>
      </c>
      <c r="B12" s="18">
        <v>1.216</v>
      </c>
      <c r="C12" s="21">
        <v>1.2090000000000001</v>
      </c>
      <c r="D12" s="18">
        <v>1.21</v>
      </c>
      <c r="E12" s="21">
        <v>1.2270000000000001</v>
      </c>
      <c r="F12" s="18">
        <v>1.236</v>
      </c>
      <c r="G12" s="21">
        <v>1.2290000000000001</v>
      </c>
      <c r="H12" s="18">
        <v>1.212</v>
      </c>
      <c r="I12" s="21">
        <v>1.196</v>
      </c>
      <c r="J12" s="18">
        <v>1.2030000000000001</v>
      </c>
      <c r="K12" s="21">
        <v>1.2090000000000001</v>
      </c>
      <c r="L12" s="18">
        <v>1.2070000000000001</v>
      </c>
      <c r="M12" s="2">
        <v>1.1930000000000001</v>
      </c>
      <c r="N12" s="27">
        <f t="shared" si="0"/>
        <v>1.2122499999999998</v>
      </c>
      <c r="O12" s="24">
        <f>N12*2.29</f>
        <v>2.7760524999999996</v>
      </c>
    </row>
    <row r="13" spans="1:15" x14ac:dyDescent="0.15">
      <c r="A13" s="15">
        <v>1985</v>
      </c>
      <c r="B13" s="18">
        <v>1.1479999999999999</v>
      </c>
      <c r="C13" s="21">
        <v>1.131</v>
      </c>
      <c r="D13" s="18">
        <v>1.159</v>
      </c>
      <c r="E13" s="21">
        <v>1.2050000000000001</v>
      </c>
      <c r="F13" s="18">
        <v>1.2310000000000001</v>
      </c>
      <c r="G13" s="21">
        <v>1.2410000000000001</v>
      </c>
      <c r="H13" s="18">
        <v>1.242</v>
      </c>
      <c r="I13" s="21">
        <v>1.2290000000000001</v>
      </c>
      <c r="J13" s="18">
        <v>1.216</v>
      </c>
      <c r="K13" s="21">
        <v>1.204</v>
      </c>
      <c r="L13" s="18">
        <v>1.2070000000000001</v>
      </c>
      <c r="M13" s="2">
        <v>1.208</v>
      </c>
      <c r="N13" s="27">
        <f t="shared" si="0"/>
        <v>1.2017499999999999</v>
      </c>
      <c r="O13" s="24">
        <f>N13*2.21</f>
        <v>2.6558674999999998</v>
      </c>
    </row>
    <row r="14" spans="1:15" x14ac:dyDescent="0.15">
      <c r="A14" s="15">
        <v>1986</v>
      </c>
      <c r="B14" s="18">
        <v>1.194</v>
      </c>
      <c r="C14" s="21">
        <v>1.1200000000000001</v>
      </c>
      <c r="D14" s="18">
        <v>0.98099999999999998</v>
      </c>
      <c r="E14" s="21">
        <v>0.88800000000000001</v>
      </c>
      <c r="F14" s="18">
        <v>0.92300000000000004</v>
      </c>
      <c r="G14" s="21">
        <v>0.95499999999999996</v>
      </c>
      <c r="H14" s="18">
        <v>0.89</v>
      </c>
      <c r="I14" s="21">
        <v>0.84299999999999997</v>
      </c>
      <c r="J14" s="18">
        <v>0.86</v>
      </c>
      <c r="K14" s="21">
        <v>0.83099999999999996</v>
      </c>
      <c r="L14" s="18">
        <v>0.82099999999999995</v>
      </c>
      <c r="M14" s="2">
        <v>0.82299999999999995</v>
      </c>
      <c r="N14" s="27">
        <f t="shared" si="0"/>
        <v>0.92741666666666667</v>
      </c>
      <c r="O14" s="24">
        <f>N14*2.17</f>
        <v>2.0124941666666665</v>
      </c>
    </row>
    <row r="15" spans="1:15" x14ac:dyDescent="0.15">
      <c r="A15" s="15">
        <v>1987</v>
      </c>
      <c r="B15" s="18">
        <v>0.86199999999999999</v>
      </c>
      <c r="C15" s="21">
        <v>0.90500000000000003</v>
      </c>
      <c r="D15" s="18">
        <v>0.91200000000000003</v>
      </c>
      <c r="E15" s="21">
        <v>0.93400000000000005</v>
      </c>
      <c r="F15" s="18">
        <v>0.94099999999999995</v>
      </c>
      <c r="G15" s="21">
        <v>0.95799999999999996</v>
      </c>
      <c r="H15" s="18">
        <v>0.97099999999999997</v>
      </c>
      <c r="I15" s="21">
        <v>0.995</v>
      </c>
      <c r="J15" s="18">
        <v>0.99</v>
      </c>
      <c r="K15" s="21">
        <v>0.97599999999999998</v>
      </c>
      <c r="L15" s="18">
        <v>0.97599999999999998</v>
      </c>
      <c r="M15" s="2">
        <v>0.96099999999999997</v>
      </c>
      <c r="N15" s="27">
        <f t="shared" si="0"/>
        <v>0.94841666666666657</v>
      </c>
      <c r="O15" s="24">
        <f>N15*2.1</f>
        <v>1.9916749999999999</v>
      </c>
    </row>
    <row r="16" spans="1:15" x14ac:dyDescent="0.15">
      <c r="A16" s="15">
        <v>1988</v>
      </c>
      <c r="B16" s="18">
        <v>0.93300000000000005</v>
      </c>
      <c r="C16" s="21">
        <v>0.91300000000000003</v>
      </c>
      <c r="D16" s="18">
        <v>0.90400000000000003</v>
      </c>
      <c r="E16" s="21">
        <v>0.93</v>
      </c>
      <c r="F16" s="18">
        <v>0.95499999999999996</v>
      </c>
      <c r="G16" s="21">
        <v>0.95499999999999996</v>
      </c>
      <c r="H16" s="18">
        <v>0.96699999999999997</v>
      </c>
      <c r="I16" s="21">
        <v>0.98699999999999999</v>
      </c>
      <c r="J16" s="18">
        <v>0.97399999999999998</v>
      </c>
      <c r="K16" s="21">
        <v>0.95699999999999996</v>
      </c>
      <c r="L16" s="18">
        <v>0.94899999999999995</v>
      </c>
      <c r="M16" s="2">
        <v>0.93</v>
      </c>
      <c r="N16" s="27">
        <f t="shared" si="0"/>
        <v>0.9461666666666666</v>
      </c>
      <c r="O16" s="24">
        <f>N16*2.01</f>
        <v>1.9017949999999997</v>
      </c>
    </row>
    <row r="17" spans="1:15" x14ac:dyDescent="0.15">
      <c r="A17" s="15">
        <v>1989</v>
      </c>
      <c r="B17" s="18">
        <v>0.91800000000000004</v>
      </c>
      <c r="C17" s="21">
        <v>0.92600000000000005</v>
      </c>
      <c r="D17" s="18">
        <v>0.94</v>
      </c>
      <c r="E17" s="21">
        <v>1.0649999999999999</v>
      </c>
      <c r="F17" s="18">
        <v>1.119</v>
      </c>
      <c r="G17" s="21">
        <v>1.1140000000000001</v>
      </c>
      <c r="H17" s="18">
        <v>1.0920000000000001</v>
      </c>
      <c r="I17" s="21">
        <v>1.0569999999999999</v>
      </c>
      <c r="J17" s="18">
        <v>1.0289999999999999</v>
      </c>
      <c r="K17" s="21">
        <v>1.0269999999999999</v>
      </c>
      <c r="L17" s="18">
        <v>0.999</v>
      </c>
      <c r="M17" s="2">
        <v>0.98</v>
      </c>
      <c r="N17" s="27">
        <f t="shared" si="0"/>
        <v>1.0221666666666667</v>
      </c>
      <c r="O17" s="24">
        <f>N17*1.92</f>
        <v>1.9625599999999999</v>
      </c>
    </row>
    <row r="18" spans="1:15" x14ac:dyDescent="0.15">
      <c r="A18" s="15">
        <v>1990</v>
      </c>
      <c r="B18" s="18">
        <v>1.042</v>
      </c>
      <c r="C18" s="21">
        <v>1.0369999999999999</v>
      </c>
      <c r="D18" s="18">
        <v>1.0229999999999999</v>
      </c>
      <c r="E18" s="21">
        <v>1.044</v>
      </c>
      <c r="F18" s="18">
        <v>1.0609999999999999</v>
      </c>
      <c r="G18" s="21">
        <v>1.0880000000000001</v>
      </c>
      <c r="H18" s="18">
        <v>1.0840000000000001</v>
      </c>
      <c r="I18" s="21">
        <v>1.19</v>
      </c>
      <c r="J18" s="18">
        <v>1.294</v>
      </c>
      <c r="K18" s="21">
        <v>1.3779999999999999</v>
      </c>
      <c r="L18" s="18">
        <v>1.377</v>
      </c>
      <c r="M18" s="2">
        <v>1.3540000000000001</v>
      </c>
      <c r="N18" s="27">
        <f t="shared" si="0"/>
        <v>1.1643333333333334</v>
      </c>
      <c r="O18" s="24">
        <f>N18*1.82</f>
        <v>2.119086666666667</v>
      </c>
    </row>
    <row r="19" spans="1:15" x14ac:dyDescent="0.15">
      <c r="A19" s="15">
        <v>1991</v>
      </c>
      <c r="B19" s="18">
        <v>1.2470000000000001</v>
      </c>
      <c r="C19" s="21">
        <v>1.143</v>
      </c>
      <c r="D19" s="18">
        <v>1.0820000000000001</v>
      </c>
      <c r="E19" s="21">
        <v>1.1040000000000001</v>
      </c>
      <c r="F19" s="18">
        <v>1.1559999999999999</v>
      </c>
      <c r="G19" s="21">
        <v>1.1599999999999999</v>
      </c>
      <c r="H19" s="18">
        <v>1.127</v>
      </c>
      <c r="I19" s="21">
        <v>1.1399999999999999</v>
      </c>
      <c r="J19" s="18">
        <v>1.143</v>
      </c>
      <c r="K19" s="21">
        <v>1.1220000000000001</v>
      </c>
      <c r="L19" s="18">
        <v>1.1339999999999999</v>
      </c>
      <c r="M19" s="2">
        <v>1.123</v>
      </c>
      <c r="N19" s="27">
        <f t="shared" si="0"/>
        <v>1.1400833333333333</v>
      </c>
      <c r="O19" s="24">
        <f>N19*1.75</f>
        <v>1.9951458333333334</v>
      </c>
    </row>
    <row r="20" spans="1:15" x14ac:dyDescent="0.15">
      <c r="A20" s="15">
        <v>1992</v>
      </c>
      <c r="B20" s="18">
        <v>1.073</v>
      </c>
      <c r="C20" s="21">
        <v>1.054</v>
      </c>
      <c r="D20" s="18">
        <v>1.0580000000000001</v>
      </c>
      <c r="E20" s="21">
        <v>1.079</v>
      </c>
      <c r="F20" s="18">
        <v>1.1359999999999999</v>
      </c>
      <c r="G20" s="21">
        <v>1.179</v>
      </c>
      <c r="H20" s="18">
        <v>1.1739999999999999</v>
      </c>
      <c r="I20" s="21">
        <v>1.1579999999999999</v>
      </c>
      <c r="J20" s="18">
        <v>1.1579999999999999</v>
      </c>
      <c r="K20" s="21">
        <v>1.1539999999999999</v>
      </c>
      <c r="L20" s="18">
        <v>1.159</v>
      </c>
      <c r="M20" s="2">
        <v>1.1359999999999999</v>
      </c>
      <c r="N20" s="27">
        <f t="shared" si="0"/>
        <v>1.1264999999999998</v>
      </c>
      <c r="O20" s="24">
        <f>N20*1.7</f>
        <v>1.9150499999999997</v>
      </c>
    </row>
    <row r="21" spans="1:15" x14ac:dyDescent="0.15">
      <c r="A21" s="15">
        <v>1993</v>
      </c>
      <c r="B21" s="18">
        <v>1.117</v>
      </c>
      <c r="C21" s="21">
        <v>1.1080000000000001</v>
      </c>
      <c r="D21" s="18">
        <v>1.0980000000000001</v>
      </c>
      <c r="E21" s="21">
        <v>1.1120000000000001</v>
      </c>
      <c r="F21" s="18">
        <v>1.129</v>
      </c>
      <c r="G21" s="21">
        <v>1.1299999999999999</v>
      </c>
      <c r="H21" s="18">
        <v>1.109</v>
      </c>
      <c r="I21" s="21">
        <v>1.097</v>
      </c>
      <c r="J21" s="18">
        <v>1.085</v>
      </c>
      <c r="K21" s="21">
        <v>1.127</v>
      </c>
      <c r="L21" s="18">
        <v>1.113</v>
      </c>
      <c r="M21" s="2">
        <v>1.07</v>
      </c>
      <c r="N21" s="27">
        <f t="shared" si="0"/>
        <v>1.1079166666666667</v>
      </c>
      <c r="O21" s="24">
        <f>N21*1.65</f>
        <v>1.8280624999999999</v>
      </c>
    </row>
    <row r="22" spans="1:15" x14ac:dyDescent="0.15">
      <c r="A22" s="15">
        <v>1994</v>
      </c>
      <c r="B22" s="18">
        <v>1.0429999999999999</v>
      </c>
      <c r="C22" s="21">
        <v>1.0509999999999999</v>
      </c>
      <c r="D22" s="18">
        <v>1.0449999999999999</v>
      </c>
      <c r="E22" s="21">
        <v>1.0640000000000001</v>
      </c>
      <c r="F22" s="18">
        <v>1.08</v>
      </c>
      <c r="G22" s="21">
        <v>1.1060000000000001</v>
      </c>
      <c r="H22" s="18">
        <v>1.1359999999999999</v>
      </c>
      <c r="I22" s="21">
        <v>1.1819999999999999</v>
      </c>
      <c r="J22" s="18">
        <v>1.177</v>
      </c>
      <c r="K22" s="21">
        <v>1.1519999999999999</v>
      </c>
      <c r="L22" s="18">
        <v>1.163</v>
      </c>
      <c r="M22" s="2">
        <v>1.143</v>
      </c>
      <c r="N22" s="27">
        <f t="shared" si="0"/>
        <v>1.1118333333333332</v>
      </c>
      <c r="O22" s="24">
        <f>N22*1.61</f>
        <v>1.7900516666666666</v>
      </c>
    </row>
    <row r="23" spans="1:15" x14ac:dyDescent="0.15">
      <c r="A23" s="15">
        <v>1995</v>
      </c>
      <c r="B23" s="18">
        <v>1.129</v>
      </c>
      <c r="C23" s="21">
        <v>1.1200000000000001</v>
      </c>
      <c r="D23" s="18">
        <v>1.115</v>
      </c>
      <c r="E23" s="21">
        <v>1.1399999999999999</v>
      </c>
      <c r="F23" s="18">
        <v>1.2</v>
      </c>
      <c r="G23" s="21">
        <v>1.226</v>
      </c>
      <c r="H23" s="18">
        <v>1.1950000000000001</v>
      </c>
      <c r="I23" s="21">
        <v>1.1639999999999999</v>
      </c>
      <c r="J23" s="18">
        <v>1.1479999999999999</v>
      </c>
      <c r="K23" s="21">
        <v>1.127</v>
      </c>
      <c r="L23" s="18">
        <v>1.101</v>
      </c>
      <c r="M23" s="2">
        <v>1.101</v>
      </c>
      <c r="N23" s="27">
        <f t="shared" si="0"/>
        <v>1.1471666666666664</v>
      </c>
      <c r="O23" s="24">
        <f>N23*1.56</f>
        <v>1.7895799999999997</v>
      </c>
    </row>
    <row r="24" spans="1:15" x14ac:dyDescent="0.15">
      <c r="A24" s="15">
        <v>1996</v>
      </c>
      <c r="B24" s="18">
        <v>1.129</v>
      </c>
      <c r="C24" s="21">
        <v>1.1240000000000001</v>
      </c>
      <c r="D24" s="18">
        <v>1.1619999999999999</v>
      </c>
      <c r="E24" s="21">
        <v>1.2509999999999999</v>
      </c>
      <c r="F24" s="18">
        <v>1.323</v>
      </c>
      <c r="G24" s="21">
        <v>1.2989999999999999</v>
      </c>
      <c r="H24" s="18">
        <v>1.272</v>
      </c>
      <c r="I24" s="21">
        <v>1.24</v>
      </c>
      <c r="J24" s="18">
        <v>1.234</v>
      </c>
      <c r="K24" s="21">
        <v>1.2270000000000001</v>
      </c>
      <c r="L24" s="18">
        <v>1.25</v>
      </c>
      <c r="M24" s="2">
        <v>1.26</v>
      </c>
      <c r="N24" s="27">
        <f t="shared" si="0"/>
        <v>1.2309166666666667</v>
      </c>
      <c r="O24" s="24">
        <f>N24*1.52</f>
        <v>1.8709933333333333</v>
      </c>
    </row>
    <row r="25" spans="1:15" x14ac:dyDescent="0.15">
      <c r="A25" s="15">
        <v>1997</v>
      </c>
      <c r="B25" s="18">
        <v>1.2609999999999999</v>
      </c>
      <c r="C25" s="21">
        <v>1.2549999999999999</v>
      </c>
      <c r="D25" s="18">
        <v>1.2350000000000001</v>
      </c>
      <c r="E25" s="21">
        <v>1.2310000000000001</v>
      </c>
      <c r="F25" s="18">
        <v>1.226</v>
      </c>
      <c r="G25" s="21">
        <v>1.2290000000000001</v>
      </c>
      <c r="H25" s="18">
        <v>1.2050000000000001</v>
      </c>
      <c r="I25" s="21">
        <v>1.2529999999999999</v>
      </c>
      <c r="J25" s="18">
        <v>1.2769999999999999</v>
      </c>
      <c r="K25" s="21">
        <v>1.242</v>
      </c>
      <c r="L25" s="18">
        <v>1.2130000000000001</v>
      </c>
      <c r="M25" s="2">
        <v>1.177</v>
      </c>
      <c r="N25" s="27">
        <f t="shared" si="0"/>
        <v>1.2336666666666665</v>
      </c>
      <c r="O25" s="24">
        <f>N25*1.48</f>
        <v>1.8258266666666663</v>
      </c>
    </row>
    <row r="26" spans="1:15" x14ac:dyDescent="0.15">
      <c r="A26" s="15">
        <v>1998</v>
      </c>
      <c r="B26" s="18">
        <v>1.131</v>
      </c>
      <c r="C26" s="21">
        <v>1.0820000000000001</v>
      </c>
      <c r="D26" s="18">
        <v>1.0409999999999999</v>
      </c>
      <c r="E26" s="21">
        <v>1.052</v>
      </c>
      <c r="F26" s="18">
        <v>1.0920000000000001</v>
      </c>
      <c r="G26" s="21">
        <v>1.0940000000000001</v>
      </c>
      <c r="H26" s="18">
        <v>1.079</v>
      </c>
      <c r="I26" s="21">
        <v>1.052</v>
      </c>
      <c r="J26" s="18">
        <v>1.0329999999999999</v>
      </c>
      <c r="K26" s="21">
        <v>1.042</v>
      </c>
      <c r="L26" s="18">
        <v>1.028</v>
      </c>
      <c r="M26" s="2">
        <v>0.98599999999999999</v>
      </c>
      <c r="N26" s="27">
        <f t="shared" si="0"/>
        <v>1.0593333333333332</v>
      </c>
      <c r="O26" s="24">
        <f>N26*1.48</f>
        <v>1.5678133333333333</v>
      </c>
    </row>
    <row r="27" spans="1:15" x14ac:dyDescent="0.15">
      <c r="A27" s="15">
        <v>1999</v>
      </c>
      <c r="B27" s="18">
        <v>0.97199999999999998</v>
      </c>
      <c r="C27" s="21">
        <v>0.95499999999999996</v>
      </c>
      <c r="D27" s="18">
        <v>0.99099999999999999</v>
      </c>
      <c r="E27" s="21">
        <v>1.177</v>
      </c>
      <c r="F27" s="18">
        <v>1.1779999999999999</v>
      </c>
      <c r="G27" s="21">
        <v>1.1479999999999999</v>
      </c>
      <c r="H27" s="18">
        <v>1.1890000000000001</v>
      </c>
      <c r="I27" s="21">
        <v>1.2549999999999999</v>
      </c>
      <c r="J27" s="18">
        <v>1.28</v>
      </c>
      <c r="K27" s="21">
        <v>1.274</v>
      </c>
      <c r="L27" s="18">
        <v>1.264</v>
      </c>
      <c r="M27" s="2">
        <v>1.298</v>
      </c>
      <c r="N27" s="27">
        <f t="shared" si="0"/>
        <v>1.1650833333333332</v>
      </c>
      <c r="O27" s="24">
        <f>N27*1.43</f>
        <v>1.6660691666666665</v>
      </c>
    </row>
    <row r="28" spans="1:15" x14ac:dyDescent="0.15">
      <c r="A28" s="15">
        <v>2000</v>
      </c>
      <c r="B28" s="18">
        <v>1.3009999999999999</v>
      </c>
      <c r="C28" s="21">
        <v>1.369</v>
      </c>
      <c r="D28" s="18">
        <v>1.5409999999999999</v>
      </c>
      <c r="E28" s="21">
        <v>1.506</v>
      </c>
      <c r="F28" s="18">
        <v>1.498</v>
      </c>
      <c r="G28" s="21">
        <v>1.617</v>
      </c>
      <c r="H28" s="18">
        <v>1.593</v>
      </c>
      <c r="I28" s="21">
        <v>1.51</v>
      </c>
      <c r="J28" s="18">
        <v>1.5820000000000001</v>
      </c>
      <c r="K28" s="21">
        <v>1.5589999999999999</v>
      </c>
      <c r="L28" s="18">
        <v>1.5549999999999999</v>
      </c>
      <c r="M28" s="2">
        <v>1.4890000000000001</v>
      </c>
      <c r="N28" s="27">
        <f t="shared" si="0"/>
        <v>1.51</v>
      </c>
      <c r="O28" s="24">
        <f>N28*1.38</f>
        <v>2.0837999999999997</v>
      </c>
    </row>
    <row r="29" spans="1:15" x14ac:dyDescent="0.15">
      <c r="A29" s="15">
        <v>2001</v>
      </c>
      <c r="B29" s="18">
        <v>1.472</v>
      </c>
      <c r="C29" s="21">
        <v>1.484</v>
      </c>
      <c r="D29" s="18">
        <v>1.4470000000000001</v>
      </c>
      <c r="E29" s="21">
        <v>1.5640000000000001</v>
      </c>
      <c r="F29" s="18">
        <v>1.7290000000000001</v>
      </c>
      <c r="G29" s="21">
        <v>1.64</v>
      </c>
      <c r="H29" s="18">
        <v>1.482</v>
      </c>
      <c r="I29" s="21">
        <v>1.427</v>
      </c>
      <c r="J29" s="18">
        <v>1.5309999999999999</v>
      </c>
      <c r="K29" s="21">
        <v>1.3620000000000001</v>
      </c>
      <c r="L29" s="18">
        <v>1.2629999999999999</v>
      </c>
      <c r="M29" s="2">
        <v>1.131</v>
      </c>
      <c r="N29" s="27">
        <f t="shared" si="0"/>
        <v>1.4610000000000001</v>
      </c>
      <c r="O29" s="24">
        <f>N29*1.34</f>
        <v>1.9577400000000003</v>
      </c>
    </row>
    <row r="30" spans="1:15" x14ac:dyDescent="0.15">
      <c r="A30" s="15">
        <v>2002</v>
      </c>
      <c r="B30" s="18">
        <v>1.139</v>
      </c>
      <c r="C30" s="21">
        <v>1.1299999999999999</v>
      </c>
      <c r="D30" s="18">
        <v>1.2410000000000001</v>
      </c>
      <c r="E30" s="21">
        <v>1.407</v>
      </c>
      <c r="F30" s="18">
        <v>1.421</v>
      </c>
      <c r="G30" s="21">
        <v>1.4039999999999999</v>
      </c>
      <c r="H30" s="18">
        <v>1.4119999999999999</v>
      </c>
      <c r="I30" s="21">
        <v>1.423</v>
      </c>
      <c r="J30" s="18">
        <v>1.4219999999999999</v>
      </c>
      <c r="K30" s="21">
        <v>1.4490000000000001</v>
      </c>
      <c r="L30" s="18">
        <v>1.448</v>
      </c>
      <c r="M30" s="2">
        <v>1.3939999999999999</v>
      </c>
      <c r="N30" s="27">
        <f t="shared" si="0"/>
        <v>1.3574999999999999</v>
      </c>
      <c r="O30" s="24">
        <f>N30*1.32</f>
        <v>1.7919</v>
      </c>
    </row>
    <row r="31" spans="1:15" x14ac:dyDescent="0.15">
      <c r="A31" s="15">
        <v>2003</v>
      </c>
      <c r="B31" s="18">
        <v>1.4730000000000001</v>
      </c>
      <c r="C31" s="21">
        <v>1.641</v>
      </c>
      <c r="D31" s="18">
        <v>1.748</v>
      </c>
      <c r="E31" s="21">
        <v>1.659</v>
      </c>
      <c r="F31" s="18">
        <v>1.542</v>
      </c>
      <c r="G31" s="21">
        <v>1.514</v>
      </c>
      <c r="H31" s="18">
        <v>1.524</v>
      </c>
      <c r="I31" s="21">
        <v>1.6279999999999999</v>
      </c>
      <c r="J31" s="18">
        <v>1.728</v>
      </c>
      <c r="K31" s="21">
        <v>1.603</v>
      </c>
      <c r="L31" s="18">
        <v>1.5349999999999999</v>
      </c>
      <c r="M31" s="2">
        <v>1.494</v>
      </c>
      <c r="N31" s="27">
        <f t="shared" si="0"/>
        <v>1.5907499999999999</v>
      </c>
      <c r="O31" s="24">
        <f>N31*1.31</f>
        <v>2.0838825000000001</v>
      </c>
    </row>
    <row r="32" spans="1:15" x14ac:dyDescent="0.15">
      <c r="A32" s="15">
        <v>2004</v>
      </c>
      <c r="B32" s="18">
        <v>1.5920000000000001</v>
      </c>
      <c r="C32" s="21">
        <v>1.6719999999999999</v>
      </c>
      <c r="D32" s="18">
        <v>1.766</v>
      </c>
      <c r="E32" s="21">
        <v>1.833</v>
      </c>
      <c r="F32" s="18">
        <v>2.0089999999999999</v>
      </c>
      <c r="G32" s="21">
        <v>2.0409999999999999</v>
      </c>
      <c r="H32" s="18">
        <v>1.9390000000000001</v>
      </c>
      <c r="I32" s="21">
        <v>1.8979999999999999</v>
      </c>
      <c r="J32" s="18">
        <v>1.891</v>
      </c>
      <c r="K32" s="21">
        <v>2.0289999999999999</v>
      </c>
      <c r="L32" s="18">
        <v>2.0099999999999998</v>
      </c>
      <c r="M32" s="2">
        <v>1.8819999999999999</v>
      </c>
      <c r="N32" s="27">
        <f t="shared" si="0"/>
        <v>1.8801666666666668</v>
      </c>
      <c r="O32" s="24">
        <f>N32*1.26</f>
        <v>2.3690100000000003</v>
      </c>
    </row>
    <row r="33" spans="1:15" x14ac:dyDescent="0.15">
      <c r="A33" s="15">
        <v>2005</v>
      </c>
      <c r="B33" s="18">
        <v>1.823</v>
      </c>
      <c r="C33" s="21">
        <v>1.9179999999999999</v>
      </c>
      <c r="D33" s="18">
        <v>2.0649999999999999</v>
      </c>
      <c r="E33" s="21">
        <v>2.2829999999999999</v>
      </c>
      <c r="F33" s="18">
        <v>2.2160000000000002</v>
      </c>
      <c r="G33" s="21">
        <v>2.1760000000000002</v>
      </c>
      <c r="H33" s="18">
        <v>2.3159999999999998</v>
      </c>
      <c r="I33" s="21">
        <v>2.5059999999999998</v>
      </c>
      <c r="J33" s="18">
        <v>2.927</v>
      </c>
      <c r="K33" s="21">
        <v>2.7850000000000001</v>
      </c>
      <c r="L33" s="18">
        <v>2.343</v>
      </c>
      <c r="M33" s="2">
        <v>2.1859999999999999</v>
      </c>
      <c r="N33" s="27">
        <f t="shared" si="0"/>
        <v>2.2953333333333332</v>
      </c>
      <c r="O33" s="24">
        <f>N33*1.22</f>
        <v>2.8003066666666663</v>
      </c>
    </row>
    <row r="34" spans="1:15" x14ac:dyDescent="0.15">
      <c r="A34" s="15">
        <v>2006</v>
      </c>
      <c r="B34" s="18">
        <v>2.3149999999999999</v>
      </c>
      <c r="C34" s="21">
        <v>2.31</v>
      </c>
      <c r="D34" s="18">
        <v>2.4009999999999998</v>
      </c>
      <c r="E34" s="21">
        <v>2.7570000000000001</v>
      </c>
      <c r="F34" s="18">
        <v>2.9470000000000001</v>
      </c>
      <c r="G34" s="21">
        <v>2.9169999999999998</v>
      </c>
      <c r="H34" s="18">
        <v>2.9990000000000001</v>
      </c>
      <c r="I34" s="21">
        <v>2.9849999999999999</v>
      </c>
      <c r="J34" s="18">
        <v>2.589</v>
      </c>
      <c r="K34" s="21">
        <v>2.2719999999999998</v>
      </c>
      <c r="L34" s="18">
        <v>2.2410000000000001</v>
      </c>
      <c r="M34" s="2">
        <v>2.3340000000000001</v>
      </c>
      <c r="N34" s="27">
        <f t="shared" si="0"/>
        <v>2.5889166666666665</v>
      </c>
      <c r="O34" s="24">
        <f>N34*1.18</f>
        <v>3.0549216666666665</v>
      </c>
    </row>
    <row r="35" spans="1:15" x14ac:dyDescent="0.15">
      <c r="A35" s="15">
        <v>2007</v>
      </c>
      <c r="B35" s="18">
        <v>2.274</v>
      </c>
      <c r="C35" s="21">
        <v>2.2850000000000001</v>
      </c>
      <c r="D35" s="18">
        <v>2.5920000000000001</v>
      </c>
      <c r="E35" s="21">
        <v>2.86</v>
      </c>
      <c r="F35" s="18">
        <v>3.13</v>
      </c>
      <c r="G35" s="21">
        <v>3.052</v>
      </c>
      <c r="H35" s="18">
        <v>2.9609999999999999</v>
      </c>
      <c r="I35" s="21">
        <v>2.782</v>
      </c>
      <c r="J35" s="18">
        <v>2.7890000000000001</v>
      </c>
      <c r="K35" s="21">
        <v>2.7930000000000001</v>
      </c>
      <c r="L35" s="18">
        <v>3.069</v>
      </c>
      <c r="M35" s="2">
        <v>3.02</v>
      </c>
      <c r="N35" s="27">
        <f t="shared" si="0"/>
        <v>2.8005833333333334</v>
      </c>
      <c r="O35" s="24">
        <f>N35*1.15</f>
        <v>3.2206708333333331</v>
      </c>
    </row>
    <row r="36" spans="1:15" x14ac:dyDescent="0.15">
      <c r="A36" s="15">
        <v>2008</v>
      </c>
      <c r="B36" s="18">
        <v>3.0470000000000002</v>
      </c>
      <c r="C36" s="21">
        <v>3.0329999999999999</v>
      </c>
      <c r="D36" s="18">
        <v>3.258</v>
      </c>
      <c r="E36" s="21">
        <v>3.4409999999999998</v>
      </c>
      <c r="F36" s="18">
        <v>3.7639999999999998</v>
      </c>
      <c r="G36" s="21">
        <v>4.0650000000000004</v>
      </c>
      <c r="H36" s="18">
        <v>4.09</v>
      </c>
      <c r="I36" s="21">
        <v>3.786</v>
      </c>
      <c r="J36" s="18">
        <v>3.698</v>
      </c>
      <c r="K36" s="21">
        <v>3.173</v>
      </c>
      <c r="L36" s="18">
        <v>2.1509999999999998</v>
      </c>
      <c r="M36" s="2">
        <v>1.6890000000000001</v>
      </c>
      <c r="N36" s="27">
        <f t="shared" si="0"/>
        <v>3.2662499999999999</v>
      </c>
      <c r="O36" s="24">
        <f>N36*1.11</f>
        <v>3.6255375000000001</v>
      </c>
    </row>
    <row r="37" spans="1:15" x14ac:dyDescent="0.15">
      <c r="A37" s="15">
        <v>2009</v>
      </c>
      <c r="B37" s="18">
        <v>1.7869999999999999</v>
      </c>
      <c r="C37" s="21">
        <v>1.9279999999999999</v>
      </c>
      <c r="D37" s="18">
        <v>1.9490000000000001</v>
      </c>
      <c r="E37" s="21">
        <v>2.056</v>
      </c>
      <c r="F37" s="18">
        <v>2.2650000000000001</v>
      </c>
      <c r="G37" s="21">
        <v>2.6309999999999998</v>
      </c>
      <c r="H37" s="18">
        <v>2.5430000000000001</v>
      </c>
      <c r="I37" s="21">
        <v>2.6269999999999998</v>
      </c>
      <c r="J37" s="18">
        <v>2.5739999999999998</v>
      </c>
      <c r="K37" s="21">
        <v>2.5609999999999999</v>
      </c>
      <c r="L37" s="18">
        <v>2.66</v>
      </c>
      <c r="M37" s="2">
        <v>2.621</v>
      </c>
      <c r="N37" s="27">
        <f t="shared" si="0"/>
        <v>2.3501666666666665</v>
      </c>
      <c r="O37" s="24">
        <f>N37*1.11</f>
        <v>2.6086849999999999</v>
      </c>
    </row>
    <row r="38" spans="1:15" x14ac:dyDescent="0.15">
      <c r="A38" s="15">
        <v>2010</v>
      </c>
      <c r="B38" s="18">
        <v>2.7309999999999999</v>
      </c>
      <c r="C38" s="21">
        <v>2.6589999999999998</v>
      </c>
      <c r="D38" s="18">
        <v>2.78</v>
      </c>
      <c r="E38" s="21">
        <v>2.8580000000000001</v>
      </c>
      <c r="F38" s="18">
        <v>2.8690000000000002</v>
      </c>
      <c r="G38" s="21">
        <v>2.7360000000000002</v>
      </c>
      <c r="H38" s="18">
        <v>2.7360000000000002</v>
      </c>
      <c r="I38" s="21">
        <v>2.7450000000000001</v>
      </c>
      <c r="J38" s="18">
        <v>2.7040000000000002</v>
      </c>
      <c r="K38" s="21">
        <v>2.7949999999999999</v>
      </c>
      <c r="L38" s="18">
        <v>2.8519999999999999</v>
      </c>
      <c r="M38" s="2">
        <v>2.9849999999999999</v>
      </c>
      <c r="N38" s="27">
        <f t="shared" si="0"/>
        <v>2.7875000000000001</v>
      </c>
      <c r="O38" s="24">
        <f>N38*1.09</f>
        <v>3.0383750000000003</v>
      </c>
    </row>
    <row r="39" spans="1:15" x14ac:dyDescent="0.15">
      <c r="A39" s="15">
        <v>2011</v>
      </c>
      <c r="B39" s="18">
        <v>3.0910000000000002</v>
      </c>
      <c r="C39" s="21">
        <v>3.1669999999999998</v>
      </c>
      <c r="D39" s="18">
        <v>3.5459999999999998</v>
      </c>
      <c r="E39" s="21">
        <v>3.8159999999999998</v>
      </c>
      <c r="F39" s="18">
        <v>3.9329999999999998</v>
      </c>
      <c r="G39" s="21">
        <v>3.702</v>
      </c>
      <c r="H39" s="18">
        <v>3.6539999999999999</v>
      </c>
      <c r="I39" s="21">
        <v>3.63</v>
      </c>
      <c r="J39" s="18">
        <v>3.6120000000000001</v>
      </c>
      <c r="K39" s="21">
        <v>3.468</v>
      </c>
      <c r="L39" s="18">
        <v>3.423</v>
      </c>
      <c r="M39" s="2">
        <v>3.278</v>
      </c>
      <c r="N39" s="27">
        <f t="shared" si="0"/>
        <v>3.5266666666666668</v>
      </c>
      <c r="O39" s="24">
        <f>N39*1.06</f>
        <v>3.7382666666666671</v>
      </c>
    </row>
    <row r="40" spans="1:15" x14ac:dyDescent="0.15">
      <c r="A40" s="15">
        <v>2012</v>
      </c>
      <c r="B40" s="18">
        <v>3.399</v>
      </c>
      <c r="C40" s="21">
        <v>3.5720000000000001</v>
      </c>
      <c r="D40" s="18">
        <v>3.8679999999999999</v>
      </c>
      <c r="E40" s="21">
        <v>3.927</v>
      </c>
      <c r="F40" s="18">
        <v>3.7919999999999998</v>
      </c>
      <c r="G40" s="21">
        <v>3.552</v>
      </c>
      <c r="H40" s="18">
        <v>3.4510000000000001</v>
      </c>
      <c r="I40" s="21">
        <v>3.7069999999999999</v>
      </c>
      <c r="J40" s="18">
        <v>3.8559999999999999</v>
      </c>
      <c r="K40" s="21">
        <v>3.786</v>
      </c>
      <c r="L40" s="18">
        <v>3.488</v>
      </c>
      <c r="M40" s="2">
        <v>3.331</v>
      </c>
      <c r="N40" s="27">
        <f t="shared" si="0"/>
        <v>3.644083333333334</v>
      </c>
      <c r="O40" s="24">
        <f>N40*1.04</f>
        <v>3.7898466666666675</v>
      </c>
    </row>
    <row r="41" spans="1:15" x14ac:dyDescent="0.15">
      <c r="A41" s="15">
        <v>2013</v>
      </c>
      <c r="B41" s="18">
        <v>3.351</v>
      </c>
      <c r="C41" s="21">
        <v>3.6930000000000001</v>
      </c>
      <c r="D41" s="18">
        <v>3.7349999999999999</v>
      </c>
      <c r="E41" s="21">
        <v>3.59</v>
      </c>
      <c r="F41" s="18">
        <v>3.6230000000000002</v>
      </c>
      <c r="G41" s="21">
        <v>3.633</v>
      </c>
      <c r="H41" s="18">
        <v>3.6280000000000001</v>
      </c>
      <c r="I41" s="21">
        <v>3.6</v>
      </c>
      <c r="J41" s="18">
        <v>3.556</v>
      </c>
      <c r="K41" s="21">
        <v>3.375</v>
      </c>
      <c r="L41" s="18">
        <v>3.2509999999999999</v>
      </c>
      <c r="M41" s="2">
        <v>3.2770000000000001</v>
      </c>
      <c r="N41" s="27">
        <f t="shared" si="0"/>
        <v>3.5259999999999998</v>
      </c>
      <c r="O41" s="24">
        <f>N41*1.02</f>
        <v>3.5965199999999999</v>
      </c>
    </row>
    <row r="42" spans="1:15" x14ac:dyDescent="0.15">
      <c r="A42" s="15">
        <v>2014</v>
      </c>
      <c r="B42" s="18">
        <v>3.32</v>
      </c>
      <c r="C42" s="21">
        <v>3.3639999999999999</v>
      </c>
      <c r="D42" s="18">
        <v>3.532</v>
      </c>
      <c r="E42" s="21">
        <v>3.6589999999999998</v>
      </c>
      <c r="F42" s="18">
        <v>3.6909999999999998</v>
      </c>
      <c r="G42" s="21">
        <v>3.6949999999999998</v>
      </c>
      <c r="H42" s="18">
        <v>3.633</v>
      </c>
      <c r="I42" s="21">
        <v>3.4809999999999999</v>
      </c>
      <c r="J42" s="18">
        <v>3.403</v>
      </c>
      <c r="K42" s="21">
        <v>3.1819999999999999</v>
      </c>
      <c r="L42" s="18">
        <v>2.887</v>
      </c>
      <c r="M42" s="2">
        <v>2.56</v>
      </c>
      <c r="N42" s="27">
        <f t="shared" si="0"/>
        <v>3.3672500000000003</v>
      </c>
      <c r="O42" s="24">
        <f>N42*1.01</f>
        <v>3.4009225000000005</v>
      </c>
    </row>
    <row r="43" spans="1:15" ht="15" thickBot="1" x14ac:dyDescent="0.2">
      <c r="A43" s="16">
        <v>2015</v>
      </c>
      <c r="B43" s="19">
        <v>2.11</v>
      </c>
      <c r="C43" s="22">
        <v>2.2490000000000001</v>
      </c>
      <c r="D43" s="19">
        <v>2.4830000000000001</v>
      </c>
      <c r="E43" s="22">
        <v>2.4849999999999999</v>
      </c>
      <c r="F43" s="19">
        <v>2.7749999999999999</v>
      </c>
      <c r="G43" s="22">
        <v>2.8319999999999999</v>
      </c>
      <c r="H43" s="19">
        <v>2.8319999999999999</v>
      </c>
      <c r="I43" s="22">
        <v>2.6789999999999998</v>
      </c>
      <c r="J43" s="19">
        <v>2.3940000000000001</v>
      </c>
      <c r="K43" s="22">
        <v>2.2890000000000001</v>
      </c>
      <c r="L43" s="19">
        <v>2.1850000000000001</v>
      </c>
      <c r="M43" s="3">
        <v>2.06</v>
      </c>
      <c r="N43" s="28">
        <f t="shared" si="0"/>
        <v>2.4477499999999996</v>
      </c>
      <c r="O43" s="25">
        <f>N43*1</f>
        <v>2.4477499999999996</v>
      </c>
    </row>
    <row r="45" spans="1:15" ht="14" customHeight="1" x14ac:dyDescent="0.15">
      <c r="A45" s="23" t="s">
        <v>17</v>
      </c>
      <c r="B45" s="35">
        <v>1998</v>
      </c>
    </row>
    <row r="46" spans="1:15" x14ac:dyDescent="0.15">
      <c r="A46" s="23"/>
      <c r="B46" s="35"/>
    </row>
    <row r="47" spans="1:15" x14ac:dyDescent="0.15">
      <c r="A47" s="23"/>
      <c r="B47" s="35"/>
    </row>
  </sheetData>
  <mergeCells count="7">
    <mergeCell ref="A45:A47"/>
    <mergeCell ref="B45:B47"/>
    <mergeCell ref="A1:M1"/>
    <mergeCell ref="A2:A3"/>
    <mergeCell ref="B2:M2"/>
    <mergeCell ref="N1:N3"/>
    <mergeCell ref="O1:O3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Miami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wallacs5</dc:creator>
  <cp:lastModifiedBy>Microsoft Office User</cp:lastModifiedBy>
  <dcterms:created xsi:type="dcterms:W3CDTF">2016-05-12T13:38:04Z</dcterms:created>
  <dcterms:modified xsi:type="dcterms:W3CDTF">2016-05-13T18:07:17Z</dcterms:modified>
</cp:coreProperties>
</file>