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jaghatbale/Documents/UCSD Health/Growth Curve Experiments/Final Data/qPCR data/Cocktail qPCR/Carl+Ben+CCS2/Cocktail/"/>
    </mc:Choice>
  </mc:AlternateContent>
  <xr:revisionPtr revIDLastSave="0" documentId="8_{29F4E2C7-0655-0248-9BEF-B11C584E15F2}" xr6:coauthVersionLast="45" xr6:coauthVersionMax="45" xr10:uidLastSave="{00000000-0000-0000-0000-000000000000}"/>
  <bookViews>
    <workbookView xWindow="0" yWindow="0" windowWidth="12760" windowHeight="16000" activeTab="2" xr2:uid="{916A117E-5610-1B4C-A80E-5804B3BEB560}"/>
  </bookViews>
  <sheets>
    <sheet name="Ben" sheetId="1" r:id="rId1"/>
    <sheet name="Carl" sheetId="2" r:id="rId2"/>
    <sheet name="CCS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E23" i="3"/>
  <c r="F23" i="3" s="1"/>
  <c r="C23" i="3"/>
  <c r="D23" i="3" s="1"/>
  <c r="E22" i="3"/>
  <c r="F22" i="3" s="1"/>
  <c r="C22" i="3"/>
  <c r="D22" i="3" s="1"/>
  <c r="E21" i="3"/>
  <c r="F21" i="3" s="1"/>
  <c r="C21" i="3"/>
  <c r="D21" i="3" s="1"/>
  <c r="E20" i="3"/>
  <c r="F20" i="3" s="1"/>
  <c r="C20" i="3"/>
  <c r="D20" i="3" s="1"/>
  <c r="E15" i="3"/>
  <c r="F15" i="3" s="1"/>
  <c r="C15" i="3"/>
  <c r="D15" i="3" s="1"/>
  <c r="E14" i="3"/>
  <c r="F14" i="3" s="1"/>
  <c r="C14" i="3"/>
  <c r="D14" i="3" s="1"/>
  <c r="E13" i="3"/>
  <c r="F13" i="3" s="1"/>
  <c r="C13" i="3"/>
  <c r="D13" i="3" s="1"/>
  <c r="E12" i="3"/>
  <c r="F12" i="3" s="1"/>
  <c r="C12" i="3"/>
  <c r="D12" i="3" s="1"/>
  <c r="G23" i="2" l="1"/>
  <c r="F23" i="2"/>
  <c r="D23" i="2"/>
  <c r="E23" i="2" s="1"/>
  <c r="F22" i="2"/>
  <c r="G22" i="2" s="1"/>
  <c r="D22" i="2"/>
  <c r="E22" i="2" s="1"/>
  <c r="G21" i="2"/>
  <c r="F21" i="2"/>
  <c r="D21" i="2"/>
  <c r="E21" i="2" s="1"/>
  <c r="F20" i="2"/>
  <c r="G20" i="2" s="1"/>
  <c r="D20" i="2"/>
  <c r="E20" i="2" s="1"/>
  <c r="G15" i="2"/>
  <c r="F15" i="2"/>
  <c r="D15" i="2"/>
  <c r="E15" i="2" s="1"/>
  <c r="F14" i="2"/>
  <c r="G14" i="2" s="1"/>
  <c r="D14" i="2"/>
  <c r="E14" i="2" s="1"/>
  <c r="G13" i="2"/>
  <c r="F13" i="2"/>
  <c r="D13" i="2"/>
  <c r="E13" i="2" s="1"/>
  <c r="F12" i="2"/>
  <c r="G12" i="2" s="1"/>
  <c r="D12" i="2"/>
  <c r="E12" i="2" s="1"/>
  <c r="F24" i="1" l="1"/>
  <c r="G24" i="1" s="1"/>
  <c r="D24" i="1"/>
  <c r="E24" i="1" s="1"/>
  <c r="F23" i="1"/>
  <c r="G23" i="1" s="1"/>
  <c r="D23" i="1"/>
  <c r="E23" i="1" s="1"/>
  <c r="F22" i="1"/>
  <c r="G22" i="1" s="1"/>
  <c r="D22" i="1"/>
  <c r="E22" i="1" s="1"/>
  <c r="F21" i="1"/>
  <c r="G21" i="1" s="1"/>
  <c r="E21" i="1"/>
  <c r="D21" i="1"/>
  <c r="F16" i="1"/>
  <c r="G16" i="1" s="1"/>
  <c r="D16" i="1"/>
  <c r="E16" i="1" s="1"/>
  <c r="F15" i="1"/>
  <c r="G15" i="1" s="1"/>
  <c r="E15" i="1"/>
  <c r="D15" i="1"/>
  <c r="F14" i="1"/>
  <c r="D14" i="1"/>
  <c r="E14" i="1" s="1"/>
  <c r="F13" i="1"/>
  <c r="E13" i="1"/>
  <c r="D13" i="1"/>
</calcChain>
</file>

<file path=xl/sharedStrings.xml><?xml version="1.0" encoding="utf-8"?>
<sst xmlns="http://schemas.openxmlformats.org/spreadsheetml/2006/main" count="114" uniqueCount="15">
  <si>
    <t>Yi6-1_Cocktail 1 (Carl+Ben+CCS2)</t>
  </si>
  <si>
    <t>Time</t>
  </si>
  <si>
    <t>BI</t>
  </si>
  <si>
    <t>BII</t>
  </si>
  <si>
    <t>BIII</t>
  </si>
  <si>
    <t>0h</t>
  </si>
  <si>
    <t>24h</t>
  </si>
  <si>
    <t>48h</t>
  </si>
  <si>
    <t>72h</t>
  </si>
  <si>
    <t>Only Cocktail 1 (Carl+Ben+CCS2)</t>
  </si>
  <si>
    <t>Average (Log PFU/ml)</t>
  </si>
  <si>
    <t>PFU/ml</t>
  </si>
  <si>
    <t>SD</t>
  </si>
  <si>
    <t>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</si>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</sst>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490F8-8074-FB49-A1B1-F0635FEC6899}">
  <dimension ref="C2:P24"/>
  <sheetViews>
    <sheetView topLeftCell="C1" workbookViewId="0">
      <selection activeCell="G15" sqref="G15"/>
    </sheetView>
  </sheetViews>
  <sheetFormatPr baseColWidth="10" defaultRowHeight="16" x14ac:dyDescent="0.2"/>
  <sheetData>
    <row r="2" spans="3:16" ht="15" x14ac:dyDescent="0.2"/>
    <row r="3" spans="3:16" ht="15" x14ac:dyDescent="0.2">
      <c r="C3" s="1" t="s">
        <v>0</v>
      </c>
      <c r="D3" s="1"/>
      <c r="E3" s="1"/>
      <c r="I3" s="1" t="s">
        <v>9</v>
      </c>
      <c r="J3" s="1"/>
      <c r="K3" s="1"/>
      <c r="M3" s="1"/>
      <c r="N3" s="1"/>
      <c r="O3" s="1"/>
    </row>
    <row r="4" spans="3:16" ht="15" x14ac:dyDescent="0.2">
      <c r="C4" s="1" t="s">
        <v>1</v>
      </c>
      <c r="D4" s="1" t="s">
        <v>2</v>
      </c>
      <c r="E4" s="1" t="s">
        <v>3</v>
      </c>
      <c r="F4" s="1" t="s">
        <v>4</v>
      </c>
      <c r="H4" s="1" t="s">
        <v>1</v>
      </c>
      <c r="I4" s="1" t="s">
        <v>2</v>
      </c>
      <c r="J4" s="1" t="s">
        <v>3</v>
      </c>
      <c r="K4" s="1" t="s">
        <v>4</v>
      </c>
      <c r="M4" s="1"/>
      <c r="N4" s="1"/>
      <c r="O4" s="1"/>
      <c r="P4" s="1"/>
    </row>
    <row r="5" spans="3:16" ht="15" x14ac:dyDescent="0.2">
      <c r="C5" t="s">
        <v>5</v>
      </c>
      <c r="D5">
        <v>6.4349499999999988</v>
      </c>
      <c r="E5">
        <v>6.5235299999999992</v>
      </c>
      <c r="F5">
        <v>7.0839273333333335</v>
      </c>
      <c r="H5" t="s">
        <v>5</v>
      </c>
      <c r="I5">
        <v>6.6337399999999995</v>
      </c>
      <c r="J5">
        <v>6.6800899999999999</v>
      </c>
      <c r="K5">
        <v>7.008731</v>
      </c>
    </row>
    <row r="6" spans="3:16" ht="15" x14ac:dyDescent="0.2">
      <c r="C6" t="s">
        <v>6</v>
      </c>
      <c r="D6">
        <v>8.9079799999999985</v>
      </c>
      <c r="E6">
        <v>7.5040899999999988</v>
      </c>
      <c r="F6">
        <v>9.4703780000000002</v>
      </c>
      <c r="H6" t="s">
        <v>6</v>
      </c>
      <c r="I6">
        <v>6.5688500000000003</v>
      </c>
      <c r="J6">
        <v>6.3834499999999998</v>
      </c>
      <c r="K6">
        <v>6.8946970000000007</v>
      </c>
    </row>
    <row r="7" spans="3:16" ht="15" x14ac:dyDescent="0.2">
      <c r="C7" t="s">
        <v>7</v>
      </c>
      <c r="D7">
        <v>8.0293899999999994</v>
      </c>
      <c r="E7">
        <v>10.346889999999998</v>
      </c>
      <c r="F7">
        <v>9.6472133333333332</v>
      </c>
      <c r="H7" t="s">
        <v>7</v>
      </c>
      <c r="I7">
        <v>6.6368299999999998</v>
      </c>
      <c r="J7">
        <v>3.9402899999999992</v>
      </c>
      <c r="K7">
        <v>7.1463155</v>
      </c>
    </row>
    <row r="8" spans="3:16" ht="15" x14ac:dyDescent="0.2">
      <c r="C8" t="s">
        <v>8</v>
      </c>
      <c r="D8">
        <v>7.8697399999999993</v>
      </c>
      <c r="E8">
        <v>7.7986699999999987</v>
      </c>
      <c r="F8">
        <v>10.309932666666667</v>
      </c>
      <c r="H8" t="s">
        <v>8</v>
      </c>
      <c r="I8">
        <v>6.4225899999999996</v>
      </c>
      <c r="J8">
        <v>4.1740999999999993</v>
      </c>
      <c r="K8">
        <v>7.2285356666666667</v>
      </c>
    </row>
    <row r="9" spans="3:16" ht="15" x14ac:dyDescent="0.2"/>
    <row r="10" spans="3:16" ht="15" x14ac:dyDescent="0.2"/>
    <row r="11" spans="3:16" ht="15" x14ac:dyDescent="0.2">
      <c r="C11" s="1" t="s">
        <v>0</v>
      </c>
      <c r="D11" s="1"/>
      <c r="J11" s="1"/>
      <c r="K11" s="1"/>
      <c r="L11" s="1"/>
      <c r="M11" s="1"/>
    </row>
    <row r="12" spans="3:16" ht="15" x14ac:dyDescent="0.2">
      <c r="C12" s="1" t="s">
        <v>1</v>
      </c>
      <c r="D12" s="1" t="s">
        <v>10</v>
      </c>
      <c r="E12" s="1" t="s">
        <v>11</v>
      </c>
      <c r="F12" s="1" t="s">
        <v>12</v>
      </c>
      <c r="G12" s="1" t="s">
        <v>13</v>
      </c>
      <c r="H12" s="1"/>
    </row>
    <row r="13" spans="3:16" ht="15" x14ac:dyDescent="0.2">
      <c r="C13" t="s">
        <v>5</v>
      </c>
      <c r="D13">
        <f>AVERAGE(D5:F5)</f>
        <v>6.6808024444444429</v>
      </c>
      <c r="E13">
        <f>10^D13</f>
        <v>4795152.7304529054</v>
      </c>
      <c r="F13">
        <f>STDEV(D5:F5)</f>
        <v>0.35191456510246877</v>
      </c>
      <c r="G13">
        <f>F13/SQRT(COUNT(D5:F5))</f>
        <v>0.20317796889366044</v>
      </c>
    </row>
    <row r="14" spans="3:16" ht="15" x14ac:dyDescent="0.2">
      <c r="C14" t="s">
        <v>6</v>
      </c>
      <c r="D14">
        <f t="shared" ref="D14:D16" si="0">AVERAGE(D6:F6)</f>
        <v>8.6274826666666655</v>
      </c>
      <c r="E14">
        <f t="shared" ref="E14:E16" si="1">10^D14</f>
        <v>424114056.55514967</v>
      </c>
      <c r="F14">
        <f t="shared" ref="F14:F16" si="2">STDEV(D6:F6)</f>
        <v>1.0127098252912008</v>
      </c>
      <c r="G14">
        <f>F14/SQRT(COUNT(D6:F6))</f>
        <v>0.58468829024285374</v>
      </c>
    </row>
    <row r="15" spans="3:16" ht="15" x14ac:dyDescent="0.2">
      <c r="C15" t="s">
        <v>7</v>
      </c>
      <c r="D15">
        <f t="shared" si="0"/>
        <v>9.341164444444443</v>
      </c>
      <c r="E15">
        <f t="shared" si="1"/>
        <v>2193635392.2917724</v>
      </c>
      <c r="F15">
        <f t="shared" si="2"/>
        <v>1.1886761561891364</v>
      </c>
      <c r="G15">
        <f t="shared" ref="G14:G16" si="3">F15/SQRT(COUNT(D7:F7))</f>
        <v>0.68628249875508751</v>
      </c>
    </row>
    <row r="16" spans="3:16" ht="15" x14ac:dyDescent="0.2">
      <c r="C16" t="s">
        <v>8</v>
      </c>
      <c r="D16">
        <f t="shared" si="0"/>
        <v>8.6594475555555537</v>
      </c>
      <c r="E16">
        <f t="shared" si="1"/>
        <v>456507120.07993215</v>
      </c>
      <c r="F16">
        <f t="shared" si="2"/>
        <v>1.4298036797842577</v>
      </c>
      <c r="G16">
        <f t="shared" si="3"/>
        <v>0.82549753941175874</v>
      </c>
    </row>
    <row r="17" spans="3:8" ht="15" x14ac:dyDescent="0.2"/>
    <row r="18" spans="3:8" ht="15" x14ac:dyDescent="0.2"/>
    <row r="19" spans="3:8" ht="15" x14ac:dyDescent="0.2">
      <c r="C19" s="1" t="s">
        <v>9</v>
      </c>
      <c r="D19" s="1"/>
    </row>
    <row r="20" spans="3:8" ht="15" x14ac:dyDescent="0.2">
      <c r="C20" s="1" t="s">
        <v>1</v>
      </c>
      <c r="D20" s="1" t="s">
        <v>14</v>
      </c>
      <c r="E20" s="1" t="s">
        <v>11</v>
      </c>
      <c r="F20" s="1" t="s">
        <v>12</v>
      </c>
      <c r="G20" s="1" t="s">
        <v>13</v>
      </c>
      <c r="H20" s="1"/>
    </row>
    <row r="21" spans="3:8" ht="15" x14ac:dyDescent="0.2">
      <c r="C21" t="s">
        <v>5</v>
      </c>
      <c r="D21">
        <f>AVERAGE(I5:K5)</f>
        <v>6.7741870000000004</v>
      </c>
      <c r="E21">
        <f>10^D21</f>
        <v>5945481.0606059497</v>
      </c>
      <c r="F21">
        <f>STDEV(I5:K5)</f>
        <v>0.20443885779616383</v>
      </c>
      <c r="G21">
        <f>F21/SQRT(COUNT(I5:K5))</f>
        <v>0.11803282958143482</v>
      </c>
    </row>
    <row r="22" spans="3:8" ht="15" x14ac:dyDescent="0.2">
      <c r="C22" t="s">
        <v>6</v>
      </c>
      <c r="D22">
        <f t="shared" ref="D22:D24" si="4">AVERAGE(I6:K6)</f>
        <v>6.6156656666666676</v>
      </c>
      <c r="E22">
        <f t="shared" ref="E22:E24" si="5">10^D22</f>
        <v>4127296.4760231841</v>
      </c>
      <c r="F22">
        <f t="shared" ref="F22:F24" si="6">STDEV(I6:K6)</f>
        <v>0.25881876619815181</v>
      </c>
      <c r="G22">
        <f t="shared" ref="G22:G24" si="7">F22/SQRT(COUNT(I6:K6))</f>
        <v>0.14942908433582977</v>
      </c>
    </row>
    <row r="23" spans="3:8" ht="15" x14ac:dyDescent="0.2">
      <c r="C23" t="s">
        <v>7</v>
      </c>
      <c r="D23">
        <f t="shared" si="4"/>
        <v>5.9078118333333336</v>
      </c>
      <c r="E23">
        <f t="shared" si="5"/>
        <v>808745.41832284315</v>
      </c>
      <c r="F23">
        <f t="shared" si="6"/>
        <v>1.722861135483666</v>
      </c>
      <c r="G23">
        <f t="shared" si="7"/>
        <v>0.99469434034783899</v>
      </c>
    </row>
    <row r="24" spans="3:8" ht="15" x14ac:dyDescent="0.2">
      <c r="C24" t="s">
        <v>8</v>
      </c>
      <c r="D24">
        <f t="shared" si="4"/>
        <v>5.9417418888888882</v>
      </c>
      <c r="E24">
        <f t="shared" si="5"/>
        <v>874463.90692309942</v>
      </c>
      <c r="F24">
        <f t="shared" si="6"/>
        <v>1.5829736226231663</v>
      </c>
      <c r="G24">
        <f t="shared" si="7"/>
        <v>0.91393024714156224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F1E89-F724-7D40-80F9-65FA1F3C7DCD}">
  <dimension ref="C2:K23"/>
  <sheetViews>
    <sheetView topLeftCell="C1" workbookViewId="0">
      <selection activeCell="K16" sqref="K16"/>
    </sheetView>
  </sheetViews>
  <sheetFormatPr baseColWidth="10" defaultRowHeight="16" x14ac:dyDescent="0.2"/>
  <sheetData>
    <row r="2" spans="3:11" x14ac:dyDescent="0.2">
      <c r="D2" s="1" t="s">
        <v>0</v>
      </c>
      <c r="E2" s="1"/>
      <c r="I2" s="1" t="s">
        <v>9</v>
      </c>
      <c r="J2" s="1"/>
      <c r="K2" s="1"/>
    </row>
    <row r="3" spans="3:11" x14ac:dyDescent="0.2">
      <c r="C3" s="1" t="s">
        <v>1</v>
      </c>
      <c r="D3" s="1" t="s">
        <v>2</v>
      </c>
      <c r="E3" s="1" t="s">
        <v>3</v>
      </c>
      <c r="F3" s="1" t="s">
        <v>4</v>
      </c>
      <c r="H3" s="1" t="s">
        <v>1</v>
      </c>
      <c r="I3" s="1" t="s">
        <v>2</v>
      </c>
      <c r="J3" s="1" t="s">
        <v>3</v>
      </c>
      <c r="K3" s="1" t="s">
        <v>4</v>
      </c>
    </row>
    <row r="4" spans="3:11" x14ac:dyDescent="0.2">
      <c r="C4" t="s">
        <v>5</v>
      </c>
      <c r="D4">
        <v>7.5505146666666674</v>
      </c>
      <c r="E4">
        <v>7.7020880000000007</v>
      </c>
      <c r="F4">
        <v>7.7651779999999988</v>
      </c>
      <c r="H4" t="s">
        <v>5</v>
      </c>
      <c r="I4">
        <v>7.4519920000000006</v>
      </c>
      <c r="J4">
        <v>7.8138733333333334</v>
      </c>
      <c r="K4">
        <v>7.7642489999999995</v>
      </c>
    </row>
    <row r="5" spans="3:11" x14ac:dyDescent="0.2">
      <c r="C5" t="s">
        <v>6</v>
      </c>
      <c r="D5">
        <v>8.1283880000000011</v>
      </c>
      <c r="E5">
        <v>7.5760926666666668</v>
      </c>
      <c r="F5">
        <v>8.6839589999999998</v>
      </c>
      <c r="H5" t="s">
        <v>6</v>
      </c>
      <c r="I5">
        <v>7.6992460000000005</v>
      </c>
      <c r="J5">
        <v>7.578934666666667</v>
      </c>
      <c r="K5">
        <v>7.6230409999999988</v>
      </c>
    </row>
    <row r="6" spans="3:11" x14ac:dyDescent="0.2">
      <c r="C6" t="s">
        <v>7</v>
      </c>
      <c r="D6">
        <v>7.9607100000000006</v>
      </c>
      <c r="E6">
        <v>9.1287719999999997</v>
      </c>
      <c r="F6">
        <v>8.9013449999999992</v>
      </c>
      <c r="H6" t="s">
        <v>7</v>
      </c>
      <c r="I6">
        <v>7.6623000000000001</v>
      </c>
      <c r="J6">
        <v>7.6120913333333338</v>
      </c>
      <c r="K6">
        <v>7.64255</v>
      </c>
    </row>
    <row r="7" spans="3:11" x14ac:dyDescent="0.2">
      <c r="C7" t="s">
        <v>8</v>
      </c>
      <c r="D7">
        <v>7.8773446666666675</v>
      </c>
      <c r="E7">
        <v>7.8565033333333343</v>
      </c>
      <c r="F7">
        <v>9.3965019999999999</v>
      </c>
      <c r="H7" t="s">
        <v>8</v>
      </c>
      <c r="I7">
        <v>7.5959866666666667</v>
      </c>
      <c r="J7">
        <v>7.7797693333333333</v>
      </c>
      <c r="K7">
        <v>7.7168699999999992</v>
      </c>
    </row>
    <row r="10" spans="3:11" x14ac:dyDescent="0.2">
      <c r="C10" s="1" t="s">
        <v>0</v>
      </c>
      <c r="D10" s="1"/>
      <c r="J10" s="1"/>
      <c r="K10" s="1"/>
    </row>
    <row r="11" spans="3:11" x14ac:dyDescent="0.2">
      <c r="C11" s="1" t="s">
        <v>1</v>
      </c>
      <c r="D11" s="1" t="s">
        <v>10</v>
      </c>
      <c r="E11" s="1" t="s">
        <v>11</v>
      </c>
      <c r="F11" s="1" t="s">
        <v>12</v>
      </c>
      <c r="G11" s="1" t="s">
        <v>13</v>
      </c>
      <c r="H11" s="1"/>
      <c r="J11" s="1"/>
    </row>
    <row r="12" spans="3:11" x14ac:dyDescent="0.2">
      <c r="C12" t="s">
        <v>5</v>
      </c>
      <c r="D12">
        <f>AVERAGE(D4:F4)</f>
        <v>7.6725935555555553</v>
      </c>
      <c r="E12">
        <f>10^D12</f>
        <v>47053675.766208977</v>
      </c>
      <c r="F12">
        <f>STDEV(D4:F4)</f>
        <v>0.11032918181179031</v>
      </c>
      <c r="G12">
        <f>F12/SQRT(COUNT(D4:F4))</f>
        <v>6.3698582818508306E-2</v>
      </c>
      <c r="J12" s="1"/>
    </row>
    <row r="13" spans="3:11" x14ac:dyDescent="0.2">
      <c r="C13" t="s">
        <v>6</v>
      </c>
      <c r="D13">
        <f t="shared" ref="D13:D15" si="0">AVERAGE(D5:F5)</f>
        <v>8.1294798888888895</v>
      </c>
      <c r="E13">
        <f t="shared" ref="E13:E15" si="1">10^D13</f>
        <v>134734833.150675</v>
      </c>
      <c r="F13">
        <f t="shared" ref="F13:F15" si="2">STDEV(D5:F5)</f>
        <v>0.55393397377247966</v>
      </c>
      <c r="G13">
        <f t="shared" ref="G13:G15" si="3">F13/SQRT(COUNT(D5:F5))</f>
        <v>0.31981392887082027</v>
      </c>
      <c r="J13" s="1"/>
    </row>
    <row r="14" spans="3:11" x14ac:dyDescent="0.2">
      <c r="C14" t="s">
        <v>7</v>
      </c>
      <c r="D14">
        <f t="shared" si="0"/>
        <v>8.6636089999999992</v>
      </c>
      <c r="E14">
        <f t="shared" si="1"/>
        <v>460902432.28555632</v>
      </c>
      <c r="F14">
        <f t="shared" si="2"/>
        <v>0.61925843816051407</v>
      </c>
      <c r="G14">
        <f t="shared" si="3"/>
        <v>0.35752902596992003</v>
      </c>
      <c r="J14" s="1"/>
    </row>
    <row r="15" spans="3:11" x14ac:dyDescent="0.2">
      <c r="C15" t="s">
        <v>8</v>
      </c>
      <c r="D15">
        <f t="shared" si="0"/>
        <v>8.3767833333333339</v>
      </c>
      <c r="E15">
        <f t="shared" si="1"/>
        <v>238113124.22350365</v>
      </c>
      <c r="F15">
        <f t="shared" si="2"/>
        <v>0.8831637501930828</v>
      </c>
      <c r="G15">
        <f t="shared" si="3"/>
        <v>0.50989482891249582</v>
      </c>
    </row>
    <row r="18" spans="3:8" x14ac:dyDescent="0.2">
      <c r="C18" s="1" t="s">
        <v>9</v>
      </c>
      <c r="D18" s="1"/>
      <c r="E18" s="1"/>
    </row>
    <row r="19" spans="3:8" x14ac:dyDescent="0.2">
      <c r="C19" s="1" t="s">
        <v>1</v>
      </c>
      <c r="D19" s="1" t="s">
        <v>10</v>
      </c>
      <c r="E19" s="1" t="s">
        <v>11</v>
      </c>
      <c r="F19" s="1" t="s">
        <v>12</v>
      </c>
      <c r="G19" s="1" t="s">
        <v>13</v>
      </c>
      <c r="H19" s="1"/>
    </row>
    <row r="20" spans="3:8" x14ac:dyDescent="0.2">
      <c r="C20" t="s">
        <v>5</v>
      </c>
      <c r="D20">
        <f>AVERAGE(I4:K4)</f>
        <v>7.6767047777777782</v>
      </c>
      <c r="E20">
        <f>10^D20</f>
        <v>47501221.507770427</v>
      </c>
      <c r="F20">
        <f>STDEV(I4:K4)</f>
        <v>0.19618235901106906</v>
      </c>
      <c r="G20">
        <f>F20/SQRT(COUNT(I4:K4))</f>
        <v>0.11326593778529653</v>
      </c>
    </row>
    <row r="21" spans="3:8" x14ac:dyDescent="0.2">
      <c r="C21" t="s">
        <v>6</v>
      </c>
      <c r="D21">
        <f t="shared" ref="D21:D23" si="4">AVERAGE(I5:K5)</f>
        <v>7.6337405555555549</v>
      </c>
      <c r="E21">
        <f t="shared" ref="E21:E23" si="5">10^D21</f>
        <v>43026949.375443809</v>
      </c>
      <c r="F21">
        <f t="shared" ref="F21:F23" si="6">STDEV(I5:K5)</f>
        <v>6.0865134510045639E-2</v>
      </c>
      <c r="G21">
        <f t="shared" ref="G21:G23" si="7">F21/SQRT(COUNT(I5:K5))</f>
        <v>3.5140501793637632E-2</v>
      </c>
    </row>
    <row r="22" spans="3:8" x14ac:dyDescent="0.2">
      <c r="C22" t="s">
        <v>7</v>
      </c>
      <c r="D22">
        <f t="shared" si="4"/>
        <v>7.6389804444444449</v>
      </c>
      <c r="E22">
        <f t="shared" si="5"/>
        <v>43549226.375439845</v>
      </c>
      <c r="F22">
        <f t="shared" si="6"/>
        <v>2.5293948826927953E-2</v>
      </c>
      <c r="G22">
        <f t="shared" si="7"/>
        <v>1.4603468164095473E-2</v>
      </c>
    </row>
    <row r="23" spans="3:8" x14ac:dyDescent="0.2">
      <c r="C23" t="s">
        <v>8</v>
      </c>
      <c r="D23">
        <f t="shared" si="4"/>
        <v>7.6975419999999994</v>
      </c>
      <c r="E23">
        <f t="shared" si="5"/>
        <v>49835864.919440098</v>
      </c>
      <c r="F23">
        <f t="shared" si="6"/>
        <v>9.3403403737646315E-2</v>
      </c>
      <c r="G23">
        <f t="shared" si="7"/>
        <v>5.3926480291157403E-2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F646-9151-AF4D-9447-686DD2B74926}">
  <dimension ref="B2:J23"/>
  <sheetViews>
    <sheetView tabSelected="1" workbookViewId="0">
      <selection activeCell="E31" sqref="E31"/>
    </sheetView>
  </sheetViews>
  <sheetFormatPr baseColWidth="10" defaultRowHeight="16" x14ac:dyDescent="0.2"/>
  <sheetData>
    <row r="2" spans="2:10" x14ac:dyDescent="0.2">
      <c r="C2" s="1" t="s">
        <v>0</v>
      </c>
      <c r="D2" s="1"/>
      <c r="H2" s="1" t="s">
        <v>9</v>
      </c>
      <c r="I2" s="1"/>
      <c r="J2" s="1"/>
    </row>
    <row r="3" spans="2:10" x14ac:dyDescent="0.2">
      <c r="B3" s="1" t="s">
        <v>1</v>
      </c>
      <c r="C3" s="1" t="s">
        <v>2</v>
      </c>
      <c r="D3" s="1" t="s">
        <v>3</v>
      </c>
      <c r="E3" s="1" t="s">
        <v>4</v>
      </c>
      <c r="G3" s="1" t="s">
        <v>1</v>
      </c>
      <c r="H3" s="1" t="s">
        <v>2</v>
      </c>
      <c r="I3" s="1" t="s">
        <v>3</v>
      </c>
      <c r="J3" s="1" t="s">
        <v>4</v>
      </c>
    </row>
    <row r="4" spans="2:10" x14ac:dyDescent="0.2">
      <c r="B4" t="s">
        <v>5</v>
      </c>
      <c r="C4">
        <v>8.2625649999999986</v>
      </c>
      <c r="D4">
        <v>8.3793483333333327</v>
      </c>
      <c r="E4">
        <v>8.6763000000000012</v>
      </c>
      <c r="G4" t="s">
        <v>5</v>
      </c>
      <c r="H4">
        <v>8.279633333333333</v>
      </c>
      <c r="I4">
        <v>8.4404350000000008</v>
      </c>
      <c r="J4">
        <v>8.5793599999999994</v>
      </c>
    </row>
    <row r="5" spans="2:10" x14ac:dyDescent="0.2">
      <c r="B5" t="s">
        <v>6</v>
      </c>
      <c r="C5">
        <v>9.1043033333333341</v>
      </c>
      <c r="D5">
        <v>9.0252499999999998</v>
      </c>
      <c r="E5">
        <v>9.5702199999999991</v>
      </c>
      <c r="G5" t="s">
        <v>6</v>
      </c>
      <c r="H5">
        <v>8.3182616666666664</v>
      </c>
      <c r="I5">
        <v>8.1826133333333324</v>
      </c>
      <c r="J5">
        <v>8.5297799999999988</v>
      </c>
    </row>
    <row r="6" spans="2:10" x14ac:dyDescent="0.2">
      <c r="B6" t="s">
        <v>7</v>
      </c>
      <c r="C6">
        <v>9.4932816666666664</v>
      </c>
      <c r="D6">
        <v>9.4986716666666666</v>
      </c>
      <c r="E6">
        <v>9.4843799999999998</v>
      </c>
      <c r="G6" t="s">
        <v>7</v>
      </c>
      <c r="H6">
        <v>8.202376666666666</v>
      </c>
      <c r="I6">
        <v>8.3541950000000007</v>
      </c>
      <c r="J6">
        <v>8.5364400000000007</v>
      </c>
    </row>
    <row r="7" spans="2:10" x14ac:dyDescent="0.2">
      <c r="B7" t="s">
        <v>8</v>
      </c>
      <c r="C7">
        <v>9.3558366666666668</v>
      </c>
      <c r="D7">
        <v>9.3989566666666668</v>
      </c>
      <c r="E7">
        <v>9.8099799999999995</v>
      </c>
      <c r="G7" t="s">
        <v>8</v>
      </c>
      <c r="H7">
        <v>8.099966666666667</v>
      </c>
      <c r="I7">
        <v>8.4943349999999995</v>
      </c>
      <c r="J7">
        <v>8.6518800000000002</v>
      </c>
    </row>
    <row r="10" spans="2:10" x14ac:dyDescent="0.2">
      <c r="B10" s="1" t="s">
        <v>0</v>
      </c>
      <c r="C10" s="1"/>
    </row>
    <row r="11" spans="2:10" x14ac:dyDescent="0.2">
      <c r="B11" s="1" t="s">
        <v>1</v>
      </c>
      <c r="C11" s="1" t="s">
        <v>10</v>
      </c>
      <c r="D11" s="1" t="s">
        <v>11</v>
      </c>
      <c r="E11" s="1" t="s">
        <v>12</v>
      </c>
      <c r="F11" s="1" t="s">
        <v>13</v>
      </c>
    </row>
    <row r="12" spans="2:10" x14ac:dyDescent="0.2">
      <c r="B12" t="s">
        <v>5</v>
      </c>
      <c r="C12">
        <f>AVERAGE(C4:E4)</f>
        <v>8.4394044444444436</v>
      </c>
      <c r="D12">
        <f>10^C12</f>
        <v>275045437.024288</v>
      </c>
      <c r="E12">
        <f>STDEV(C4:E4)</f>
        <v>0.21330544980753108</v>
      </c>
      <c r="F12">
        <f>E12/SQRT(COUNT(C4:E4))</f>
        <v>0.12315195886599228</v>
      </c>
    </row>
    <row r="13" spans="2:10" x14ac:dyDescent="0.2">
      <c r="B13" t="s">
        <v>6</v>
      </c>
      <c r="C13">
        <f t="shared" ref="C13:C15" si="0">AVERAGE(C5:E5)</f>
        <v>9.2332577777777782</v>
      </c>
      <c r="D13">
        <f t="shared" ref="D13:D15" si="1">10^C13</f>
        <v>1711030604.9751592</v>
      </c>
      <c r="E13">
        <f t="shared" ref="E13:E15" si="2">STDEV(C5:E5)</f>
        <v>0.29448261711259144</v>
      </c>
      <c r="F13">
        <f t="shared" ref="F13:F15" si="3">E13/SQRT(COUNT(C5:E5))</f>
        <v>0.17001961826162018</v>
      </c>
    </row>
    <row r="14" spans="2:10" x14ac:dyDescent="0.2">
      <c r="B14" t="s">
        <v>7</v>
      </c>
      <c r="C14">
        <f t="shared" si="0"/>
        <v>9.4921111111111127</v>
      </c>
      <c r="D14">
        <f t="shared" si="1"/>
        <v>3105353968.923224</v>
      </c>
      <c r="E14">
        <f t="shared" si="2"/>
        <v>7.217380706271502E-3</v>
      </c>
      <c r="F14">
        <f t="shared" si="3"/>
        <v>4.1669566936098634E-3</v>
      </c>
    </row>
    <row r="15" spans="2:10" x14ac:dyDescent="0.2">
      <c r="B15" t="s">
        <v>8</v>
      </c>
      <c r="C15">
        <f t="shared" si="0"/>
        <v>9.5215911111111105</v>
      </c>
      <c r="D15">
        <f t="shared" si="1"/>
        <v>3323465012.3142471</v>
      </c>
      <c r="E15">
        <f t="shared" si="2"/>
        <v>0.25068096662077421</v>
      </c>
      <c r="F15">
        <f t="shared" si="3"/>
        <v>0.14473072355921959</v>
      </c>
    </row>
    <row r="18" spans="2:6" x14ac:dyDescent="0.2">
      <c r="B18" s="1" t="s">
        <v>9</v>
      </c>
      <c r="C18" s="1"/>
      <c r="D18" s="1"/>
    </row>
    <row r="19" spans="2:6" x14ac:dyDescent="0.2">
      <c r="B19" s="1" t="s">
        <v>1</v>
      </c>
      <c r="C19" s="1" t="s">
        <v>10</v>
      </c>
      <c r="D19" s="1" t="s">
        <v>11</v>
      </c>
      <c r="E19" s="1" t="s">
        <v>12</v>
      </c>
      <c r="F19" s="1" t="s">
        <v>13</v>
      </c>
    </row>
    <row r="20" spans="2:6" x14ac:dyDescent="0.2">
      <c r="B20" t="s">
        <v>5</v>
      </c>
      <c r="C20">
        <f>AVERAGE(H4:J4)</f>
        <v>8.4331427777777765</v>
      </c>
      <c r="D20">
        <f>10^C20</f>
        <v>271108277.5501793</v>
      </c>
      <c r="E20">
        <f>STDEV(H4:J4)</f>
        <v>0.14999633681020832</v>
      </c>
      <c r="F20">
        <f>E20/SQRT(COUNT(H4:J4))</f>
        <v>8.6600425434831554E-2</v>
      </c>
    </row>
    <row r="21" spans="2:6" x14ac:dyDescent="0.2">
      <c r="B21" t="s">
        <v>6</v>
      </c>
      <c r="C21">
        <f t="shared" ref="C21:C23" si="4">AVERAGE(H5:J5)</f>
        <v>8.3435516666666665</v>
      </c>
      <c r="D21">
        <f t="shared" ref="D21:D23" si="5">10^C21</f>
        <v>220572652.92240569</v>
      </c>
      <c r="E21">
        <f t="shared" ref="E21:E23" si="6">STDEV(H5:J5)</f>
        <v>0.17495960015418144</v>
      </c>
      <c r="F21">
        <f t="shared" ref="F21:F23" si="7">E21/SQRT(COUNT(H5:J5))</f>
        <v>0.10101297224632595</v>
      </c>
    </row>
    <row r="22" spans="2:6" x14ac:dyDescent="0.2">
      <c r="B22" t="s">
        <v>7</v>
      </c>
      <c r="C22">
        <f t="shared" si="4"/>
        <v>8.3643372222222236</v>
      </c>
      <c r="D22">
        <f t="shared" si="5"/>
        <v>231386076.60428199</v>
      </c>
      <c r="E22">
        <f t="shared" si="6"/>
        <v>0.16726244699019674</v>
      </c>
      <c r="F22">
        <f t="shared" si="7"/>
        <v>9.6569018795105599E-2</v>
      </c>
    </row>
    <row r="23" spans="2:6" x14ac:dyDescent="0.2">
      <c r="B23" t="s">
        <v>8</v>
      </c>
      <c r="C23">
        <f t="shared" si="4"/>
        <v>8.4153938888888877</v>
      </c>
      <c r="D23">
        <f t="shared" si="5"/>
        <v>260251888.06058323</v>
      </c>
      <c r="E23">
        <f t="shared" si="6"/>
        <v>0.28429888523413221</v>
      </c>
      <c r="F23">
        <f t="shared" si="7"/>
        <v>0.16414003792023676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</vt:lpstr>
      <vt:lpstr>Carl</vt:lpstr>
      <vt:lpstr>CCS2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2020-10-28T23:44:22Z</dcterms:created>
  <dcterms:modified xsi:type="dcterms:W3CDTF">2020-10-28T23:57:46Z</dcterms:modified>
</cp:coreProperties>
</file>