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Single phage qPCR/Final data/"/>
    </mc:Choice>
  </mc:AlternateContent>
  <xr:revisionPtr revIDLastSave="0" documentId="13_ncr:1_{BE07604C-C869-D846-B83C-7D5DED58A553}" xr6:coauthVersionLast="46" xr6:coauthVersionMax="46" xr10:uidLastSave="{00000000-0000-0000-0000-000000000000}"/>
  <bookViews>
    <workbookView xWindow="80" yWindow="500" windowWidth="25440" windowHeight="13920" activeTab="6" xr2:uid="{58F70419-827E-0D4D-A76C-7270DA18B1BA}"/>
  </bookViews>
  <sheets>
    <sheet name="Bill" sheetId="2" r:id="rId1"/>
    <sheet name="Carl" sheetId="6" r:id="rId2"/>
    <sheet name="Ben" sheetId="1" r:id="rId3"/>
    <sheet name="CCS1" sheetId="4" r:id="rId4"/>
    <sheet name="CCS2" sheetId="5" r:id="rId5"/>
    <sheet name="SDS1" sheetId="3" r:id="rId6"/>
    <sheet name="Um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1" i="2"/>
  <c r="B20" i="5"/>
  <c r="C20" i="5"/>
  <c r="D20" i="5"/>
  <c r="E20" i="5" s="1"/>
  <c r="B21" i="5"/>
  <c r="C21" i="5" s="1"/>
  <c r="D21" i="5"/>
  <c r="E21" i="5" s="1"/>
  <c r="B22" i="5"/>
  <c r="C22" i="5"/>
  <c r="D22" i="5"/>
  <c r="E22" i="5" s="1"/>
  <c r="B12" i="5"/>
  <c r="C12" i="5" s="1"/>
  <c r="D12" i="5"/>
  <c r="E12" i="5" s="1"/>
  <c r="B13" i="5"/>
  <c r="C13" i="5" s="1"/>
  <c r="D13" i="5"/>
  <c r="E13" i="5" s="1"/>
  <c r="B14" i="5"/>
  <c r="C14" i="5" s="1"/>
  <c r="D14" i="5"/>
  <c r="E14" i="5" s="1"/>
  <c r="B11" i="5"/>
  <c r="C11" i="5" s="1"/>
  <c r="D19" i="5"/>
  <c r="E19" i="5" s="1"/>
  <c r="B19" i="5"/>
  <c r="C19" i="5" s="1"/>
  <c r="D11" i="5"/>
  <c r="E11" i="5" s="1"/>
  <c r="B20" i="4" l="1"/>
  <c r="C20" i="4" s="1"/>
  <c r="D20" i="4"/>
  <c r="E20" i="4" s="1"/>
  <c r="B21" i="4"/>
  <c r="C21" i="4"/>
  <c r="D21" i="4"/>
  <c r="E21" i="4"/>
  <c r="B22" i="4"/>
  <c r="C22" i="4" s="1"/>
  <c r="D22" i="4"/>
  <c r="E22" i="4" s="1"/>
  <c r="B12" i="4"/>
  <c r="C12" i="4" s="1"/>
  <c r="D12" i="4"/>
  <c r="E12" i="4" s="1"/>
  <c r="B13" i="4"/>
  <c r="C13" i="4"/>
  <c r="D13" i="4"/>
  <c r="E13" i="4" s="1"/>
  <c r="B14" i="4"/>
  <c r="C14" i="4" s="1"/>
  <c r="D14" i="4"/>
  <c r="E14" i="4" s="1"/>
  <c r="B11" i="4"/>
  <c r="B20" i="3"/>
  <c r="C20" i="3" s="1"/>
  <c r="D20" i="3"/>
  <c r="E20" i="3" s="1"/>
  <c r="B21" i="3"/>
  <c r="C21" i="3"/>
  <c r="D21" i="3"/>
  <c r="E21" i="3"/>
  <c r="B22" i="3"/>
  <c r="C22" i="3" s="1"/>
  <c r="D22" i="3"/>
  <c r="E22" i="3" s="1"/>
  <c r="B19" i="3"/>
  <c r="B12" i="3"/>
  <c r="C12" i="3" s="1"/>
  <c r="D12" i="3"/>
  <c r="E12" i="3" s="1"/>
  <c r="B13" i="3"/>
  <c r="C13" i="3"/>
  <c r="D13" i="3"/>
  <c r="E13" i="3" s="1"/>
  <c r="B14" i="3"/>
  <c r="C14" i="3" s="1"/>
  <c r="D14" i="3"/>
  <c r="E14" i="3" s="1"/>
  <c r="B11" i="3"/>
  <c r="D19" i="3"/>
  <c r="E19" i="3" s="1"/>
  <c r="C19" i="3"/>
  <c r="D11" i="3"/>
  <c r="E11" i="3" s="1"/>
  <c r="C11" i="3"/>
  <c r="B20" i="7"/>
  <c r="C20" i="7" s="1"/>
  <c r="D20" i="7"/>
  <c r="E20" i="7" s="1"/>
  <c r="B21" i="7"/>
  <c r="C21" i="7" s="1"/>
  <c r="D21" i="7"/>
  <c r="E21" i="7"/>
  <c r="B22" i="7"/>
  <c r="C22" i="7" s="1"/>
  <c r="D22" i="7"/>
  <c r="E22" i="7" s="1"/>
  <c r="B19" i="7"/>
  <c r="B12" i="7"/>
  <c r="C12" i="7"/>
  <c r="D12" i="7"/>
  <c r="E12" i="7" s="1"/>
  <c r="B13" i="7"/>
  <c r="C13" i="7" s="1"/>
  <c r="D13" i="7"/>
  <c r="E13" i="7"/>
  <c r="B14" i="7"/>
  <c r="C14" i="7"/>
  <c r="D14" i="7"/>
  <c r="E14" i="7" s="1"/>
  <c r="B11" i="7"/>
  <c r="C11" i="7" s="1"/>
  <c r="D19" i="7"/>
  <c r="E19" i="7" s="1"/>
  <c r="C19" i="7"/>
  <c r="D11" i="7"/>
  <c r="E11" i="7" s="1"/>
  <c r="B20" i="6" l="1"/>
  <c r="C20" i="6" s="1"/>
  <c r="D20" i="6"/>
  <c r="E20" i="6" s="1"/>
  <c r="B21" i="6"/>
  <c r="C21" i="6"/>
  <c r="D21" i="6"/>
  <c r="E21" i="6" s="1"/>
  <c r="B22" i="6"/>
  <c r="C22" i="6" s="1"/>
  <c r="D22" i="6"/>
  <c r="E22" i="6" s="1"/>
  <c r="B12" i="6"/>
  <c r="C12" i="6" s="1"/>
  <c r="D12" i="6"/>
  <c r="E12" i="6" s="1"/>
  <c r="B13" i="6"/>
  <c r="C13" i="6"/>
  <c r="D13" i="6"/>
  <c r="E13" i="6"/>
  <c r="B14" i="6"/>
  <c r="C14" i="6" s="1"/>
  <c r="D14" i="6"/>
  <c r="E14" i="6" s="1"/>
  <c r="B11" i="6"/>
  <c r="D19" i="6"/>
  <c r="E19" i="6" s="1"/>
  <c r="B19" i="6"/>
  <c r="C19" i="6" s="1"/>
  <c r="D11" i="6"/>
  <c r="E11" i="6" s="1"/>
  <c r="C11" i="6"/>
  <c r="C11" i="4"/>
  <c r="D19" i="4"/>
  <c r="E19" i="4" s="1"/>
  <c r="B19" i="4"/>
  <c r="C19" i="4" s="1"/>
  <c r="D11" i="4"/>
  <c r="E11" i="4" s="1"/>
  <c r="B11" i="1" l="1"/>
  <c r="C11" i="1" s="1"/>
  <c r="D22" i="1"/>
  <c r="E22" i="1" s="1"/>
  <c r="B22" i="1"/>
  <c r="C22" i="1" s="1"/>
  <c r="D21" i="1"/>
  <c r="E21" i="1" s="1"/>
  <c r="B21" i="1"/>
  <c r="C21" i="1" s="1"/>
  <c r="D20" i="1"/>
  <c r="E20" i="1" s="1"/>
  <c r="B20" i="1"/>
  <c r="C20" i="1" s="1"/>
  <c r="D19" i="1"/>
  <c r="E19" i="1" s="1"/>
  <c r="B19" i="1"/>
  <c r="C19" i="1" s="1"/>
  <c r="D14" i="1"/>
  <c r="E14" i="1" s="1"/>
  <c r="B14" i="1"/>
  <c r="C14" i="1" s="1"/>
  <c r="D13" i="1"/>
  <c r="E13" i="1" s="1"/>
  <c r="B13" i="1"/>
  <c r="C13" i="1" s="1"/>
  <c r="D12" i="1"/>
  <c r="E12" i="1" s="1"/>
  <c r="B12" i="1"/>
  <c r="C12" i="1" s="1"/>
  <c r="D11" i="1"/>
  <c r="E11" i="1" s="1"/>
  <c r="C19" i="2"/>
  <c r="C11" i="2"/>
  <c r="D22" i="2"/>
  <c r="E22" i="2" s="1"/>
  <c r="B22" i="2"/>
  <c r="C22" i="2" s="1"/>
  <c r="D21" i="2"/>
  <c r="E21" i="2" s="1"/>
  <c r="B21" i="2"/>
  <c r="C21" i="2" s="1"/>
  <c r="D20" i="2"/>
  <c r="E20" i="2" s="1"/>
  <c r="B20" i="2"/>
  <c r="C20" i="2" s="1"/>
  <c r="D19" i="2"/>
  <c r="E19" i="2" s="1"/>
  <c r="D14" i="2"/>
  <c r="E14" i="2" s="1"/>
  <c r="B14" i="2"/>
  <c r="C14" i="2" s="1"/>
  <c r="D13" i="2"/>
  <c r="E13" i="2" s="1"/>
  <c r="B13" i="2"/>
  <c r="C13" i="2" s="1"/>
  <c r="D12" i="2"/>
  <c r="E12" i="2" s="1"/>
  <c r="B12" i="2"/>
  <c r="C12" i="2" s="1"/>
  <c r="D11" i="2"/>
  <c r="E11" i="2" s="1"/>
</calcChain>
</file>

<file path=xl/sharedStrings.xml><?xml version="1.0" encoding="utf-8"?>
<sst xmlns="http://schemas.openxmlformats.org/spreadsheetml/2006/main" count="262" uniqueCount="26">
  <si>
    <t>Yi6-1_Bill</t>
  </si>
  <si>
    <t>Only Bill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</si>
  <si>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</si>
  <si>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</si>
  <si>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</si>
  <si>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</si>
  <si>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</si>
  <si>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</si>
  <si>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</si>
  <si>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</si>
  <si>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</si>
  <si>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</si>
  <si>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</si>
  <si>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</si>
  <si>
    <t>Yi6-1_Ben</t>
  </si>
  <si>
    <t>Only Ben</t>
  </si>
  <si>
    <t>Yi6-1_SDS1</t>
  </si>
  <si>
    <t>Only SDS1</t>
  </si>
  <si>
    <t>Yi6-1_CCS1</t>
  </si>
  <si>
    <t>Only CCS1</t>
  </si>
  <si>
    <t>Yi6-1_Carl</t>
  </si>
  <si>
    <t>Only Carl</t>
  </si>
  <si>
    <t>Yi6-1_Ump</t>
  </si>
  <si>
    <t>Only Ump</t>
  </si>
  <si>
    <t>Yi6-1_CCS2</t>
  </si>
  <si>
    <t>Only CCS2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</si>
</sst>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C397-4F82-704A-8290-E1C8B1B433D1}">
  <dimension ref="A1:I22"/>
  <sheetViews>
    <sheetView workbookViewId="0">
      <selection activeCell="F25" sqref="F25"/>
    </sheetView>
  </sheetViews>
  <sheetFormatPr baseColWidth="10" defaultRowHeight="16" x14ac:dyDescent="0.2"/>
  <sheetData>
    <row r="1" spans="1:9" s="3" customFormat="1" x14ac:dyDescent="0.2">
      <c r="B1" s="3" t="s">
        <v>0</v>
      </c>
      <c r="G1" s="3" t="s">
        <v>1</v>
      </c>
    </row>
    <row r="2" spans="1:9" s="3" customFormat="1" x14ac:dyDescent="0.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4.1696239999999998</v>
      </c>
      <c r="C3">
        <v>3.9706133333333336</v>
      </c>
      <c r="D3">
        <v>4.0544129999999994</v>
      </c>
      <c r="F3" t="s">
        <v>6</v>
      </c>
      <c r="G3">
        <v>4.6127946666666668</v>
      </c>
      <c r="H3">
        <v>3.9548826666666663</v>
      </c>
      <c r="I3">
        <v>4.062365999999999</v>
      </c>
    </row>
    <row r="4" spans="1:9" x14ac:dyDescent="0.2">
      <c r="A4" t="s">
        <v>7</v>
      </c>
      <c r="B4">
        <v>8.9646373333333322</v>
      </c>
      <c r="C4">
        <v>8.7601386666666663</v>
      </c>
      <c r="D4">
        <v>8.7413809999999987</v>
      </c>
      <c r="F4" t="s">
        <v>7</v>
      </c>
      <c r="G4">
        <v>4.161232</v>
      </c>
      <c r="H4">
        <v>3.9187946666666669</v>
      </c>
      <c r="I4">
        <v>3.992556333333332</v>
      </c>
    </row>
    <row r="5" spans="1:9" x14ac:dyDescent="0.2">
      <c r="A5" t="s">
        <v>8</v>
      </c>
      <c r="B5">
        <v>8.8822826666666668</v>
      </c>
      <c r="C5">
        <v>8.6657546666666665</v>
      </c>
      <c r="D5">
        <v>8.7935173333333339</v>
      </c>
      <c r="F5" t="s">
        <v>8</v>
      </c>
      <c r="G5">
        <v>4.118666666666666</v>
      </c>
      <c r="H5">
        <v>4.0104026666666659</v>
      </c>
      <c r="I5">
        <v>4.2337973333333334</v>
      </c>
    </row>
    <row r="6" spans="1:9" x14ac:dyDescent="0.2">
      <c r="A6" t="s">
        <v>9</v>
      </c>
      <c r="B6">
        <v>9.05532</v>
      </c>
      <c r="C6">
        <v>8.7499599999999997</v>
      </c>
      <c r="D6">
        <v>8.3923326666666664</v>
      </c>
      <c r="F6" t="s">
        <v>9</v>
      </c>
      <c r="G6">
        <v>4.1306959999999986</v>
      </c>
      <c r="H6">
        <v>4.2620933333333335</v>
      </c>
      <c r="I6">
        <v>4.1436633333333335</v>
      </c>
    </row>
    <row r="9" spans="1:9" x14ac:dyDescent="0.2">
      <c r="A9" t="s">
        <v>0</v>
      </c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4.0648834444444439</v>
      </c>
      <c r="C11">
        <f>10^B11</f>
        <v>11611.369471486831</v>
      </c>
      <c r="D11">
        <f>STDEV(B3:D3)</f>
        <v>9.991763616562338E-2</v>
      </c>
      <c r="E11">
        <f>D11/SQRT(COUNT(B3:D3))</f>
        <v>5.768747413701375E-2</v>
      </c>
    </row>
    <row r="12" spans="1:9" x14ac:dyDescent="0.2">
      <c r="A12" t="s">
        <v>7</v>
      </c>
      <c r="B12">
        <f t="shared" ref="B12:B14" si="0">AVERAGE(B4:D4)</f>
        <v>8.8220523333333318</v>
      </c>
      <c r="C12">
        <f>10^B12</f>
        <v>663823057.55752063</v>
      </c>
      <c r="D12">
        <f>STDEV(B4:D4)</f>
        <v>0.12383789477960458</v>
      </c>
      <c r="E12">
        <f>D12/SQRT(COUNT(B4:D4))</f>
        <v>7.1497841886881255E-2</v>
      </c>
    </row>
    <row r="13" spans="1:9" x14ac:dyDescent="0.2">
      <c r="A13" t="s">
        <v>8</v>
      </c>
      <c r="B13">
        <f t="shared" si="0"/>
        <v>8.7805182222222218</v>
      </c>
      <c r="C13">
        <f>10^B13</f>
        <v>603279019.90776753</v>
      </c>
      <c r="D13">
        <f>STDEV(B5:D5)</f>
        <v>0.10884772098330445</v>
      </c>
      <c r="E13">
        <f>D13/SQRT(COUNT(B5:D5))</f>
        <v>6.2843261010388105E-2</v>
      </c>
    </row>
    <row r="14" spans="1:9" x14ac:dyDescent="0.2">
      <c r="A14" t="s">
        <v>9</v>
      </c>
      <c r="B14">
        <f t="shared" si="0"/>
        <v>8.7325375555555542</v>
      </c>
      <c r="C14">
        <f>10^B14</f>
        <v>540178824.63451195</v>
      </c>
      <c r="D14">
        <f>STDEV(B6:D6)</f>
        <v>0.33183686838253224</v>
      </c>
      <c r="E14">
        <f>D14/SQRT(COUNT(B6:D6))</f>
        <v>0.1915861052876974</v>
      </c>
    </row>
    <row r="17" spans="1:5" x14ac:dyDescent="0.2">
      <c r="A17" s="2" t="s">
        <v>1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4.2100144444444441</v>
      </c>
      <c r="C19">
        <f>10^B19</f>
        <v>16218.640389501837</v>
      </c>
      <c r="D19">
        <f>STDEV(G3:I3)</f>
        <v>0.35293355932264142</v>
      </c>
      <c r="E19">
        <f>D19/SQRT(COUNT(G3:I3))</f>
        <v>0.2037662854809798</v>
      </c>
    </row>
    <row r="20" spans="1:5" x14ac:dyDescent="0.2">
      <c r="A20" t="s">
        <v>7</v>
      </c>
      <c r="B20">
        <f t="shared" ref="B20:B22" si="1">AVERAGE(G4:I4)</f>
        <v>4.024194333333333</v>
      </c>
      <c r="C20">
        <f>10^B20</f>
        <v>10572.905081444584</v>
      </c>
      <c r="D20">
        <f>STDEV(G4:I4)</f>
        <v>0.12427665682437901</v>
      </c>
      <c r="E20">
        <f>D20/SQRT(COUNT(G4:I4))</f>
        <v>7.1751161271541963E-2</v>
      </c>
    </row>
    <row r="21" spans="1:5" x14ac:dyDescent="0.2">
      <c r="A21" t="s">
        <v>8</v>
      </c>
      <c r="B21">
        <f t="shared" si="1"/>
        <v>4.1209555555555548</v>
      </c>
      <c r="C21">
        <f>10^B21</f>
        <v>13211.604235216386</v>
      </c>
      <c r="D21">
        <f>STDEV(G5:I5)</f>
        <v>0.11171492081650121</v>
      </c>
      <c r="E21">
        <f>D21/SQRT(COUNT(G5:I5))</f>
        <v>6.4498639605904698E-2</v>
      </c>
    </row>
    <row r="22" spans="1:5" x14ac:dyDescent="0.2">
      <c r="A22" t="s">
        <v>9</v>
      </c>
      <c r="B22">
        <f t="shared" si="1"/>
        <v>4.1788175555555549</v>
      </c>
      <c r="C22">
        <f>10^B22</f>
        <v>15094.45911996125</v>
      </c>
      <c r="D22">
        <f>STDEV(G6:I6)</f>
        <v>7.2409801179224992E-2</v>
      </c>
      <c r="E22">
        <f>D22/SQRT(COUNT(G6:I6))</f>
        <v>4.1805818202792833E-2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ACFA-F6B3-C647-8061-F87433BFFCAC}">
  <dimension ref="A1:I22"/>
  <sheetViews>
    <sheetView workbookViewId="0">
      <selection activeCell="E24" sqref="E24"/>
    </sheetView>
  </sheetViews>
  <sheetFormatPr baseColWidth="10" defaultRowHeight="16" x14ac:dyDescent="0.2"/>
  <sheetData>
    <row r="1" spans="1:9" x14ac:dyDescent="0.2">
      <c r="B1" s="3" t="s">
        <v>20</v>
      </c>
      <c r="G1" s="3" t="s">
        <v>21</v>
      </c>
    </row>
    <row r="2" spans="1:9" x14ac:dyDescent="0.2">
      <c r="A2" s="3" t="s">
        <v>2</v>
      </c>
      <c r="B2" s="3" t="s">
        <v>3</v>
      </c>
      <c r="C2" s="3" t="s">
        <v>4</v>
      </c>
      <c r="D2" s="3" t="s">
        <v>5</v>
      </c>
      <c r="E2" s="3"/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4.8008626666666681</v>
      </c>
      <c r="C3">
        <v>4.8821466666666673</v>
      </c>
      <c r="D3">
        <v>5.5862340000000001</v>
      </c>
      <c r="F3" t="s">
        <v>6</v>
      </c>
      <c r="G3">
        <v>4.8502136666666678</v>
      </c>
      <c r="H3">
        <v>4.9063383333333341</v>
      </c>
      <c r="I3">
        <v>5.6170079999999993</v>
      </c>
    </row>
    <row r="4" spans="1:9" x14ac:dyDescent="0.2">
      <c r="A4" t="s">
        <v>7</v>
      </c>
      <c r="B4">
        <v>8.2418853333333342</v>
      </c>
      <c r="C4">
        <v>8.1659235000000017</v>
      </c>
      <c r="D4">
        <v>7.8394259999999996</v>
      </c>
      <c r="F4" t="s">
        <v>7</v>
      </c>
      <c r="G4">
        <v>5.0689063333333344</v>
      </c>
      <c r="H4">
        <v>5.0930980000000003</v>
      </c>
      <c r="I4">
        <v>5.7160199999999994</v>
      </c>
    </row>
    <row r="5" spans="1:9" x14ac:dyDescent="0.2">
      <c r="A5" t="s">
        <v>8</v>
      </c>
      <c r="B5">
        <v>8.1712456666666675</v>
      </c>
      <c r="C5">
        <v>7.315828333333334</v>
      </c>
      <c r="D5">
        <v>7.262079</v>
      </c>
      <c r="F5" t="s">
        <v>8</v>
      </c>
      <c r="G5">
        <v>4.2609046666666668</v>
      </c>
      <c r="H5">
        <v>4.2483250000000004</v>
      </c>
      <c r="I5">
        <v>5.409618</v>
      </c>
    </row>
    <row r="6" spans="1:9" x14ac:dyDescent="0.2">
      <c r="A6" t="s">
        <v>9</v>
      </c>
      <c r="B6">
        <v>7.8161120000000013</v>
      </c>
      <c r="C6">
        <v>8.350264000000001</v>
      </c>
      <c r="D6">
        <v>8.0976599999999994</v>
      </c>
      <c r="F6" t="s">
        <v>9</v>
      </c>
      <c r="G6">
        <v>5.0698740000000004</v>
      </c>
      <c r="H6">
        <v>4.7640913333333339</v>
      </c>
      <c r="I6">
        <v>5.5113060000000003</v>
      </c>
    </row>
    <row r="9" spans="1:9" x14ac:dyDescent="0.2">
      <c r="A9" s="3" t="s">
        <v>20</v>
      </c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5.0897477777777782</v>
      </c>
      <c r="C11">
        <f>10^B11</f>
        <v>122955.44835074643</v>
      </c>
      <c r="D11">
        <f>STDEV(B3:D3)</f>
        <v>0.43188621048416204</v>
      </c>
      <c r="E11">
        <f>D11/SQRT(COUNT(B3:D3))</f>
        <v>0.24934961988231835</v>
      </c>
    </row>
    <row r="12" spans="1:9" x14ac:dyDescent="0.2">
      <c r="A12" t="s">
        <v>7</v>
      </c>
      <c r="B12">
        <f t="shared" ref="B12:B14" si="0">AVERAGE(B4:D4)</f>
        <v>8.0824116111111106</v>
      </c>
      <c r="C12">
        <f t="shared" ref="C12:C14" si="1">10^B12</f>
        <v>120895910.69937031</v>
      </c>
      <c r="D12">
        <f t="shared" ref="D12:D14" si="2">STDEV(B4:D4)</f>
        <v>0.21383183915432413</v>
      </c>
      <c r="E12">
        <f t="shared" ref="E12:E14" si="3">D12/SQRT(COUNT(B4:D4))</f>
        <v>0.12345586989706181</v>
      </c>
    </row>
    <row r="13" spans="1:9" x14ac:dyDescent="0.2">
      <c r="A13" t="s">
        <v>8</v>
      </c>
      <c r="B13">
        <f t="shared" si="0"/>
        <v>7.5830510000000002</v>
      </c>
      <c r="C13">
        <f t="shared" si="1"/>
        <v>38286970.177045539</v>
      </c>
      <c r="D13">
        <f t="shared" si="2"/>
        <v>0.51009996287960868</v>
      </c>
      <c r="E13">
        <f t="shared" si="3"/>
        <v>0.29450635088216021</v>
      </c>
    </row>
    <row r="14" spans="1:9" x14ac:dyDescent="0.2">
      <c r="A14" t="s">
        <v>9</v>
      </c>
      <c r="B14">
        <f t="shared" si="0"/>
        <v>8.0880120000000009</v>
      </c>
      <c r="C14">
        <f t="shared" si="1"/>
        <v>122465003.71285979</v>
      </c>
      <c r="D14">
        <f t="shared" si="2"/>
        <v>0.26720666665336013</v>
      </c>
      <c r="E14">
        <f t="shared" si="3"/>
        <v>0.15427184092158008</v>
      </c>
    </row>
    <row r="17" spans="1:5" x14ac:dyDescent="0.2">
      <c r="A17" s="2" t="s">
        <v>21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5.1245200000000004</v>
      </c>
      <c r="C19">
        <f>10^B19</f>
        <v>133204.83839957527</v>
      </c>
      <c r="D19">
        <f>STDEV(G3:I3)</f>
        <v>0.42742931247179372</v>
      </c>
      <c r="E19">
        <f>D19/SQRT(COUNT(G3:I3))</f>
        <v>0.24677642861512677</v>
      </c>
    </row>
    <row r="20" spans="1:5" x14ac:dyDescent="0.2">
      <c r="A20" t="s">
        <v>7</v>
      </c>
      <c r="B20">
        <f t="shared" ref="B20:B22" si="4">AVERAGE(G4:I4)</f>
        <v>5.2926747777777789</v>
      </c>
      <c r="C20">
        <f t="shared" ref="C20:C22" si="5">10^B20</f>
        <v>196189.05612468877</v>
      </c>
      <c r="D20">
        <f t="shared" ref="D20:D22" si="6">STDEV(G4:I4)</f>
        <v>0.36682719646696627</v>
      </c>
      <c r="E20">
        <f t="shared" ref="E20:E22" si="7">D20/SQRT(COUNT(G4:I4))</f>
        <v>0.21178778062627873</v>
      </c>
    </row>
    <row r="21" spans="1:5" x14ac:dyDescent="0.2">
      <c r="A21" t="s">
        <v>8</v>
      </c>
      <c r="B21">
        <f t="shared" si="4"/>
        <v>4.6396158888888888</v>
      </c>
      <c r="C21">
        <f t="shared" si="5"/>
        <v>43612.992714079315</v>
      </c>
      <c r="D21">
        <f t="shared" si="6"/>
        <v>0.6668710522582566</v>
      </c>
      <c r="E21">
        <f t="shared" si="7"/>
        <v>0.38501818153607348</v>
      </c>
    </row>
    <row r="22" spans="1:5" x14ac:dyDescent="0.2">
      <c r="A22" t="s">
        <v>9</v>
      </c>
      <c r="B22">
        <f t="shared" si="4"/>
        <v>5.1150904444444452</v>
      </c>
      <c r="C22">
        <f t="shared" si="5"/>
        <v>130343.81990528954</v>
      </c>
      <c r="D22">
        <f t="shared" si="6"/>
        <v>0.37565387613678697</v>
      </c>
      <c r="E22">
        <f t="shared" si="7"/>
        <v>0.21688386650970029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B28-DC95-6041-A010-2A3A5046B617}">
  <dimension ref="A1:I22"/>
  <sheetViews>
    <sheetView workbookViewId="0">
      <selection activeCell="H22" sqref="H22"/>
    </sheetView>
  </sheetViews>
  <sheetFormatPr baseColWidth="10" defaultRowHeight="16" x14ac:dyDescent="0.2"/>
  <sheetData>
    <row r="1" spans="1:9" s="3" customFormat="1" x14ac:dyDescent="0.2">
      <c r="B1" s="3" t="s">
        <v>14</v>
      </c>
      <c r="G1" s="3" t="s">
        <v>15</v>
      </c>
    </row>
    <row r="2" spans="1:9" x14ac:dyDescent="0.2">
      <c r="A2" s="3" t="s">
        <v>2</v>
      </c>
      <c r="B2" s="3" t="s">
        <v>3</v>
      </c>
      <c r="C2" s="3" t="s">
        <v>4</v>
      </c>
      <c r="D2" s="3" t="s">
        <v>5</v>
      </c>
      <c r="E2" s="3"/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3.228296666666667</v>
      </c>
      <c r="C3">
        <v>3.4704866666666661</v>
      </c>
      <c r="D3">
        <v>3.3051293333333334</v>
      </c>
      <c r="F3" t="s">
        <v>6</v>
      </c>
      <c r="G3">
        <v>3.39175</v>
      </c>
      <c r="H3">
        <v>3.4645066666666677</v>
      </c>
      <c r="I3">
        <v>3.3020163333333317</v>
      </c>
    </row>
    <row r="4" spans="1:9" x14ac:dyDescent="0.2">
      <c r="A4" t="s">
        <v>7</v>
      </c>
      <c r="B4">
        <v>8.1598033333333326</v>
      </c>
      <c r="C4">
        <v>8.2634566666666665</v>
      </c>
      <c r="D4">
        <v>8.2049913333333322</v>
      </c>
      <c r="F4" t="s">
        <v>7</v>
      </c>
      <c r="G4">
        <v>3.5153366666666681</v>
      </c>
      <c r="H4">
        <v>3.4894233333333338</v>
      </c>
      <c r="I4">
        <v>3.3113553333333332</v>
      </c>
    </row>
    <row r="5" spans="1:9" x14ac:dyDescent="0.2">
      <c r="A5" t="s">
        <v>8</v>
      </c>
      <c r="B5">
        <v>8.1348866666666666</v>
      </c>
      <c r="C5">
        <v>7.9648000000000003</v>
      </c>
      <c r="D5">
        <v>7.9289719999999999</v>
      </c>
      <c r="F5" t="s">
        <v>8</v>
      </c>
      <c r="G5">
        <v>3.5103533333333328</v>
      </c>
      <c r="H5">
        <v>3.6090233333333348</v>
      </c>
      <c r="I5">
        <v>3.4483273333333324</v>
      </c>
    </row>
    <row r="6" spans="1:9" x14ac:dyDescent="0.2">
      <c r="A6" t="s">
        <v>9</v>
      </c>
      <c r="B6">
        <v>8.1398700000000002</v>
      </c>
      <c r="C6">
        <v>7.9883766666666665</v>
      </c>
      <c r="D6">
        <v>8.0918856666666663</v>
      </c>
      <c r="F6" t="s">
        <v>9</v>
      </c>
      <c r="G6">
        <v>3.4445733333333335</v>
      </c>
      <c r="H6">
        <v>3.5043733333333327</v>
      </c>
      <c r="I6">
        <v>3.2843759999999991</v>
      </c>
    </row>
    <row r="9" spans="1:9" x14ac:dyDescent="0.2">
      <c r="A9" s="2" t="s">
        <v>14</v>
      </c>
      <c r="B9" s="2"/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3.3346375555555556</v>
      </c>
      <c r="C11">
        <f>10^B11</f>
        <v>2160.9143600858765</v>
      </c>
      <c r="D11">
        <f>STDEV(B3:D3)</f>
        <v>0.1237620717709465</v>
      </c>
      <c r="E11">
        <f>D11/SQRT(COUNT(B3:D3))</f>
        <v>7.145406545242175E-2</v>
      </c>
    </row>
    <row r="12" spans="1:9" x14ac:dyDescent="0.2">
      <c r="A12" t="s">
        <v>7</v>
      </c>
      <c r="B12">
        <f t="shared" ref="B12:B14" si="0">AVERAGE(B4:D4)</f>
        <v>8.2094171111111098</v>
      </c>
      <c r="C12">
        <f>10^B12</f>
        <v>161963484.29696068</v>
      </c>
      <c r="D12">
        <f>STDEV(B4:D4)</f>
        <v>5.1968201907334734E-2</v>
      </c>
      <c r="E12">
        <f>D12/SQRT(COUNT(B4:D4))</f>
        <v>3.0003855360500532E-2</v>
      </c>
    </row>
    <row r="13" spans="1:9" x14ac:dyDescent="0.2">
      <c r="A13" t="s">
        <v>8</v>
      </c>
      <c r="B13">
        <f t="shared" si="0"/>
        <v>8.0095528888888889</v>
      </c>
      <c r="C13">
        <f>10^B13</f>
        <v>102224004.26056235</v>
      </c>
      <c r="D13">
        <f>STDEV(B5:D5)</f>
        <v>0.11001058260475226</v>
      </c>
      <c r="E13">
        <f>D13/SQRT(COUNT(B5:D5))</f>
        <v>6.3514639480561283E-2</v>
      </c>
    </row>
    <row r="14" spans="1:9" x14ac:dyDescent="0.2">
      <c r="A14" t="s">
        <v>9</v>
      </c>
      <c r="B14">
        <f t="shared" si="0"/>
        <v>8.0733774444444446</v>
      </c>
      <c r="C14">
        <f>10^B14</f>
        <v>118407018.1641037</v>
      </c>
      <c r="D14">
        <f>STDEV(B6:D6)</f>
        <v>7.7423983548261729E-2</v>
      </c>
      <c r="E14">
        <f>D14/SQRT(COUNT(B6:D6))</f>
        <v>4.4700757743322071E-2</v>
      </c>
    </row>
    <row r="17" spans="1:5" x14ac:dyDescent="0.2">
      <c r="A17" s="2" t="s">
        <v>15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3.386091</v>
      </c>
      <c r="C19">
        <f>10^B19</f>
        <v>2432.7136949297187</v>
      </c>
      <c r="D19">
        <f>STDEV(G3:I3)</f>
        <v>8.1392845615844325E-2</v>
      </c>
      <c r="E19">
        <f>D19/SQRT(COUNT(G3:I3))</f>
        <v>4.6992181326417373E-2</v>
      </c>
    </row>
    <row r="20" spans="1:5" x14ac:dyDescent="0.2">
      <c r="A20" t="s">
        <v>7</v>
      </c>
      <c r="B20">
        <f t="shared" ref="B20:B22" si="1">AVERAGE(G4:I4)</f>
        <v>3.438705111111112</v>
      </c>
      <c r="C20">
        <f>10^B20</f>
        <v>2746.0289477128554</v>
      </c>
      <c r="D20">
        <f>STDEV(G4:I4)</f>
        <v>0.111046610196567</v>
      </c>
      <c r="E20">
        <f>D20/SQRT(COUNT(G4:I4))</f>
        <v>6.4112790289583402E-2</v>
      </c>
    </row>
    <row r="21" spans="1:5" x14ac:dyDescent="0.2">
      <c r="A21" t="s">
        <v>8</v>
      </c>
      <c r="B21">
        <f t="shared" si="1"/>
        <v>3.5225679999999997</v>
      </c>
      <c r="C21">
        <f>10^B21</f>
        <v>3330.9491282378176</v>
      </c>
      <c r="D21">
        <f>STDEV(G5:I5)</f>
        <v>8.1041345406733814E-2</v>
      </c>
      <c r="E21">
        <f>D21/SQRT(COUNT(G5:I5))</f>
        <v>4.678924258606721E-2</v>
      </c>
    </row>
    <row r="22" spans="1:5" x14ac:dyDescent="0.2">
      <c r="A22" t="s">
        <v>9</v>
      </c>
      <c r="B22">
        <f t="shared" si="1"/>
        <v>3.4111075555555552</v>
      </c>
      <c r="C22">
        <f>10^B22</f>
        <v>2576.9592769422347</v>
      </c>
      <c r="D22">
        <f>STDEV(G6:I6)</f>
        <v>0.11375269394677301</v>
      </c>
      <c r="E22">
        <f>D22/SQRT(COUNT(G6:I6))</f>
        <v>6.5675148471214514E-2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409E-E8AD-3C4B-8B1C-38E8ED585F1A}">
  <dimension ref="A1:I22"/>
  <sheetViews>
    <sheetView workbookViewId="0">
      <selection activeCell="D7" sqref="D7"/>
    </sheetView>
  </sheetViews>
  <sheetFormatPr baseColWidth="10" defaultRowHeight="16" x14ac:dyDescent="0.2"/>
  <sheetData>
    <row r="1" spans="1:9" s="3" customFormat="1" x14ac:dyDescent="0.2">
      <c r="B1" s="3" t="s">
        <v>18</v>
      </c>
      <c r="G1" s="3" t="s">
        <v>19</v>
      </c>
    </row>
    <row r="2" spans="1:9" s="3" customFormat="1" x14ac:dyDescent="0.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4.6709999999999994</v>
      </c>
      <c r="C3">
        <v>5.3770906666666676</v>
      </c>
      <c r="D3">
        <v>5.437122666666669</v>
      </c>
      <c r="G3">
        <v>4.5309253333333324</v>
      </c>
      <c r="H3">
        <v>6.1546479999999999</v>
      </c>
      <c r="I3">
        <v>5.7458586666666651</v>
      </c>
    </row>
    <row r="4" spans="1:9" x14ac:dyDescent="0.2">
      <c r="A4" t="s">
        <v>7</v>
      </c>
      <c r="B4">
        <v>4.4423066666666671</v>
      </c>
      <c r="C4">
        <v>4.7924933333333328</v>
      </c>
      <c r="D4">
        <v>5.2513093333333334</v>
      </c>
      <c r="G4">
        <v>4.9347120000000011</v>
      </c>
      <c r="H4">
        <v>5.5857733333333357</v>
      </c>
      <c r="I4">
        <v>5.0712133333333345</v>
      </c>
    </row>
    <row r="5" spans="1:9" x14ac:dyDescent="0.2">
      <c r="A5" t="s">
        <v>8</v>
      </c>
      <c r="B5">
        <v>5.7401413333333338</v>
      </c>
      <c r="C5">
        <v>5.9030853333333351</v>
      </c>
      <c r="D5">
        <v>5.3284933333333324</v>
      </c>
      <c r="G5">
        <v>5.1569733333333332</v>
      </c>
      <c r="H5">
        <v>5.6515226666666667</v>
      </c>
      <c r="I5">
        <v>4.5423599999999986</v>
      </c>
    </row>
    <row r="6" spans="1:9" x14ac:dyDescent="0.2">
      <c r="A6" t="s">
        <v>9</v>
      </c>
      <c r="B6">
        <v>7.301336</v>
      </c>
      <c r="C6">
        <v>7.5702213333333299</v>
      </c>
      <c r="D6">
        <v>7.6845679999999996</v>
      </c>
      <c r="G6">
        <v>5.4128239999999987</v>
      </c>
      <c r="H6">
        <v>5.8230426666666677</v>
      </c>
      <c r="I6">
        <v>5.5444933333333299</v>
      </c>
    </row>
    <row r="9" spans="1:9" x14ac:dyDescent="0.2">
      <c r="A9" s="2" t="s">
        <v>18</v>
      </c>
      <c r="B9" s="2"/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5.1617377777777786</v>
      </c>
      <c r="C11">
        <f>10^B11</f>
        <v>145123.51132338672</v>
      </c>
      <c r="D11">
        <f>STDEV(B3:D3)</f>
        <v>0.42605003832848654</v>
      </c>
      <c r="E11">
        <f>D11/SQRT(COUNT(B3:D3))</f>
        <v>0.2459801043172021</v>
      </c>
    </row>
    <row r="12" spans="1:9" x14ac:dyDescent="0.2">
      <c r="A12" t="s">
        <v>7</v>
      </c>
      <c r="B12">
        <f t="shared" ref="B12:B14" si="0">AVERAGE(B4:D4)</f>
        <v>4.8287031111111114</v>
      </c>
      <c r="C12">
        <f t="shared" ref="C12:C14" si="1">10^B12</f>
        <v>67406.706986727135</v>
      </c>
      <c r="D12">
        <f t="shared" ref="D12:D14" si="2">STDEV(B4:D4)</f>
        <v>0.40571503505968493</v>
      </c>
      <c r="E12">
        <f t="shared" ref="E12:E14" si="3">D12/SQRT(COUNT(B4:D4))</f>
        <v>0.23423968470598755</v>
      </c>
    </row>
    <row r="13" spans="1:9" x14ac:dyDescent="0.2">
      <c r="A13" t="s">
        <v>8</v>
      </c>
      <c r="B13">
        <f t="shared" si="0"/>
        <v>5.6572400000000007</v>
      </c>
      <c r="C13">
        <f t="shared" si="1"/>
        <v>454192.54338533891</v>
      </c>
      <c r="D13">
        <f t="shared" si="2"/>
        <v>0.29613082399057022</v>
      </c>
      <c r="E13">
        <f t="shared" si="3"/>
        <v>0.17097121094630141</v>
      </c>
    </row>
    <row r="14" spans="1:9" x14ac:dyDescent="0.2">
      <c r="A14" t="s">
        <v>9</v>
      </c>
      <c r="B14">
        <f t="shared" si="0"/>
        <v>7.5187084444444432</v>
      </c>
      <c r="C14">
        <f t="shared" si="1"/>
        <v>33014782.799500242</v>
      </c>
      <c r="D14">
        <f t="shared" si="2"/>
        <v>0.19674062810527723</v>
      </c>
      <c r="E14">
        <f t="shared" si="3"/>
        <v>0.11358825459711787</v>
      </c>
    </row>
    <row r="17" spans="1:5" x14ac:dyDescent="0.2">
      <c r="A17" s="2" t="s">
        <v>19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5.4771439999999991</v>
      </c>
      <c r="C19">
        <f>10^B19</f>
        <v>300015.71229447832</v>
      </c>
      <c r="D19">
        <f>STDEV(G3:I3)</f>
        <v>0.84455580255132423</v>
      </c>
      <c r="E19">
        <f>D19/SQRT(COUNT(G3:I3))</f>
        <v>0.48760451994866749</v>
      </c>
    </row>
    <row r="20" spans="1:5" x14ac:dyDescent="0.2">
      <c r="A20" t="s">
        <v>7</v>
      </c>
      <c r="B20">
        <f t="shared" ref="B20:B22" si="4">AVERAGE(G4:I4)</f>
        <v>5.1972328888888901</v>
      </c>
      <c r="C20">
        <f t="shared" ref="C20:C22" si="5">10^B20</f>
        <v>157482.71335909265</v>
      </c>
      <c r="D20">
        <f t="shared" ref="D20:D22" si="6">STDEV(G4:I4)</f>
        <v>0.34333789657895286</v>
      </c>
      <c r="E20">
        <f t="shared" ref="E20:E22" si="7">D20/SQRT(COUNT(G4:I4))</f>
        <v>0.19822622701285833</v>
      </c>
    </row>
    <row r="21" spans="1:5" x14ac:dyDescent="0.2">
      <c r="A21" t="s">
        <v>8</v>
      </c>
      <c r="B21">
        <f t="shared" si="4"/>
        <v>5.1169519999999995</v>
      </c>
      <c r="C21">
        <f t="shared" si="5"/>
        <v>130903.72348618804</v>
      </c>
      <c r="D21">
        <f t="shared" si="6"/>
        <v>0.55566332938490004</v>
      </c>
      <c r="E21">
        <f t="shared" si="7"/>
        <v>0.32081237279917574</v>
      </c>
    </row>
    <row r="22" spans="1:5" x14ac:dyDescent="0.2">
      <c r="A22" t="s">
        <v>9</v>
      </c>
      <c r="B22">
        <f t="shared" si="4"/>
        <v>5.5934533333333318</v>
      </c>
      <c r="C22">
        <f t="shared" si="5"/>
        <v>392151.00588579371</v>
      </c>
      <c r="D22">
        <f t="shared" si="6"/>
        <v>0.20944605467863336</v>
      </c>
      <c r="E22">
        <f t="shared" si="7"/>
        <v>0.12092373604941406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A0ED-BE4C-D644-BE8B-F5FD48F25038}">
  <dimension ref="A1:I22"/>
  <sheetViews>
    <sheetView workbookViewId="0">
      <selection activeCell="H14" sqref="H14"/>
    </sheetView>
  </sheetViews>
  <sheetFormatPr baseColWidth="10" defaultRowHeight="16" x14ac:dyDescent="0.2"/>
  <sheetData>
    <row r="1" spans="1:9" x14ac:dyDescent="0.2">
      <c r="A1" s="2"/>
      <c r="B1" s="2" t="s">
        <v>24</v>
      </c>
      <c r="C1" s="1"/>
      <c r="D1" s="2"/>
      <c r="E1" s="2"/>
      <c r="F1" s="2"/>
      <c r="G1" s="2" t="s">
        <v>25</v>
      </c>
      <c r="H1" s="1"/>
      <c r="I1" s="1"/>
    </row>
    <row r="2" spans="1:9" x14ac:dyDescent="0.2">
      <c r="A2" s="1" t="s">
        <v>2</v>
      </c>
      <c r="B2" s="1" t="s">
        <v>3</v>
      </c>
      <c r="C2" s="1" t="s">
        <v>4</v>
      </c>
      <c r="D2" s="1" t="s">
        <v>5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x14ac:dyDescent="0.2">
      <c r="A3" t="s">
        <v>6</v>
      </c>
      <c r="B3">
        <v>2.9713779999999996</v>
      </c>
      <c r="C3">
        <v>2.894194999999999</v>
      </c>
      <c r="D3">
        <v>3.2085793333333328</v>
      </c>
      <c r="F3" t="s">
        <v>6</v>
      </c>
      <c r="G3">
        <v>2.8023569999999998</v>
      </c>
      <c r="H3">
        <v>3.0182739999999999</v>
      </c>
      <c r="I3">
        <v>3.1140160000000003</v>
      </c>
    </row>
    <row r="4" spans="1:9" x14ac:dyDescent="0.2">
      <c r="A4" t="s">
        <v>7</v>
      </c>
      <c r="B4">
        <v>8.4826350000000001</v>
      </c>
      <c r="C4">
        <v>8.4855660000000004</v>
      </c>
      <c r="D4">
        <v>7.6212483333333338</v>
      </c>
      <c r="F4" t="s">
        <v>7</v>
      </c>
      <c r="G4">
        <v>3.1990189999999989</v>
      </c>
      <c r="H4">
        <v>3.2273520000000007</v>
      </c>
      <c r="I4">
        <v>2.8114133333333324</v>
      </c>
    </row>
    <row r="5" spans="1:9" x14ac:dyDescent="0.2">
      <c r="A5" t="s">
        <v>8</v>
      </c>
      <c r="B5">
        <v>8.3194759999999999</v>
      </c>
      <c r="C5">
        <v>8.6799890000000008</v>
      </c>
      <c r="D5">
        <v>7.8550776666666664</v>
      </c>
      <c r="F5" t="s">
        <v>8</v>
      </c>
      <c r="G5">
        <v>3.1755709999999988</v>
      </c>
      <c r="H5">
        <v>3.0739629999999991</v>
      </c>
      <c r="I5">
        <v>3.3022829999999992</v>
      </c>
    </row>
    <row r="6" spans="1:9" x14ac:dyDescent="0.2">
      <c r="A6" t="s">
        <v>9</v>
      </c>
      <c r="B6">
        <v>8.306775</v>
      </c>
      <c r="C6">
        <v>8.4044749999999997</v>
      </c>
      <c r="D6">
        <v>7.9298686666666667</v>
      </c>
      <c r="F6" t="s">
        <v>9</v>
      </c>
      <c r="G6">
        <v>3.5136129999999994</v>
      </c>
      <c r="H6">
        <v>3.0436760000000005</v>
      </c>
      <c r="I6">
        <v>3.2300709999999997</v>
      </c>
    </row>
    <row r="9" spans="1:9" x14ac:dyDescent="0.2">
      <c r="A9" s="2" t="s">
        <v>24</v>
      </c>
      <c r="B9" s="2"/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3.0247174444444433</v>
      </c>
      <c r="C11">
        <f>10^B11</f>
        <v>1058.5647901447348</v>
      </c>
      <c r="D11">
        <f>STDEV(B3:D3)</f>
        <v>0.16383894381859476</v>
      </c>
      <c r="E11">
        <f>D11/SQRT(COUNT(B3:D3))</f>
        <v>9.4592458317409658E-2</v>
      </c>
    </row>
    <row r="12" spans="1:9" x14ac:dyDescent="0.2">
      <c r="A12" t="s">
        <v>7</v>
      </c>
      <c r="B12">
        <f t="shared" ref="B12:B14" si="0">AVERAGE(B4:D4)</f>
        <v>8.1964831111111121</v>
      </c>
      <c r="C12">
        <f t="shared" ref="C12:C14" si="1">10^B12</f>
        <v>157211065.48718703</v>
      </c>
      <c r="D12">
        <f t="shared" ref="D12:D14" si="2">STDEV(B4:D4)</f>
        <v>0.49817008627981357</v>
      </c>
      <c r="E12">
        <f t="shared" ref="E12:E14" si="3">D12/SQRT(COUNT(B4:D4))</f>
        <v>0.28761863341586946</v>
      </c>
    </row>
    <row r="13" spans="1:9" x14ac:dyDescent="0.2">
      <c r="A13" t="s">
        <v>8</v>
      </c>
      <c r="B13">
        <f t="shared" si="0"/>
        <v>8.2848475555555563</v>
      </c>
      <c r="C13">
        <f t="shared" si="1"/>
        <v>192684843.92511994</v>
      </c>
      <c r="D13">
        <f t="shared" si="2"/>
        <v>0.4135444641618678</v>
      </c>
      <c r="E13">
        <f t="shared" si="3"/>
        <v>0.23876000770573394</v>
      </c>
    </row>
    <row r="14" spans="1:9" x14ac:dyDescent="0.2">
      <c r="A14" t="s">
        <v>9</v>
      </c>
      <c r="B14">
        <f t="shared" si="0"/>
        <v>8.213706222222223</v>
      </c>
      <c r="C14">
        <f t="shared" si="1"/>
        <v>163570967.40272355</v>
      </c>
      <c r="D14">
        <f t="shared" si="2"/>
        <v>0.25061751925556752</v>
      </c>
      <c r="E14">
        <f t="shared" si="3"/>
        <v>0.14469409220583815</v>
      </c>
    </row>
    <row r="17" spans="1:5" x14ac:dyDescent="0.2">
      <c r="A17" s="2" t="s">
        <v>25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2.9782156666666668</v>
      </c>
      <c r="C19">
        <f>10^B19</f>
        <v>951.07697253056699</v>
      </c>
      <c r="D19">
        <f>STDEV(G3:I3)</f>
        <v>0.15964440366744279</v>
      </c>
      <c r="E19">
        <f>D19/SQRT(COUNT(G3:I3))</f>
        <v>9.2170739432015369E-2</v>
      </c>
    </row>
    <row r="20" spans="1:5" x14ac:dyDescent="0.2">
      <c r="A20" t="s">
        <v>7</v>
      </c>
      <c r="B20">
        <f t="shared" ref="B20:B22" si="4">AVERAGE(G4:I4)</f>
        <v>3.0792614444444442</v>
      </c>
      <c r="C20">
        <f t="shared" ref="C20:C22" si="5">10^B20</f>
        <v>1200.2216168212531</v>
      </c>
      <c r="D20">
        <f t="shared" ref="D20:D22" si="6">STDEV(G4:I4)</f>
        <v>0.23239545540219328</v>
      </c>
      <c r="E20">
        <f t="shared" ref="E20:E22" si="7">D20/SQRT(COUNT(G4:I4))</f>
        <v>0.13417357873490196</v>
      </c>
    </row>
    <row r="21" spans="1:5" x14ac:dyDescent="0.2">
      <c r="A21" t="s">
        <v>8</v>
      </c>
      <c r="B21">
        <f t="shared" si="4"/>
        <v>3.1839389999999987</v>
      </c>
      <c r="C21">
        <f t="shared" si="5"/>
        <v>1527.3515149046627</v>
      </c>
      <c r="D21">
        <f t="shared" si="6"/>
        <v>0.11438978611746772</v>
      </c>
      <c r="E21">
        <f t="shared" si="7"/>
        <v>6.6042973807463712E-2</v>
      </c>
    </row>
    <row r="22" spans="1:5" x14ac:dyDescent="0.2">
      <c r="A22" t="s">
        <v>9</v>
      </c>
      <c r="B22">
        <f t="shared" si="4"/>
        <v>3.2624533333333332</v>
      </c>
      <c r="C22">
        <f t="shared" si="5"/>
        <v>1830.0094539629013</v>
      </c>
      <c r="D22">
        <f t="shared" si="6"/>
        <v>0.2366361291652927</v>
      </c>
      <c r="E22">
        <f t="shared" si="7"/>
        <v>0.1366219328735728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4BC-38DC-F844-A71A-618369EFEFD8}">
  <dimension ref="A1:I22"/>
  <sheetViews>
    <sheetView workbookViewId="0">
      <selection activeCell="H7" sqref="H7"/>
    </sheetView>
  </sheetViews>
  <sheetFormatPr baseColWidth="10" defaultRowHeight="16" x14ac:dyDescent="0.2"/>
  <sheetData>
    <row r="1" spans="1:9" s="3" customFormat="1" x14ac:dyDescent="0.2">
      <c r="B1" s="3" t="s">
        <v>16</v>
      </c>
      <c r="G1" s="3" t="s">
        <v>17</v>
      </c>
    </row>
    <row r="2" spans="1:9" s="3" customFormat="1" x14ac:dyDescent="0.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2.9532939999999996</v>
      </c>
      <c r="C3">
        <v>3.5083926666666674</v>
      </c>
      <c r="D3">
        <v>3.0954933333333337</v>
      </c>
      <c r="F3" t="s">
        <v>6</v>
      </c>
      <c r="G3">
        <v>2.7770126666666668</v>
      </c>
      <c r="H3">
        <v>3.3518023333333336</v>
      </c>
      <c r="I3">
        <v>2.966741333333335</v>
      </c>
    </row>
    <row r="4" spans="1:9" x14ac:dyDescent="0.2">
      <c r="A4" t="s">
        <v>7</v>
      </c>
      <c r="B4">
        <v>7.9585586666666668</v>
      </c>
      <c r="C4">
        <v>8.0607643333333332</v>
      </c>
      <c r="D4">
        <v>7.7338666666666676</v>
      </c>
      <c r="F4" t="s">
        <v>7</v>
      </c>
      <c r="G4">
        <v>3.1473910000000007</v>
      </c>
      <c r="H4">
        <v>3.0142423333333328</v>
      </c>
      <c r="I4">
        <v>3.0732093333333337</v>
      </c>
    </row>
    <row r="5" spans="1:9" x14ac:dyDescent="0.2">
      <c r="A5" t="s">
        <v>8</v>
      </c>
      <c r="B5">
        <v>8.0007536666666663</v>
      </c>
      <c r="C5">
        <v>7.9557456666666662</v>
      </c>
      <c r="D5">
        <v>7.8774746666666671</v>
      </c>
      <c r="F5" t="s">
        <v>8</v>
      </c>
      <c r="G5">
        <v>3.4455689999999999</v>
      </c>
      <c r="H5">
        <v>3.3874336666666665</v>
      </c>
      <c r="I5">
        <v>3.1210786666666666</v>
      </c>
    </row>
    <row r="6" spans="1:9" x14ac:dyDescent="0.2">
      <c r="A6" t="s">
        <v>9</v>
      </c>
      <c r="B6">
        <v>8.0888943333333323</v>
      </c>
      <c r="C6">
        <v>8.0138809999999996</v>
      </c>
      <c r="D6">
        <v>7.7685306666666669</v>
      </c>
      <c r="F6" t="s">
        <v>9</v>
      </c>
      <c r="G6">
        <v>3.1164479999999992</v>
      </c>
      <c r="H6">
        <v>3.4043649999999999</v>
      </c>
      <c r="I6">
        <v>3.5618066666666675</v>
      </c>
    </row>
    <row r="9" spans="1:9" x14ac:dyDescent="0.2">
      <c r="A9" s="2" t="s">
        <v>16</v>
      </c>
      <c r="B9" s="2"/>
    </row>
    <row r="10" spans="1:9" x14ac:dyDescent="0.2">
      <c r="A10" s="1" t="s">
        <v>2</v>
      </c>
      <c r="B10" s="1" t="s">
        <v>10</v>
      </c>
      <c r="C10" s="1" t="s">
        <v>11</v>
      </c>
      <c r="D10" s="1" t="s">
        <v>12</v>
      </c>
      <c r="E10" s="1" t="s">
        <v>13</v>
      </c>
    </row>
    <row r="11" spans="1:9" x14ac:dyDescent="0.2">
      <c r="A11" t="s">
        <v>6</v>
      </c>
      <c r="B11">
        <f>AVERAGE(B3:D3)</f>
        <v>3.185726666666667</v>
      </c>
      <c r="C11">
        <f>10^B11</f>
        <v>1533.651439783245</v>
      </c>
      <c r="D11">
        <f>STDEV(B3:D3)</f>
        <v>0.28834037744844443</v>
      </c>
      <c r="E11">
        <f>D11/SQRT(COUNT(B3:D3))</f>
        <v>0.1664733945380977</v>
      </c>
    </row>
    <row r="12" spans="1:9" x14ac:dyDescent="0.2">
      <c r="A12" t="s">
        <v>7</v>
      </c>
      <c r="B12">
        <f t="shared" ref="B12:B14" si="0">AVERAGE(B4:D4)</f>
        <v>7.9177298888888892</v>
      </c>
      <c r="C12">
        <f t="shared" ref="C12:C14" si="1">10^B12</f>
        <v>82742738.202443063</v>
      </c>
      <c r="D12">
        <f t="shared" ref="D12:D14" si="2">STDEV(B4:D4)</f>
        <v>0.16722967122836777</v>
      </c>
      <c r="E12">
        <f t="shared" ref="E12:E14" si="3">D12/SQRT(COUNT(B4:D4))</f>
        <v>9.6550095700190755E-2</v>
      </c>
    </row>
    <row r="13" spans="1:9" x14ac:dyDescent="0.2">
      <c r="A13" t="s">
        <v>8</v>
      </c>
      <c r="B13">
        <f t="shared" si="0"/>
        <v>7.9446580000000004</v>
      </c>
      <c r="C13">
        <f t="shared" si="1"/>
        <v>88035533.4138868</v>
      </c>
      <c r="D13">
        <f t="shared" si="2"/>
        <v>6.2382932155624758E-2</v>
      </c>
      <c r="E13">
        <f t="shared" si="3"/>
        <v>3.6016802672888114E-2</v>
      </c>
    </row>
    <row r="14" spans="1:9" x14ac:dyDescent="0.2">
      <c r="A14" t="s">
        <v>9</v>
      </c>
      <c r="B14">
        <f t="shared" si="0"/>
        <v>7.9571019999999999</v>
      </c>
      <c r="C14">
        <f t="shared" si="1"/>
        <v>90594534.957196936</v>
      </c>
      <c r="D14">
        <f t="shared" si="2"/>
        <v>0.16755927566320394</v>
      </c>
      <c r="E14">
        <f t="shared" si="3"/>
        <v>9.6740392909369505E-2</v>
      </c>
    </row>
    <row r="17" spans="1:5" x14ac:dyDescent="0.2">
      <c r="A17" s="2" t="s">
        <v>17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3.0318521111111116</v>
      </c>
      <c r="C19">
        <f>10^B19</f>
        <v>1076.0987108336467</v>
      </c>
      <c r="D19">
        <f>STDEV(G3:I3)</f>
        <v>0.29287429088913686</v>
      </c>
      <c r="E19">
        <f>D19/SQRT(COUNT(G3:I3))</f>
        <v>0.16909105068356395</v>
      </c>
    </row>
    <row r="20" spans="1:5" x14ac:dyDescent="0.2">
      <c r="A20" t="s">
        <v>7</v>
      </c>
      <c r="B20">
        <f t="shared" ref="B20:B22" si="4">AVERAGE(G4:I4)</f>
        <v>3.0782808888888891</v>
      </c>
      <c r="C20">
        <f t="shared" ref="C20:C22" si="5">10^B20</f>
        <v>1197.514798220373</v>
      </c>
      <c r="D20">
        <f t="shared" ref="D20:D22" si="6">STDEV(G4:I4)</f>
        <v>6.6719055490861642E-2</v>
      </c>
      <c r="E20">
        <f t="shared" ref="E20:E22" si="7">D20/SQRT(COUNT(G4:I4))</f>
        <v>3.8520264647726551E-2</v>
      </c>
    </row>
    <row r="21" spans="1:5" x14ac:dyDescent="0.2">
      <c r="A21" t="s">
        <v>8</v>
      </c>
      <c r="B21">
        <f t="shared" si="4"/>
        <v>3.3180271111111108</v>
      </c>
      <c r="C21">
        <f t="shared" si="5"/>
        <v>2079.8265175533488</v>
      </c>
      <c r="D21">
        <f t="shared" si="6"/>
        <v>0.17302152054660497</v>
      </c>
      <c r="E21">
        <f t="shared" si="7"/>
        <v>9.9894021463180743E-2</v>
      </c>
    </row>
    <row r="22" spans="1:5" x14ac:dyDescent="0.2">
      <c r="A22" t="s">
        <v>9</v>
      </c>
      <c r="B22">
        <f t="shared" si="4"/>
        <v>3.3608732222222222</v>
      </c>
      <c r="C22">
        <f t="shared" si="5"/>
        <v>2295.4784619811503</v>
      </c>
      <c r="D22">
        <f t="shared" si="6"/>
        <v>0.22584228245499519</v>
      </c>
      <c r="E22">
        <f t="shared" si="7"/>
        <v>0.13039010256979097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AF1D-D810-AE4A-84B3-F4DC82CBA15A}">
  <dimension ref="A1:I22"/>
  <sheetViews>
    <sheetView tabSelected="1" workbookViewId="0">
      <selection activeCell="I21" sqref="I21"/>
    </sheetView>
  </sheetViews>
  <sheetFormatPr baseColWidth="10" defaultRowHeight="16" x14ac:dyDescent="0.2"/>
  <sheetData>
    <row r="1" spans="1:9" s="3" customFormat="1" x14ac:dyDescent="0.2">
      <c r="B1" s="3" t="s">
        <v>22</v>
      </c>
      <c r="G1" s="3" t="s">
        <v>23</v>
      </c>
    </row>
    <row r="2" spans="1:9" s="3" customFormat="1" x14ac:dyDescent="0.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">
      <c r="A3" t="s">
        <v>6</v>
      </c>
      <c r="B3">
        <v>9.7101199999999963</v>
      </c>
      <c r="C3">
        <v>9.3371599999999937</v>
      </c>
      <c r="D3">
        <v>9.4649199999999993</v>
      </c>
      <c r="F3" t="s">
        <v>6</v>
      </c>
      <c r="G3">
        <v>9.5261999999999993</v>
      </c>
      <c r="H3">
        <v>9.4198000000000004</v>
      </c>
      <c r="I3">
        <v>9.0441199999999959</v>
      </c>
    </row>
    <row r="4" spans="1:9" x14ac:dyDescent="0.2">
      <c r="A4" t="s">
        <v>7</v>
      </c>
      <c r="B4">
        <v>9.7308400000000006</v>
      </c>
      <c r="C4">
        <v>10.467880000000001</v>
      </c>
      <c r="D4">
        <v>11.799880000000002</v>
      </c>
      <c r="F4" t="s">
        <v>7</v>
      </c>
      <c r="G4">
        <v>9.769320000000004</v>
      </c>
      <c r="H4">
        <v>10.074199999999998</v>
      </c>
      <c r="I4">
        <v>9.7900399999999976</v>
      </c>
    </row>
    <row r="5" spans="1:9" x14ac:dyDescent="0.2">
      <c r="A5" t="s">
        <v>8</v>
      </c>
      <c r="B5">
        <v>11.237</v>
      </c>
      <c r="C5">
        <v>11.71308</v>
      </c>
      <c r="D5">
        <v>12.43628</v>
      </c>
      <c r="F5" t="s">
        <v>8</v>
      </c>
      <c r="G5">
        <v>9.4703599999999994</v>
      </c>
      <c r="H5">
        <v>10.111200000000004</v>
      </c>
      <c r="I5">
        <v>10.225160000000002</v>
      </c>
    </row>
    <row r="6" spans="1:9" x14ac:dyDescent="0.2">
      <c r="A6" t="s">
        <v>9</v>
      </c>
      <c r="B6">
        <v>11.068759999999997</v>
      </c>
      <c r="C6">
        <v>12.798360000000001</v>
      </c>
      <c r="D6">
        <v>11.6218</v>
      </c>
      <c r="F6" t="s">
        <v>9</v>
      </c>
      <c r="G6">
        <v>10.24588</v>
      </c>
      <c r="H6">
        <v>8.7214799999999997</v>
      </c>
      <c r="I6">
        <v>9.7219599999999993</v>
      </c>
    </row>
    <row r="9" spans="1:9" x14ac:dyDescent="0.2">
      <c r="A9" s="3" t="s">
        <v>22</v>
      </c>
    </row>
    <row r="10" spans="1:9" x14ac:dyDescent="0.2">
      <c r="A10" s="3" t="s">
        <v>2</v>
      </c>
      <c r="B10" s="3" t="s">
        <v>10</v>
      </c>
      <c r="C10" s="3" t="s">
        <v>11</v>
      </c>
      <c r="D10" s="3" t="s">
        <v>12</v>
      </c>
      <c r="E10" s="3" t="s">
        <v>13</v>
      </c>
    </row>
    <row r="11" spans="1:9" x14ac:dyDescent="0.2">
      <c r="A11" t="s">
        <v>6</v>
      </c>
      <c r="B11">
        <f>AVERAGE(B3:D3)</f>
        <v>9.5040666666666631</v>
      </c>
      <c r="C11">
        <f>10^B11</f>
        <v>3192027811.8712769</v>
      </c>
      <c r="D11">
        <f>STDEV(B3:D3)</f>
        <v>0.18953663638814966</v>
      </c>
      <c r="E11">
        <f>D11/SQRT(COUNT(B3:D3))</f>
        <v>0.10942902803999444</v>
      </c>
    </row>
    <row r="12" spans="1:9" x14ac:dyDescent="0.2">
      <c r="A12" t="s">
        <v>7</v>
      </c>
      <c r="B12">
        <f t="shared" ref="B12:B14" si="0">AVERAGE(B4:D4)</f>
        <v>10.666200000000002</v>
      </c>
      <c r="C12">
        <f t="shared" ref="C12:C14" si="1">10^B12</f>
        <v>46366039408.055786</v>
      </c>
      <c r="D12">
        <f t="shared" ref="D12:D14" si="2">STDEV(B4:D4)</f>
        <v>1.0486800022885918</v>
      </c>
      <c r="E12">
        <f t="shared" ref="E12:E14" si="3">D12/SQRT(COUNT(B4:D4))</f>
        <v>0.60545568161509589</v>
      </c>
    </row>
    <row r="13" spans="1:9" x14ac:dyDescent="0.2">
      <c r="A13" t="s">
        <v>8</v>
      </c>
      <c r="B13">
        <f t="shared" si="0"/>
        <v>11.795453333333333</v>
      </c>
      <c r="C13">
        <f t="shared" si="1"/>
        <v>624386253893.25818</v>
      </c>
      <c r="D13">
        <f t="shared" si="2"/>
        <v>0.60386849076047455</v>
      </c>
      <c r="E13">
        <f t="shared" si="3"/>
        <v>0.34864363569569307</v>
      </c>
    </row>
    <row r="14" spans="1:9" x14ac:dyDescent="0.2">
      <c r="A14" t="s">
        <v>9</v>
      </c>
      <c r="B14">
        <f t="shared" si="0"/>
        <v>11.829639999999999</v>
      </c>
      <c r="C14">
        <f t="shared" si="1"/>
        <v>675522781715.83313</v>
      </c>
      <c r="D14">
        <f t="shared" si="2"/>
        <v>0.88333297187414128</v>
      </c>
      <c r="E14">
        <f t="shared" si="3"/>
        <v>0.50999252909560766</v>
      </c>
    </row>
    <row r="17" spans="1:5" x14ac:dyDescent="0.2">
      <c r="A17" s="2" t="s">
        <v>23</v>
      </c>
      <c r="B17" s="2"/>
      <c r="C17" s="2"/>
    </row>
    <row r="18" spans="1:5" x14ac:dyDescent="0.2">
      <c r="A18" s="1" t="s">
        <v>2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6</v>
      </c>
      <c r="B19">
        <f>AVERAGE(G3:I3)</f>
        <v>9.3300399999999986</v>
      </c>
      <c r="C19">
        <f>10^B19</f>
        <v>2138159012.1561825</v>
      </c>
      <c r="D19">
        <f>STDEV(G3:I3)</f>
        <v>0.25326453521960207</v>
      </c>
      <c r="E19">
        <f>D19/SQRT(COUNT(G3:I3))</f>
        <v>0.14622234758522271</v>
      </c>
    </row>
    <row r="20" spans="1:5" x14ac:dyDescent="0.2">
      <c r="A20" t="s">
        <v>7</v>
      </c>
      <c r="B20">
        <f t="shared" ref="B20:B22" si="4">AVERAGE(G4:I4)</f>
        <v>9.8778533333333325</v>
      </c>
      <c r="C20">
        <f t="shared" ref="C20:C22" si="5">10^B20</f>
        <v>7548372666.5055094</v>
      </c>
      <c r="D20">
        <f t="shared" ref="D20:D22" si="6">STDEV(G4:I4)</f>
        <v>0.1703565077516343</v>
      </c>
      <c r="E20">
        <f t="shared" ref="E20:E22" si="7">D20/SQRT(COUNT(G4:I4))</f>
        <v>9.8355375608610643E-2</v>
      </c>
    </row>
    <row r="21" spans="1:5" x14ac:dyDescent="0.2">
      <c r="A21" t="s">
        <v>8</v>
      </c>
      <c r="B21">
        <f t="shared" si="4"/>
        <v>9.9355733333333358</v>
      </c>
      <c r="C21">
        <f t="shared" si="5"/>
        <v>8621311426.3899555</v>
      </c>
      <c r="D21">
        <f t="shared" si="6"/>
        <v>0.40689593821189091</v>
      </c>
      <c r="E21">
        <f t="shared" si="7"/>
        <v>0.23492147945880057</v>
      </c>
    </row>
    <row r="22" spans="1:5" x14ac:dyDescent="0.2">
      <c r="A22" t="s">
        <v>9</v>
      </c>
      <c r="B22">
        <f t="shared" si="4"/>
        <v>9.5631066666666662</v>
      </c>
      <c r="C22">
        <f t="shared" si="5"/>
        <v>3656845960.4023728</v>
      </c>
      <c r="D22">
        <f t="shared" si="6"/>
        <v>0.77451573653046801</v>
      </c>
      <c r="E22">
        <f t="shared" si="7"/>
        <v>0.44716686897746699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Bill</vt:lpstr>
      <vt:lpstr>Carl</vt:lpstr>
      <vt:lpstr>Ben</vt:lpstr>
      <vt:lpstr>CCS1</vt:lpstr>
      <vt:lpstr>CCS2</vt:lpstr>
      <vt:lpstr>SDS1</vt:lpstr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2021-03-26T05:28:08Z</dcterms:created>
  <dcterms:modified xsi:type="dcterms:W3CDTF">2021-04-01T07:08:21Z</dcterms:modified>
</cp:coreProperties>
</file>