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ghatbale/Documents/UCSD Health/Growth Curve Experiments/Final Data/qPCR data/Cocktail qPCR/Carl+SDS1+CCS2/Cocktail/"/>
    </mc:Choice>
  </mc:AlternateContent>
  <xr:revisionPtr revIDLastSave="0" documentId="8_{BD0F40D6-ECE0-8C41-B3B1-369F41700D59}" xr6:coauthVersionLast="45" xr6:coauthVersionMax="45" xr10:uidLastSave="{00000000-0000-0000-0000-000000000000}"/>
  <bookViews>
    <workbookView xWindow="480" yWindow="460" windowWidth="25040" windowHeight="14200" activeTab="2" xr2:uid="{E2866FF9-BE2C-2E4B-80FA-F25A98EE7944}"/>
  </bookViews>
  <sheets>
    <sheet name="Carl" sheetId="1" r:id="rId1"/>
    <sheet name="SDS1" sheetId="2" r:id="rId2"/>
    <sheet name="CCS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G23" i="3" s="1"/>
  <c r="E23" i="3"/>
  <c r="D23" i="3"/>
  <c r="F22" i="3"/>
  <c r="G22" i="3" s="1"/>
  <c r="D22" i="3"/>
  <c r="E22" i="3" s="1"/>
  <c r="F21" i="3"/>
  <c r="G21" i="3" s="1"/>
  <c r="E21" i="3"/>
  <c r="D21" i="3"/>
  <c r="F20" i="3"/>
  <c r="G20" i="3" s="1"/>
  <c r="D20" i="3"/>
  <c r="E20" i="3" s="1"/>
  <c r="F15" i="3"/>
  <c r="G15" i="3" s="1"/>
  <c r="E15" i="3"/>
  <c r="D15" i="3"/>
  <c r="F14" i="3"/>
  <c r="G14" i="3" s="1"/>
  <c r="D14" i="3"/>
  <c r="E14" i="3" s="1"/>
  <c r="F13" i="3"/>
  <c r="G13" i="3" s="1"/>
  <c r="E13" i="3"/>
  <c r="D13" i="3"/>
  <c r="F12" i="3"/>
  <c r="G12" i="3" s="1"/>
  <c r="D12" i="3"/>
  <c r="E12" i="3" s="1"/>
  <c r="F23" i="2" l="1"/>
  <c r="G23" i="2" s="1"/>
  <c r="E23" i="2"/>
  <c r="D23" i="2"/>
  <c r="F22" i="2"/>
  <c r="G22" i="2" s="1"/>
  <c r="D22" i="2"/>
  <c r="E22" i="2" s="1"/>
  <c r="F21" i="2"/>
  <c r="G21" i="2" s="1"/>
  <c r="E21" i="2"/>
  <c r="D21" i="2"/>
  <c r="F20" i="2"/>
  <c r="G20" i="2" s="1"/>
  <c r="D20" i="2"/>
  <c r="E20" i="2" s="1"/>
  <c r="F15" i="2"/>
  <c r="G15" i="2" s="1"/>
  <c r="E15" i="2"/>
  <c r="D15" i="2"/>
  <c r="F14" i="2"/>
  <c r="G14" i="2" s="1"/>
  <c r="D14" i="2"/>
  <c r="E14" i="2" s="1"/>
  <c r="F13" i="2"/>
  <c r="G13" i="2" s="1"/>
  <c r="E13" i="2"/>
  <c r="D13" i="2"/>
  <c r="F12" i="2"/>
  <c r="G12" i="2" s="1"/>
  <c r="D12" i="2"/>
  <c r="E12" i="2" s="1"/>
  <c r="E23" i="1" l="1"/>
  <c r="F23" i="1" s="1"/>
  <c r="C23" i="1"/>
  <c r="D23" i="1" s="1"/>
  <c r="E22" i="1"/>
  <c r="F22" i="1" s="1"/>
  <c r="C22" i="1"/>
  <c r="D22" i="1" s="1"/>
  <c r="E21" i="1"/>
  <c r="F21" i="1" s="1"/>
  <c r="C21" i="1"/>
  <c r="D21" i="1" s="1"/>
  <c r="E20" i="1"/>
  <c r="F20" i="1" s="1"/>
  <c r="C20" i="1"/>
  <c r="D20" i="1" s="1"/>
  <c r="E15" i="1"/>
  <c r="F15" i="1" s="1"/>
  <c r="C15" i="1"/>
  <c r="D15" i="1" s="1"/>
  <c r="E14" i="1"/>
  <c r="F14" i="1" s="1"/>
  <c r="C14" i="1"/>
  <c r="D14" i="1" s="1"/>
  <c r="E13" i="1"/>
  <c r="F13" i="1" s="1"/>
  <c r="C13" i="1"/>
  <c r="D13" i="1" s="1"/>
  <c r="E12" i="1"/>
  <c r="F12" i="1" s="1"/>
  <c r="C12" i="1"/>
  <c r="D12" i="1" s="1"/>
</calcChain>
</file>

<file path=xl/sharedStrings.xml><?xml version="1.0" encoding="utf-8"?>
<sst xmlns="http://schemas.openxmlformats.org/spreadsheetml/2006/main" count="114" uniqueCount="14">
  <si>
    <t>Yi6-1_Cocktail 2 (Carl+SDS1+CCS2)</t>
  </si>
  <si>
    <t>Only Cocktail 2 (Carl+SDS1+CCS2)</t>
  </si>
  <si>
    <t>Time</t>
  </si>
  <si>
    <t>BI</t>
  </si>
  <si>
    <t>BII</t>
  </si>
  <si>
    <t>BIII</t>
  </si>
  <si>
    <t>0h</t>
  </si>
  <si>
    <t>24h</t>
  </si>
  <si>
    <t>48h</t>
  </si>
  <si>
    <t>72h</t>
  </si>
  <si>
    <t>Average (Log PFU/ml)</t>
  </si>
  <si>
    <t>PFU/ml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</si>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</sst>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470F-10DE-744B-9560-ECCF544AFB47}">
  <dimension ref="B2:J23"/>
  <sheetViews>
    <sheetView workbookViewId="0">
      <selection activeCell="K22" sqref="K22"/>
    </sheetView>
  </sheetViews>
  <sheetFormatPr baseColWidth="10" defaultRowHeight="16" x14ac:dyDescent="0.2"/>
  <sheetData>
    <row r="2" spans="2:10" x14ac:dyDescent="0.2">
      <c r="C2" s="1" t="s">
        <v>0</v>
      </c>
      <c r="D2" s="1"/>
      <c r="H2" s="1" t="s">
        <v>1</v>
      </c>
      <c r="I2" s="1"/>
      <c r="J2" s="1"/>
    </row>
    <row r="3" spans="2:10" x14ac:dyDescent="0.2">
      <c r="B3" s="1" t="s">
        <v>2</v>
      </c>
      <c r="C3" s="1" t="s">
        <v>3</v>
      </c>
      <c r="D3" s="1" t="s">
        <v>4</v>
      </c>
      <c r="E3" s="1" t="s">
        <v>5</v>
      </c>
      <c r="G3" s="1" t="s">
        <v>2</v>
      </c>
      <c r="H3" s="1" t="s">
        <v>3</v>
      </c>
      <c r="I3" s="1" t="s">
        <v>4</v>
      </c>
      <c r="J3" s="1" t="s">
        <v>5</v>
      </c>
    </row>
    <row r="4" spans="2:10" x14ac:dyDescent="0.2">
      <c r="B4" t="s">
        <v>6</v>
      </c>
      <c r="C4">
        <v>7.8173600000000008</v>
      </c>
      <c r="D4">
        <v>7.936096</v>
      </c>
      <c r="E4">
        <v>7.728731999999999</v>
      </c>
      <c r="G4" t="s">
        <v>6</v>
      </c>
      <c r="H4">
        <v>7.7546133333333334</v>
      </c>
      <c r="I4">
        <v>7.7420639999999992</v>
      </c>
      <c r="J4">
        <v>7.8110599999999994</v>
      </c>
    </row>
    <row r="5" spans="2:10" x14ac:dyDescent="0.2">
      <c r="B5" t="s">
        <v>7</v>
      </c>
      <c r="C5">
        <v>7.9013439999999999</v>
      </c>
      <c r="D5">
        <v>7.6725599999999998</v>
      </c>
      <c r="E5">
        <v>7.6122679999999994</v>
      </c>
      <c r="G5" t="s">
        <v>7</v>
      </c>
      <c r="H5">
        <v>7.9341653333333326</v>
      </c>
      <c r="I5">
        <v>7.9138933333333323</v>
      </c>
      <c r="J5">
        <v>7.8823439999999989</v>
      </c>
    </row>
    <row r="6" spans="2:10" x14ac:dyDescent="0.2">
      <c r="B6" t="s">
        <v>8</v>
      </c>
      <c r="C6">
        <v>7.936096</v>
      </c>
      <c r="D6">
        <v>7.9544373333333329</v>
      </c>
      <c r="E6">
        <v>7.6624679999999996</v>
      </c>
      <c r="G6" t="s">
        <v>8</v>
      </c>
      <c r="H6">
        <v>7.7941920000000007</v>
      </c>
      <c r="I6">
        <v>7.6966933333333332</v>
      </c>
      <c r="J6">
        <v>7.9154759999999991</v>
      </c>
    </row>
    <row r="7" spans="2:10" x14ac:dyDescent="0.2">
      <c r="B7" t="s">
        <v>9</v>
      </c>
      <c r="C7">
        <v>7.7478560000000005</v>
      </c>
      <c r="D7">
        <v>7.7604053333333338</v>
      </c>
      <c r="E7">
        <v>7.8893719999999998</v>
      </c>
      <c r="G7" t="s">
        <v>9</v>
      </c>
      <c r="H7">
        <v>7.5615466666666666</v>
      </c>
      <c r="I7">
        <v>7.5740959999999999</v>
      </c>
      <c r="J7">
        <v>7.7347559999999991</v>
      </c>
    </row>
    <row r="10" spans="2:10" x14ac:dyDescent="0.2">
      <c r="B10" s="1" t="s">
        <v>0</v>
      </c>
      <c r="C10" s="1"/>
      <c r="H10" s="1"/>
      <c r="I10" s="1"/>
      <c r="J10" s="1"/>
    </row>
    <row r="11" spans="2:10" x14ac:dyDescent="0.2">
      <c r="B11" s="1" t="s">
        <v>2</v>
      </c>
      <c r="C11" s="1" t="s">
        <v>10</v>
      </c>
      <c r="D11" s="1" t="s">
        <v>11</v>
      </c>
      <c r="E11" s="1" t="s">
        <v>12</v>
      </c>
      <c r="F11" s="1" t="s">
        <v>13</v>
      </c>
      <c r="H11" s="1"/>
    </row>
    <row r="12" spans="2:10" x14ac:dyDescent="0.2">
      <c r="B12" t="s">
        <v>6</v>
      </c>
      <c r="C12">
        <f>AVERAGE(C4:E4)</f>
        <v>7.8273960000000002</v>
      </c>
      <c r="D12">
        <f>10^C12</f>
        <v>67204135.687015325</v>
      </c>
      <c r="E12">
        <f>STDEV(C4:E4)</f>
        <v>0.10404565390250613</v>
      </c>
      <c r="F12">
        <f>E12/SQRT(COUNT(C4:E4))</f>
        <v>6.007078628862255E-2</v>
      </c>
      <c r="H12" s="1"/>
    </row>
    <row r="13" spans="2:10" x14ac:dyDescent="0.2">
      <c r="B13" t="s">
        <v>7</v>
      </c>
      <c r="C13">
        <f>AVERAGE(C5:E5)</f>
        <v>7.7287239999999997</v>
      </c>
      <c r="D13">
        <f>10^C13</f>
        <v>53545625.968707852</v>
      </c>
      <c r="E13">
        <f>STDEV(C5:E5)</f>
        <v>0.15250255609661129</v>
      </c>
      <c r="F13">
        <f>E13/SQRT(COUNT(C5:E5))</f>
        <v>8.8047391814484538E-2</v>
      </c>
      <c r="H13" s="1"/>
    </row>
    <row r="14" spans="2:10" x14ac:dyDescent="0.2">
      <c r="B14" t="s">
        <v>8</v>
      </c>
      <c r="C14">
        <f t="shared" ref="C14:C15" si="0">AVERAGE(C6:E6)</f>
        <v>7.8510004444444448</v>
      </c>
      <c r="D14">
        <f t="shared" ref="D14:D15" si="1">10^C14</f>
        <v>70957849.412518054</v>
      </c>
      <c r="E14">
        <f t="shared" ref="E14:E15" si="2">STDEV(C6:E6)</f>
        <v>0.16353122968796907</v>
      </c>
      <c r="F14">
        <f t="shared" ref="F14:F15" si="3">E14/SQRT(COUNT(C6:E6))</f>
        <v>9.441479948125947E-2</v>
      </c>
      <c r="H14" s="1"/>
    </row>
    <row r="15" spans="2:10" x14ac:dyDescent="0.2">
      <c r="B15" t="s">
        <v>9</v>
      </c>
      <c r="C15">
        <f t="shared" si="0"/>
        <v>7.7992111111111102</v>
      </c>
      <c r="D15">
        <f t="shared" si="1"/>
        <v>62981226.101588078</v>
      </c>
      <c r="E15">
        <f t="shared" si="2"/>
        <v>7.833333170307287E-2</v>
      </c>
      <c r="F15">
        <f t="shared" si="3"/>
        <v>4.5225770145289369E-2</v>
      </c>
    </row>
    <row r="18" spans="2:6" x14ac:dyDescent="0.2">
      <c r="B18" s="1" t="s">
        <v>1</v>
      </c>
      <c r="C18" s="1"/>
      <c r="D18" s="1"/>
    </row>
    <row r="19" spans="2:6" x14ac:dyDescent="0.2">
      <c r="B19" s="1" t="s">
        <v>2</v>
      </c>
      <c r="C19" s="1" t="s">
        <v>10</v>
      </c>
      <c r="D19" s="1" t="s">
        <v>11</v>
      </c>
      <c r="E19" s="1" t="s">
        <v>12</v>
      </c>
      <c r="F19" s="1" t="s">
        <v>13</v>
      </c>
    </row>
    <row r="20" spans="2:6" x14ac:dyDescent="0.2">
      <c r="B20" t="s">
        <v>6</v>
      </c>
      <c r="C20">
        <f>AVERAGE(H4:J4)</f>
        <v>7.769245777777777</v>
      </c>
      <c r="D20">
        <f>10^C20</f>
        <v>58782192.109483562</v>
      </c>
      <c r="E20">
        <f>STDEV(H4:J4)</f>
        <v>3.6751779913560836E-2</v>
      </c>
      <c r="F20">
        <f>E20/SQRT(COUNT(H4:J4))</f>
        <v>2.1218650026292231E-2</v>
      </c>
    </row>
    <row r="21" spans="2:6" x14ac:dyDescent="0.2">
      <c r="B21" t="s">
        <v>7</v>
      </c>
      <c r="C21">
        <f t="shared" ref="C21:C23" si="4">AVERAGE(H5:J5)</f>
        <v>7.9101342222222213</v>
      </c>
      <c r="D21">
        <f t="shared" ref="D21:D23" si="5">10^C21</f>
        <v>81308176.683284968</v>
      </c>
      <c r="E21">
        <f t="shared" ref="E21:E23" si="6">STDEV(H5:J5)</f>
        <v>2.6114379838900637E-2</v>
      </c>
      <c r="F21">
        <f t="shared" ref="F21:F23" si="7">E21/SQRT(COUNT(H5:J5))</f>
        <v>1.5077144229709419E-2</v>
      </c>
    </row>
    <row r="22" spans="2:6" x14ac:dyDescent="0.2">
      <c r="B22" t="s">
        <v>8</v>
      </c>
      <c r="C22">
        <f t="shared" si="4"/>
        <v>7.8021204444444443</v>
      </c>
      <c r="D22">
        <f t="shared" si="5"/>
        <v>63404552.899362355</v>
      </c>
      <c r="E22">
        <f t="shared" si="6"/>
        <v>0.10960661011967222</v>
      </c>
      <c r="F22">
        <f t="shared" si="7"/>
        <v>6.3281405857555123E-2</v>
      </c>
    </row>
    <row r="23" spans="2:6" x14ac:dyDescent="0.2">
      <c r="B23" t="s">
        <v>9</v>
      </c>
      <c r="C23">
        <f t="shared" si="4"/>
        <v>7.6234662222222225</v>
      </c>
      <c r="D23">
        <f t="shared" si="5"/>
        <v>42020984.407826364</v>
      </c>
      <c r="E23">
        <f t="shared" si="6"/>
        <v>9.6583810341837564E-2</v>
      </c>
      <c r="F23">
        <f t="shared" si="7"/>
        <v>5.5762688900219681E-2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DA7C-8131-2D49-ABD4-0E26F31402F4}">
  <dimension ref="C2:K23"/>
  <sheetViews>
    <sheetView workbookViewId="0">
      <selection activeCell="C2" sqref="C2:K24"/>
    </sheetView>
  </sheetViews>
  <sheetFormatPr baseColWidth="10" defaultRowHeight="16" x14ac:dyDescent="0.2"/>
  <sheetData>
    <row r="2" spans="3:11" x14ac:dyDescent="0.2">
      <c r="D2" s="1" t="s">
        <v>0</v>
      </c>
      <c r="E2" s="1"/>
      <c r="I2" s="1" t="s">
        <v>1</v>
      </c>
      <c r="J2" s="1"/>
      <c r="K2" s="1"/>
    </row>
    <row r="3" spans="3:11" x14ac:dyDescent="0.2">
      <c r="C3" s="1" t="s">
        <v>2</v>
      </c>
      <c r="D3" s="1" t="s">
        <v>3</v>
      </c>
      <c r="E3" s="1" t="s">
        <v>4</v>
      </c>
      <c r="F3" s="1" t="s">
        <v>5</v>
      </c>
      <c r="H3" s="1" t="s">
        <v>2</v>
      </c>
      <c r="I3" s="1" t="s">
        <v>3</v>
      </c>
      <c r="J3" s="1" t="s">
        <v>4</v>
      </c>
      <c r="K3" s="1" t="s">
        <v>5</v>
      </c>
    </row>
    <row r="4" spans="3:11" x14ac:dyDescent="0.2">
      <c r="C4" t="s">
        <v>6</v>
      </c>
      <c r="D4">
        <v>9.6796659999999992</v>
      </c>
      <c r="E4">
        <v>9.6430853333333317</v>
      </c>
      <c r="F4">
        <v>9.4853970000000007</v>
      </c>
      <c r="H4" t="s">
        <v>6</v>
      </c>
      <c r="I4">
        <v>9.5452073333333338</v>
      </c>
      <c r="J4">
        <v>9.457215999999999</v>
      </c>
      <c r="K4">
        <v>9.5792260000000002</v>
      </c>
    </row>
    <row r="5" spans="3:11" x14ac:dyDescent="0.2">
      <c r="C5" t="s">
        <v>7</v>
      </c>
      <c r="D5">
        <v>9.6776886666666648</v>
      </c>
      <c r="E5">
        <v>9.5521279999999997</v>
      </c>
      <c r="F5">
        <v>9.4584560000000018</v>
      </c>
      <c r="H5" t="s">
        <v>7</v>
      </c>
      <c r="I5">
        <v>11.182439333333333</v>
      </c>
      <c r="J5">
        <v>10.285718666666666</v>
      </c>
      <c r="K5">
        <v>10.269473</v>
      </c>
    </row>
    <row r="6" spans="3:11" x14ac:dyDescent="0.2">
      <c r="C6" t="s">
        <v>8</v>
      </c>
      <c r="D6">
        <v>10.576386666666666</v>
      </c>
      <c r="E6">
        <v>10.396449333333333</v>
      </c>
      <c r="F6">
        <v>10.142200000000001</v>
      </c>
      <c r="H6" t="s">
        <v>8</v>
      </c>
      <c r="I6">
        <v>9.6134253333333319</v>
      </c>
      <c r="J6">
        <v>9.4977513333333334</v>
      </c>
      <c r="K6">
        <v>9.7213630000000002</v>
      </c>
    </row>
    <row r="7" spans="3:11" x14ac:dyDescent="0.2">
      <c r="C7" t="s">
        <v>9</v>
      </c>
      <c r="D7">
        <v>10.204647999999999</v>
      </c>
      <c r="E7">
        <v>10.168067333333333</v>
      </c>
      <c r="F7">
        <v>10.323354999999999</v>
      </c>
      <c r="H7" t="s">
        <v>9</v>
      </c>
      <c r="I7">
        <v>8.6633166666666668</v>
      </c>
      <c r="J7">
        <v>9.3830659999999995</v>
      </c>
      <c r="K7">
        <v>9.6349660000000021</v>
      </c>
    </row>
    <row r="10" spans="3:11" x14ac:dyDescent="0.2">
      <c r="C10" s="1" t="s">
        <v>0</v>
      </c>
      <c r="D10" s="1"/>
    </row>
    <row r="11" spans="3:11" x14ac:dyDescent="0.2">
      <c r="C11" s="1" t="s">
        <v>2</v>
      </c>
      <c r="D11" s="1" t="s">
        <v>10</v>
      </c>
      <c r="E11" s="1" t="s">
        <v>11</v>
      </c>
      <c r="F11" s="1" t="s">
        <v>12</v>
      </c>
      <c r="G11" s="1" t="s">
        <v>13</v>
      </c>
    </row>
    <row r="12" spans="3:11" x14ac:dyDescent="0.2">
      <c r="C12" t="s">
        <v>6</v>
      </c>
      <c r="D12">
        <f>AVERAGE(D4:F4)</f>
        <v>9.6027161111111088</v>
      </c>
      <c r="E12">
        <f>10^D12</f>
        <v>4006047653.6891041</v>
      </c>
      <c r="F12">
        <f>STDEV(D4:F4)</f>
        <v>0.10323452265289047</v>
      </c>
      <c r="G12">
        <f>F12/SQRT(COUNT(D4:F4))</f>
        <v>5.9602479443308834E-2</v>
      </c>
    </row>
    <row r="13" spans="3:11" x14ac:dyDescent="0.2">
      <c r="C13" t="s">
        <v>7</v>
      </c>
      <c r="D13">
        <f t="shared" ref="D13:D15" si="0">AVERAGE(D5:F5)</f>
        <v>9.5627575555555548</v>
      </c>
      <c r="E13">
        <f t="shared" ref="E13:E15" si="1">10^D13</f>
        <v>3653907556.5631804</v>
      </c>
      <c r="F13">
        <f t="shared" ref="F13:F15" si="2">STDEV(D5:F5)</f>
        <v>0.11000218689610464</v>
      </c>
      <c r="G13">
        <f t="shared" ref="G13:G15" si="3">F13/SQRT(COUNT(D5:F5))</f>
        <v>6.3509792215913546E-2</v>
      </c>
    </row>
    <row r="14" spans="3:11" x14ac:dyDescent="0.2">
      <c r="C14" t="s">
        <v>8</v>
      </c>
      <c r="D14">
        <f t="shared" si="0"/>
        <v>10.371678666666668</v>
      </c>
      <c r="E14">
        <f t="shared" si="1"/>
        <v>23533074336.623692</v>
      </c>
      <c r="F14">
        <f t="shared" si="2"/>
        <v>0.21815064708386914</v>
      </c>
      <c r="G14">
        <f t="shared" si="3"/>
        <v>0.12594933481776291</v>
      </c>
    </row>
    <row r="15" spans="3:11" x14ac:dyDescent="0.2">
      <c r="C15" t="s">
        <v>9</v>
      </c>
      <c r="D15">
        <f t="shared" si="0"/>
        <v>10.232023444444444</v>
      </c>
      <c r="E15">
        <f t="shared" si="1"/>
        <v>17061744906.417099</v>
      </c>
      <c r="F15">
        <f t="shared" si="2"/>
        <v>8.1182671017850733E-2</v>
      </c>
      <c r="G15">
        <f t="shared" si="3"/>
        <v>4.6870836965688951E-2</v>
      </c>
    </row>
    <row r="18" spans="3:7" x14ac:dyDescent="0.2">
      <c r="D18" s="1" t="s">
        <v>1</v>
      </c>
      <c r="E18" s="1"/>
      <c r="F18" s="1"/>
    </row>
    <row r="19" spans="3:7" x14ac:dyDescent="0.2">
      <c r="C19" s="1" t="s">
        <v>2</v>
      </c>
      <c r="D19" s="1" t="s">
        <v>10</v>
      </c>
      <c r="E19" s="1" t="s">
        <v>11</v>
      </c>
      <c r="F19" s="1" t="s">
        <v>12</v>
      </c>
      <c r="G19" s="1" t="s">
        <v>13</v>
      </c>
    </row>
    <row r="20" spans="3:7" x14ac:dyDescent="0.2">
      <c r="C20" t="s">
        <v>6</v>
      </c>
      <c r="D20">
        <f>AVERAGE(I4:K4)</f>
        <v>9.5272164444444432</v>
      </c>
      <c r="E20">
        <f>10^D20</f>
        <v>3366793223.9979873</v>
      </c>
      <c r="F20">
        <f>STDEV(I4:K4)</f>
        <v>6.2963196291638129E-2</v>
      </c>
      <c r="G20">
        <f>F20/SQRT(COUNT(I4:K4))</f>
        <v>3.6351818328016525E-2</v>
      </c>
    </row>
    <row r="21" spans="3:7" x14ac:dyDescent="0.2">
      <c r="C21" t="s">
        <v>7</v>
      </c>
      <c r="D21">
        <f t="shared" ref="D21:D23" si="4">AVERAGE(I5:K5)</f>
        <v>10.579210333333334</v>
      </c>
      <c r="E21">
        <f t="shared" ref="E21:E23" si="5">10^D21</f>
        <v>37949873565.757401</v>
      </c>
      <c r="F21">
        <f t="shared" ref="F21:F23" si="6">STDEV(I5:K5)</f>
        <v>0.52247478432179983</v>
      </c>
      <c r="G21">
        <f t="shared" ref="G21:G23" si="7">F21/SQRT(COUNT(I5:K5))</f>
        <v>0.30165095737298281</v>
      </c>
    </row>
    <row r="22" spans="3:7" x14ac:dyDescent="0.2">
      <c r="C22" t="s">
        <v>8</v>
      </c>
      <c r="D22">
        <f t="shared" si="4"/>
        <v>9.6108465555555558</v>
      </c>
      <c r="E22">
        <f t="shared" si="5"/>
        <v>4081751448.6331162</v>
      </c>
      <c r="F22">
        <f t="shared" si="6"/>
        <v>0.1118281357194221</v>
      </c>
      <c r="G22">
        <f t="shared" si="7"/>
        <v>6.4564004260582356E-2</v>
      </c>
    </row>
    <row r="23" spans="3:7" x14ac:dyDescent="0.2">
      <c r="C23" t="s">
        <v>9</v>
      </c>
      <c r="D23">
        <f t="shared" si="4"/>
        <v>9.2271162222222234</v>
      </c>
      <c r="E23">
        <f t="shared" si="5"/>
        <v>1687004426.8661971</v>
      </c>
      <c r="F23">
        <f t="shared" si="6"/>
        <v>0.50424781272057317</v>
      </c>
      <c r="G23">
        <f t="shared" si="7"/>
        <v>0.29112761041250296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8D01-5652-CD45-B532-42D062F9BC06}">
  <dimension ref="C2:K23"/>
  <sheetViews>
    <sheetView tabSelected="1" workbookViewId="0">
      <selection activeCell="M14" sqref="M14"/>
    </sheetView>
  </sheetViews>
  <sheetFormatPr baseColWidth="10" defaultRowHeight="16" x14ac:dyDescent="0.2"/>
  <sheetData>
    <row r="2" spans="3:11" x14ac:dyDescent="0.2">
      <c r="D2" s="1" t="s">
        <v>0</v>
      </c>
      <c r="E2" s="1"/>
      <c r="I2" s="1" t="s">
        <v>1</v>
      </c>
      <c r="J2" s="1"/>
      <c r="K2" s="1"/>
    </row>
    <row r="3" spans="3:11" x14ac:dyDescent="0.2">
      <c r="C3" s="1" t="s">
        <v>2</v>
      </c>
      <c r="D3" s="1" t="s">
        <v>3</v>
      </c>
      <c r="E3" s="1" t="s">
        <v>4</v>
      </c>
      <c r="F3" s="1" t="s">
        <v>5</v>
      </c>
      <c r="H3" s="1" t="s">
        <v>2</v>
      </c>
      <c r="I3" s="1" t="s">
        <v>3</v>
      </c>
      <c r="J3" s="1" t="s">
        <v>4</v>
      </c>
      <c r="K3" s="1" t="s">
        <v>5</v>
      </c>
    </row>
    <row r="4" spans="3:11" x14ac:dyDescent="0.2">
      <c r="C4" t="s">
        <v>6</v>
      </c>
      <c r="D4">
        <v>8.7009546666666662</v>
      </c>
      <c r="E4">
        <v>8.6004439999999995</v>
      </c>
      <c r="F4">
        <v>8.5290400000000002</v>
      </c>
      <c r="H4" t="s">
        <v>6</v>
      </c>
      <c r="I4">
        <v>8.4932879999999997</v>
      </c>
      <c r="J4">
        <v>8.5381439999999991</v>
      </c>
      <c r="K4">
        <v>8.5971200000000003</v>
      </c>
    </row>
    <row r="5" spans="3:11" x14ac:dyDescent="0.2">
      <c r="C5" t="s">
        <v>7</v>
      </c>
      <c r="D5">
        <v>8.713414666666667</v>
      </c>
      <c r="E5">
        <v>8.5406359999999992</v>
      </c>
      <c r="F5">
        <v>8.4617000000000004</v>
      </c>
      <c r="H5" t="s">
        <v>7</v>
      </c>
      <c r="I5">
        <v>10.059094666666667</v>
      </c>
      <c r="J5">
        <v>9.4992253333333334</v>
      </c>
      <c r="K5">
        <v>9.3726400000000005</v>
      </c>
    </row>
    <row r="6" spans="3:11" x14ac:dyDescent="0.2">
      <c r="C6" t="s">
        <v>8</v>
      </c>
      <c r="D6">
        <v>9.7741760000000006</v>
      </c>
      <c r="E6">
        <v>9.5067013333333321</v>
      </c>
      <c r="F6">
        <v>9.2150200000000009</v>
      </c>
      <c r="H6" t="s">
        <v>8</v>
      </c>
      <c r="I6">
        <v>8.6170573333333333</v>
      </c>
      <c r="J6">
        <v>8.529837333333333</v>
      </c>
      <c r="K6">
        <v>8.7539999999999996</v>
      </c>
    </row>
    <row r="7" spans="3:11" x14ac:dyDescent="0.2">
      <c r="C7" t="s">
        <v>9</v>
      </c>
      <c r="D7">
        <v>9.4053599999999999</v>
      </c>
      <c r="E7">
        <v>9.4385866666666658</v>
      </c>
      <c r="F7">
        <v>9.3852200000000003</v>
      </c>
      <c r="H7" t="s">
        <v>9</v>
      </c>
      <c r="I7">
        <v>8.4293266666666664</v>
      </c>
      <c r="J7">
        <v>8.5132239999999992</v>
      </c>
      <c r="K7">
        <v>8.6918399999999991</v>
      </c>
    </row>
    <row r="10" spans="3:11" x14ac:dyDescent="0.2">
      <c r="C10" s="1" t="s">
        <v>0</v>
      </c>
      <c r="D10" s="1"/>
    </row>
    <row r="11" spans="3:11" x14ac:dyDescent="0.2">
      <c r="C11" s="1" t="s">
        <v>2</v>
      </c>
      <c r="D11" s="1" t="s">
        <v>10</v>
      </c>
      <c r="E11" s="1" t="s">
        <v>11</v>
      </c>
      <c r="F11" s="1" t="s">
        <v>12</v>
      </c>
      <c r="G11" s="1" t="s">
        <v>13</v>
      </c>
    </row>
    <row r="12" spans="3:11" x14ac:dyDescent="0.2">
      <c r="C12" t="s">
        <v>6</v>
      </c>
      <c r="D12">
        <f>AVERAGE(D4:F4)</f>
        <v>8.6101462222222214</v>
      </c>
      <c r="E12">
        <f>10^D12</f>
        <v>407517461.39974886</v>
      </c>
      <c r="F12">
        <f>STDEV(D4:F4)</f>
        <v>8.6367024904269799E-2</v>
      </c>
      <c r="G12">
        <f>F12/SQRT(COUNT(D4:F4))</f>
        <v>4.9864025077587283E-2</v>
      </c>
    </row>
    <row r="13" spans="3:11" x14ac:dyDescent="0.2">
      <c r="C13" t="s">
        <v>7</v>
      </c>
      <c r="D13">
        <f t="shared" ref="D13:D15" si="0">AVERAGE(D5:F5)</f>
        <v>8.5719168888888877</v>
      </c>
      <c r="E13">
        <f t="shared" ref="E13:E15" si="1">10^D13</f>
        <v>373178735.59593272</v>
      </c>
      <c r="F13">
        <f t="shared" ref="F13:F15" si="2">STDEV(D5:F5)</f>
        <v>0.12873981070763255</v>
      </c>
      <c r="G13">
        <f t="shared" ref="G13:G15" si="3">F13/SQRT(COUNT(D5:F5))</f>
        <v>7.4327964367473118E-2</v>
      </c>
    </row>
    <row r="14" spans="3:11" x14ac:dyDescent="0.2">
      <c r="C14" t="s">
        <v>8</v>
      </c>
      <c r="D14">
        <f t="shared" si="0"/>
        <v>9.4986324444444445</v>
      </c>
      <c r="E14">
        <f t="shared" si="1"/>
        <v>3152335584.4017997</v>
      </c>
      <c r="F14">
        <f t="shared" si="2"/>
        <v>0.27966531481384288</v>
      </c>
      <c r="G14">
        <f t="shared" si="3"/>
        <v>0.16146484479077364</v>
      </c>
    </row>
    <row r="15" spans="3:11" x14ac:dyDescent="0.2">
      <c r="C15" t="s">
        <v>9</v>
      </c>
      <c r="D15">
        <f t="shared" si="0"/>
        <v>9.4097222222222232</v>
      </c>
      <c r="E15">
        <f t="shared" si="1"/>
        <v>2568752265.3684692</v>
      </c>
      <c r="F15">
        <f t="shared" si="2"/>
        <v>2.6949434406213085E-2</v>
      </c>
      <c r="G15">
        <f t="shared" si="3"/>
        <v>1.5559263208935288E-2</v>
      </c>
    </row>
    <row r="18" spans="3:7" x14ac:dyDescent="0.2">
      <c r="D18" s="1" t="s">
        <v>1</v>
      </c>
      <c r="E18" s="1"/>
      <c r="F18" s="1"/>
    </row>
    <row r="19" spans="3:7" x14ac:dyDescent="0.2">
      <c r="C19" s="1" t="s">
        <v>2</v>
      </c>
      <c r="D19" s="1" t="s">
        <v>10</v>
      </c>
      <c r="E19" s="1" t="s">
        <v>11</v>
      </c>
      <c r="F19" s="1" t="s">
        <v>12</v>
      </c>
      <c r="G19" s="1" t="s">
        <v>13</v>
      </c>
    </row>
    <row r="20" spans="3:7" x14ac:dyDescent="0.2">
      <c r="C20" t="s">
        <v>6</v>
      </c>
      <c r="D20">
        <f>AVERAGE(I4:K4)</f>
        <v>8.5428506666666664</v>
      </c>
      <c r="E20">
        <f>10^D20</f>
        <v>349020283.27379149</v>
      </c>
      <c r="F20">
        <f>STDEV(I4:K4)</f>
        <v>5.2075767774785314E-2</v>
      </c>
      <c r="G20">
        <f>F20/SQRT(COUNT(I4:K4))</f>
        <v>3.006595854302874E-2</v>
      </c>
    </row>
    <row r="21" spans="3:7" x14ac:dyDescent="0.2">
      <c r="C21" t="s">
        <v>7</v>
      </c>
      <c r="D21">
        <f t="shared" ref="D21:D23" si="4">AVERAGE(I5:K5)</f>
        <v>9.6436533333333347</v>
      </c>
      <c r="E21">
        <f t="shared" ref="E21:E23" si="5">10^D21</f>
        <v>4402033399.3552628</v>
      </c>
      <c r="F21">
        <f t="shared" ref="F21:F23" si="6">STDEV(I5:K5)</f>
        <v>0.36530752488158658</v>
      </c>
      <c r="G21">
        <f t="shared" ref="G21:G23" si="7">F21/SQRT(COUNT(I5:K5))</f>
        <v>0.21091039782737994</v>
      </c>
    </row>
    <row r="22" spans="3:7" x14ac:dyDescent="0.2">
      <c r="C22" t="s">
        <v>8</v>
      </c>
      <c r="D22">
        <f t="shared" si="4"/>
        <v>8.6336315555555547</v>
      </c>
      <c r="E22">
        <f t="shared" si="5"/>
        <v>430161517.50371188</v>
      </c>
      <c r="F22">
        <f t="shared" si="6"/>
        <v>0.11299669868399456</v>
      </c>
      <c r="G22">
        <f t="shared" si="7"/>
        <v>6.5238674402743294E-2</v>
      </c>
    </row>
    <row r="23" spans="3:7" x14ac:dyDescent="0.2">
      <c r="C23" t="s">
        <v>9</v>
      </c>
      <c r="D23">
        <f t="shared" si="4"/>
        <v>8.5447968888888877</v>
      </c>
      <c r="E23">
        <f t="shared" si="5"/>
        <v>350587872.45301175</v>
      </c>
      <c r="F23">
        <f t="shared" si="6"/>
        <v>0.13407441228301903</v>
      </c>
      <c r="G23">
        <f t="shared" si="7"/>
        <v>7.7407898023041904E-2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Carl</vt:lpstr>
      <vt:lpstr>SDS1</vt:lpstr>
      <vt:lpstr>CCS2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2020-10-28T23:58:16Z</dcterms:created>
  <dcterms:modified xsi:type="dcterms:W3CDTF">2020-10-29T00:21:26Z</dcterms:modified>
</cp:coreProperties>
</file>