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0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0" i="1" l="1"/>
  <c r="H10" i="1"/>
  <c r="H9" i="1"/>
  <c r="G9" i="1"/>
  <c r="G8" i="1"/>
  <c r="F8" i="1"/>
  <c r="F7" i="1"/>
  <c r="E7" i="1"/>
  <c r="E6" i="1"/>
  <c r="D5" i="1"/>
  <c r="D4" i="1"/>
  <c r="D6" i="1"/>
  <c r="C5" i="1"/>
  <c r="C4" i="1"/>
  <c r="B4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<sst xmlns="http://schemas.openxmlformats.org/spreadsheetml/2006/main" count="9" uniqueCount="9">
  <si>
    <t>Exposé</t>
  </si>
  <si>
    <t>Evaluierung GO</t>
  </si>
  <si>
    <t>Evaluierung Deployinator</t>
  </si>
  <si>
    <t>Evaluierung Dreadnot</t>
  </si>
  <si>
    <t>Entwicklungsstand adesso</t>
  </si>
  <si>
    <t>Ausformulierung</t>
  </si>
  <si>
    <t>Arbeitstage</t>
  </si>
  <si>
    <t>Freie Tage</t>
  </si>
  <si>
    <t>Infrastruktur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</si>
</sst>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0" borderId="1" xfId="0" applyNumberFormat="1" applyBorder="1"/>
    <xf numFmtId="1" fontId="0" fillId="0" borderId="1" xfId="0" applyNumberFormat="1" applyBorder="1"/>
    <xf numFmtId="9" fontId="0" fillId="0" borderId="1" xfId="1" applyFont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4">
    <dxf>
      <fill>
        <patternFill>
          <fgColor theme="8" tint="0.79989013336588644"/>
          <bgColor theme="4" tint="0.79998168889431442"/>
        </patternFill>
      </fill>
    </dxf>
    <dxf>
      <fill>
        <patternFill>
          <fgColor theme="8" tint="0.59996337778862885"/>
          <bgColor theme="8" tint="0.39994506668294322"/>
        </patternFill>
      </fill>
    </dxf>
    <dxf>
      <fill>
        <patternFill patternType="solid">
          <fgColor theme="8" tint="0.39988402966399123"/>
          <bgColor theme="8" tint="-0.24994659260841701"/>
        </patternFill>
      </fill>
    </dxf>
    <dxf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abSelected="1" workbookViewId="0">
      <selection activeCell="H15" sqref="H15"/>
    </sheetView>
  </sheetViews>
  <sheetFormatPr baseColWidth="10" defaultRowHeight="14.4" x14ac:dyDescent="0.3"/>
  <cols>
    <col min="1" max="1" width="22.21875" bestFit="1" customWidth="1"/>
    <col min="2" max="2" width="7.21875" bestFit="1" customWidth="1"/>
    <col min="3" max="10" width="10" customWidth="1"/>
  </cols>
  <sheetData>
    <row r="1" spans="1:10" x14ac:dyDescent="0.3">
      <c r="B1" s="3">
        <v>40940</v>
      </c>
      <c r="C1" s="3">
        <v>40969</v>
      </c>
      <c r="D1" s="3">
        <v>41000</v>
      </c>
      <c r="E1" s="3">
        <v>41030</v>
      </c>
      <c r="F1" s="5">
        <v>41061</v>
      </c>
      <c r="G1" s="3">
        <v>41091</v>
      </c>
      <c r="H1" s="3">
        <v>41122</v>
      </c>
      <c r="I1" s="3">
        <v>41153</v>
      </c>
      <c r="J1" s="3">
        <v>41183</v>
      </c>
    </row>
    <row r="2" spans="1:10" x14ac:dyDescent="0.3">
      <c r="A2" t="s">
        <v>7</v>
      </c>
      <c r="B2" s="4">
        <v>0</v>
      </c>
      <c r="C2" s="4">
        <v>0</v>
      </c>
      <c r="D2" s="4">
        <v>2</v>
      </c>
      <c r="E2" s="4">
        <v>6</v>
      </c>
      <c r="F2" s="6">
        <v>0</v>
      </c>
      <c r="G2" s="4">
        <v>7</v>
      </c>
      <c r="H2" s="4">
        <v>0</v>
      </c>
      <c r="I2" s="4">
        <v>0</v>
      </c>
      <c r="J2" s="2"/>
    </row>
    <row r="3" spans="1:10" x14ac:dyDescent="0.3">
      <c r="A3" t="s">
        <v>6</v>
      </c>
      <c r="B3" s="4">
        <f>NETWORKDAYS(B1,C1-1)-B2</f>
        <v>21</v>
      </c>
      <c r="C3" s="4">
        <f t="shared" ref="C3:I3" si="0">NETWORKDAYS(C1,D1-1)-C2</f>
        <v>22</v>
      </c>
      <c r="D3" s="4">
        <f t="shared" si="0"/>
        <v>19</v>
      </c>
      <c r="E3" s="4">
        <f t="shared" si="0"/>
        <v>17</v>
      </c>
      <c r="F3" s="6">
        <f t="shared" si="0"/>
        <v>21</v>
      </c>
      <c r="G3" s="4">
        <f t="shared" si="0"/>
        <v>15</v>
      </c>
      <c r="H3" s="4">
        <f t="shared" si="0"/>
        <v>23</v>
      </c>
      <c r="I3" s="4">
        <f t="shared" si="0"/>
        <v>20</v>
      </c>
    </row>
    <row r="4" spans="1:10" x14ac:dyDescent="0.3">
      <c r="A4" t="s">
        <v>0</v>
      </c>
      <c r="B4" s="1">
        <f>1/B3*10</f>
        <v>0.47619047619047616</v>
      </c>
      <c r="C4" s="1">
        <f>1/C3/8*15</f>
        <v>8.5227272727272735E-2</v>
      </c>
      <c r="D4" s="1">
        <f>1/20/8*42</f>
        <v>0.26250000000000001</v>
      </c>
      <c r="E4" s="1"/>
      <c r="F4" s="7"/>
      <c r="G4" s="1"/>
      <c r="H4" s="1"/>
      <c r="I4" s="1"/>
    </row>
    <row r="5" spans="1:10" x14ac:dyDescent="0.3">
      <c r="A5" t="s">
        <v>8</v>
      </c>
      <c r="B5" s="1"/>
      <c r="C5" s="1">
        <f>1/C3/8*7.5</f>
        <v>4.2613636363636367E-2</v>
      </c>
      <c r="D5" s="1">
        <f>1/D3/8*23</f>
        <v>0.15131578947368421</v>
      </c>
      <c r="E5" s="1"/>
      <c r="F5" s="7"/>
      <c r="G5" s="1"/>
      <c r="H5" s="1"/>
      <c r="I5" s="1"/>
    </row>
    <row r="6" spans="1:10" x14ac:dyDescent="0.3">
      <c r="A6" t="s">
        <v>1</v>
      </c>
      <c r="B6" s="1"/>
      <c r="C6" s="1"/>
      <c r="D6" s="1">
        <f>1/D3/8*49.5</f>
        <v>0.32565789473684209</v>
      </c>
      <c r="E6" s="1">
        <f>1/E3/8*118.5</f>
        <v>0.87132352941176472</v>
      </c>
      <c r="F6" s="7"/>
      <c r="G6" s="1"/>
      <c r="H6" s="1"/>
      <c r="I6" s="1"/>
    </row>
    <row r="7" spans="1:10" x14ac:dyDescent="0.3">
      <c r="A7" t="s">
        <v>2</v>
      </c>
      <c r="B7" s="1"/>
      <c r="C7" s="1"/>
      <c r="D7" s="1"/>
      <c r="E7" s="1">
        <f>1/E3*2</f>
        <v>0.11764705882352941</v>
      </c>
      <c r="F7" s="7">
        <f>1/F3*10</f>
        <v>0.47619047619047616</v>
      </c>
      <c r="G7" s="1"/>
      <c r="H7" s="1"/>
      <c r="I7" s="1"/>
    </row>
    <row r="8" spans="1:10" x14ac:dyDescent="0.3">
      <c r="A8" t="s">
        <v>3</v>
      </c>
      <c r="B8" s="1"/>
      <c r="C8" s="1"/>
      <c r="D8" s="1"/>
      <c r="E8" s="1"/>
      <c r="F8" s="7">
        <f>1/F3*11</f>
        <v>0.52380952380952372</v>
      </c>
      <c r="G8" s="1">
        <f>1/G3*2</f>
        <v>0.13333333333333333</v>
      </c>
      <c r="H8" s="1"/>
      <c r="I8" s="1"/>
    </row>
    <row r="9" spans="1:10" x14ac:dyDescent="0.3">
      <c r="A9" t="s">
        <v>4</v>
      </c>
      <c r="B9" s="1"/>
      <c r="C9" s="1"/>
      <c r="D9" s="1"/>
      <c r="E9" s="1"/>
      <c r="F9" s="7"/>
      <c r="G9" s="1">
        <f>1/G3*13</f>
        <v>0.8666666666666667</v>
      </c>
      <c r="H9" s="1">
        <f>1/H3*7</f>
        <v>0.30434782608695654</v>
      </c>
      <c r="I9" s="1"/>
    </row>
    <row r="10" spans="1:10" x14ac:dyDescent="0.3">
      <c r="A10" t="s">
        <v>5</v>
      </c>
      <c r="B10" s="1"/>
      <c r="C10" s="1"/>
      <c r="D10" s="1"/>
      <c r="E10" s="1"/>
      <c r="F10" s="7"/>
      <c r="G10" s="1"/>
      <c r="H10" s="1">
        <f>1/H3*18</f>
        <v>0.78260869565217384</v>
      </c>
      <c r="I10" s="1">
        <f>1/I3*12</f>
        <v>0.60000000000000009</v>
      </c>
    </row>
    <row r="11" spans="1:10" x14ac:dyDescent="0.3">
      <c r="F11" s="8"/>
    </row>
  </sheetData>
  <conditionalFormatting sqref="B4:I10">
    <cfRule type="cellIs" dxfId="3" priority="1" operator="greaterThan">
      <formula>0.75</formula>
    </cfRule>
    <cfRule type="cellIs" dxfId="2" priority="2" operator="between">
      <formula>0.5</formula>
      <formula>0.75</formula>
    </cfRule>
    <cfRule type="cellIs" dxfId="1" priority="3" operator="between">
      <formula>0.25</formula>
      <formula>0.5</formula>
    </cfRule>
    <cfRule type="cellIs" dxfId="0" priority="4" operator="between">
      <formula>0.01</formula>
      <formula>0.25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adesso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Gärtner, Andre</dc:creator>
  <cp:lastModifiedBy>Gärtner, Andre</cp:lastModifiedBy>
  <cp:lastPrinted>2012-05-30T09:02:03Z</cp:lastPrinted>
  <dcterms:created xsi:type="dcterms:W3CDTF">2012-05-30T06:32:34Z</dcterms:created>
  <dcterms:modified xsi:type="dcterms:W3CDTF">2012-05-30T09:02:12Z</dcterms:modified>
</cp:coreProperties>
</file>