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116" windowHeight="89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8" i="1" l="1"/>
  <c r="I8" i="1"/>
  <c r="N30" i="1" l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M30" i="1"/>
  <c r="C30" i="1"/>
  <c r="K24" i="1"/>
  <c r="K25" i="1"/>
  <c r="K26" i="1"/>
  <c r="K27" i="1"/>
  <c r="K28" i="1"/>
  <c r="K23" i="1"/>
  <c r="K16" i="1"/>
  <c r="K17" i="1"/>
  <c r="K18" i="1"/>
  <c r="K19" i="1"/>
  <c r="K20" i="1"/>
  <c r="K21" i="1"/>
  <c r="K15" i="1"/>
  <c r="K9" i="1"/>
  <c r="K10" i="1"/>
  <c r="K12" i="1"/>
  <c r="K13" i="1"/>
  <c r="L4" i="1"/>
  <c r="K4" i="1" s="1"/>
  <c r="L5" i="1"/>
  <c r="K5" i="1" s="1"/>
  <c r="L7" i="1"/>
  <c r="K7" i="1" s="1"/>
  <c r="L8" i="1"/>
  <c r="L9" i="1"/>
  <c r="L10" i="1"/>
  <c r="L11" i="1"/>
  <c r="K11" i="1" s="1"/>
  <c r="L12" i="1"/>
  <c r="L13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I7" i="1"/>
  <c r="J7" i="1" s="1"/>
  <c r="I9" i="1" s="1"/>
  <c r="J9" i="1" s="1"/>
  <c r="I10" i="1" s="1"/>
  <c r="J10" i="1" s="1"/>
  <c r="I11" i="1" s="1"/>
  <c r="J11" i="1" s="1"/>
  <c r="I12" i="1" s="1"/>
  <c r="J12" i="1" s="1"/>
  <c r="I13" i="1" s="1"/>
  <c r="J13" i="1" s="1"/>
  <c r="I4" i="1"/>
  <c r="J4" i="1" s="1"/>
  <c r="I5" i="1" s="1"/>
  <c r="J5" i="1" s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O2" i="1"/>
  <c r="P2" i="1"/>
  <c r="Q2" i="1"/>
  <c r="R2" i="1"/>
  <c r="S2" i="1"/>
  <c r="N2" i="1"/>
  <c r="M2" i="1"/>
  <c r="H28" i="1"/>
  <c r="H27" i="1"/>
  <c r="H26" i="1"/>
  <c r="H25" i="1"/>
  <c r="H24" i="1"/>
  <c r="H23" i="1"/>
  <c r="C22" i="1"/>
  <c r="E22" i="1" s="1"/>
  <c r="H16" i="1"/>
  <c r="H17" i="1"/>
  <c r="H18" i="1"/>
  <c r="H19" i="1"/>
  <c r="H20" i="1"/>
  <c r="H21" i="1"/>
  <c r="H15" i="1"/>
  <c r="G14" i="1"/>
  <c r="C14" i="1"/>
  <c r="E14" i="1" s="1"/>
  <c r="H7" i="1"/>
  <c r="H8" i="1"/>
  <c r="H9" i="1"/>
  <c r="H10" i="1"/>
  <c r="H11" i="1"/>
  <c r="H12" i="1"/>
  <c r="H13" i="1"/>
  <c r="H4" i="1"/>
  <c r="H5" i="1"/>
  <c r="C6" i="1"/>
  <c r="E6" i="1" s="1"/>
  <c r="G6" i="1" s="1"/>
  <c r="G30" i="1" s="1"/>
  <c r="E30" i="1" s="1"/>
  <c r="C3" i="1"/>
  <c r="E3" i="1" s="1"/>
  <c r="G3" i="1" s="1"/>
  <c r="L30" i="1" l="1"/>
  <c r="K30" i="1" s="1"/>
  <c r="K8" i="1"/>
  <c r="J3" i="1"/>
  <c r="J6" i="1"/>
  <c r="I14" i="1" s="1"/>
  <c r="G22" i="1"/>
  <c r="I15" i="1" l="1"/>
  <c r="J15" i="1" s="1"/>
  <c r="I16" i="1" s="1"/>
  <c r="J16" i="1" s="1"/>
  <c r="I17" i="1" s="1"/>
  <c r="J17" i="1" s="1"/>
  <c r="I18" i="1" s="1"/>
  <c r="J18" i="1" s="1"/>
  <c r="I19" i="1" s="1"/>
  <c r="J19" i="1" s="1"/>
  <c r="I20" i="1" s="1"/>
  <c r="J20" i="1" s="1"/>
  <c r="I21" i="1" s="1"/>
  <c r="J21" i="1" s="1"/>
  <c r="J14" i="1"/>
  <c r="I22" i="1" s="1"/>
  <c r="I23" i="1" l="1"/>
  <c r="J23" i="1" s="1"/>
  <c r="I24" i="1" s="1"/>
  <c r="J24" i="1" s="1"/>
  <c r="I25" i="1" s="1"/>
  <c r="J25" i="1" s="1"/>
  <c r="I26" i="1" s="1"/>
  <c r="J26" i="1" s="1"/>
  <c r="I27" i="1" s="1"/>
  <c r="J27" i="1" s="1"/>
  <c r="I28" i="1" s="1"/>
  <c r="J28" i="1" s="1"/>
  <c r="J22" i="1"/>
</calcChain>
</file>

<file path=xl/sharedStrings.xml><?xml version="1.0" encoding="utf-8"?>
<sst xmlns="http://schemas.openxmlformats.org/spreadsheetml/2006/main" count="67" uniqueCount="66">
  <si>
    <t>Aufgabe</t>
  </si>
  <si>
    <t>Nr.</t>
  </si>
  <si>
    <t>Verbrauch</t>
  </si>
  <si>
    <t>Fertig</t>
  </si>
  <si>
    <t>Offen</t>
  </si>
  <si>
    <t>Exposé Masterarbeit</t>
  </si>
  <si>
    <t>1.1</t>
  </si>
  <si>
    <t>Exposé schreiben</t>
  </si>
  <si>
    <t xml:space="preserve">1.2 </t>
  </si>
  <si>
    <t>Exposé Feinschliff</t>
  </si>
  <si>
    <t>2</t>
  </si>
  <si>
    <t>Toolanalyse</t>
  </si>
  <si>
    <t>2.1</t>
  </si>
  <si>
    <t>Auflistung Tools</t>
  </si>
  <si>
    <t>2.2</t>
  </si>
  <si>
    <t>Evaluierung von Kriterien</t>
  </si>
  <si>
    <t>2.3</t>
  </si>
  <si>
    <t>Einordnung der Tools nach Kriterien</t>
  </si>
  <si>
    <t>2.4</t>
  </si>
  <si>
    <t>Vorbereitung Testinstallation</t>
  </si>
  <si>
    <t>2.5</t>
  </si>
  <si>
    <t>Installation auf Testsystem</t>
  </si>
  <si>
    <t>2.6</t>
  </si>
  <si>
    <t>Vergleich und Bewertung</t>
  </si>
  <si>
    <t>2.7</t>
  </si>
  <si>
    <t>Toolanlyse</t>
  </si>
  <si>
    <t>3</t>
  </si>
  <si>
    <t>Dilivery Pipeline</t>
  </si>
  <si>
    <t>3.1</t>
  </si>
  <si>
    <t>Beispielprojekt identifizieren</t>
  </si>
  <si>
    <t>3.2</t>
  </si>
  <si>
    <t>Anforderungen aus dem Projekt</t>
  </si>
  <si>
    <t>3.3</t>
  </si>
  <si>
    <t>3.4</t>
  </si>
  <si>
    <t>Vorbereitung Repository</t>
  </si>
  <si>
    <t>3.5</t>
  </si>
  <si>
    <t>Vorbereitung CI</t>
  </si>
  <si>
    <t>3.6</t>
  </si>
  <si>
    <t>Skriptentwurf / Konfiguration</t>
  </si>
  <si>
    <t>3.7</t>
  </si>
  <si>
    <t>Testlauf</t>
  </si>
  <si>
    <t>4</t>
  </si>
  <si>
    <t>Ausformulierung</t>
  </si>
  <si>
    <t>4.1</t>
  </si>
  <si>
    <t>Bedeutung und Entstehung von CD</t>
  </si>
  <si>
    <t>4.2</t>
  </si>
  <si>
    <t>Entwicklungsstand von adesso</t>
  </si>
  <si>
    <t>4.3</t>
  </si>
  <si>
    <t>Technischer Hintergrund</t>
  </si>
  <si>
    <t>4.4</t>
  </si>
  <si>
    <t>Werkzeuge von CD</t>
  </si>
  <si>
    <t>4.5</t>
  </si>
  <si>
    <t>Lösungsstrategien</t>
  </si>
  <si>
    <t>4.6</t>
  </si>
  <si>
    <t>Fazit</t>
  </si>
  <si>
    <t>Dauer</t>
  </si>
  <si>
    <t>Beginn</t>
  </si>
  <si>
    <t>Ende</t>
  </si>
  <si>
    <t>Mo</t>
  </si>
  <si>
    <t>Di</t>
  </si>
  <si>
    <t>Mi</t>
  </si>
  <si>
    <t>Do</t>
  </si>
  <si>
    <t>Fr</t>
  </si>
  <si>
    <t>Sa</t>
  </si>
  <si>
    <t>So</t>
  </si>
  <si>
    <t>Aufwände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</si>
</sst>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9" fontId="0" fillId="0" borderId="0" xfId="1" applyFont="1"/>
    <xf numFmtId="14" fontId="0" fillId="0" borderId="0" xfId="0" applyNumberFormat="1"/>
    <xf numFmtId="164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49" fontId="1" fillId="2" borderId="0" xfId="2" applyNumberFormat="1"/>
    <xf numFmtId="0" fontId="1" fillId="2" borderId="0" xfId="2"/>
    <xf numFmtId="1" fontId="1" fillId="2" borderId="0" xfId="2" applyNumberFormat="1"/>
    <xf numFmtId="9" fontId="1" fillId="2" borderId="0" xfId="2" applyNumberFormat="1"/>
    <xf numFmtId="14" fontId="1" fillId="2" borderId="0" xfId="2" applyNumberFormat="1"/>
    <xf numFmtId="164" fontId="1" fillId="2" borderId="0" xfId="2" applyNumberFormat="1"/>
    <xf numFmtId="2" fontId="1" fillId="2" borderId="0" xfId="2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3">
    <cellStyle name="20 % - Akzent1" xfId="2" builtinId="30"/>
    <cellStyle name="Prozent" xfId="1" builtinId="5"/>
    <cellStyle name="Standard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X30"/>
  <sheetViews>
    <sheetView tabSelected="1" zoomScaleNormal="100" workbookViewId="0">
      <pane xSplit="12" ySplit="2" topLeftCell="BF3" activePane="bottomRight" state="frozen"/>
      <selection pane="topRight" activeCell="L1" sqref="L1"/>
      <selection pane="bottomLeft" activeCell="A3" sqref="A3"/>
      <selection pane="bottomRight" activeCell="BS5" sqref="BS5"/>
    </sheetView>
  </sheetViews>
  <sheetFormatPr baseColWidth="10" defaultRowHeight="14.4" x14ac:dyDescent="0.3"/>
  <cols>
    <col min="1" max="1" width="3.5546875" style="1" bestFit="1" customWidth="1"/>
    <col min="2" max="2" width="30.109375" bestFit="1" customWidth="1"/>
    <col min="3" max="3" width="3" bestFit="1" customWidth="1"/>
    <col min="4" max="4" width="3" style="5" bestFit="1" customWidth="1"/>
    <col min="5" max="5" width="4.44140625" bestFit="1" customWidth="1"/>
    <col min="6" max="6" width="5.44140625" bestFit="1" customWidth="1"/>
    <col min="7" max="8" width="4" bestFit="1" customWidth="1"/>
    <col min="9" max="10" width="10.109375" style="3" bestFit="1" customWidth="1"/>
    <col min="11" max="11" width="9.33203125" style="3" bestFit="1" customWidth="1"/>
    <col min="12" max="12" width="10.109375" style="3" bestFit="1" customWidth="1"/>
    <col min="13" max="206" width="6.109375" bestFit="1" customWidth="1"/>
  </cols>
  <sheetData>
    <row r="1" spans="1:206" x14ac:dyDescent="0.3">
      <c r="M1" s="7">
        <v>40959</v>
      </c>
      <c r="N1" s="7">
        <v>40960</v>
      </c>
      <c r="O1" s="7">
        <v>40961</v>
      </c>
      <c r="P1" s="7">
        <v>40962</v>
      </c>
      <c r="Q1" s="7">
        <v>40963</v>
      </c>
      <c r="R1" s="7">
        <v>40964</v>
      </c>
      <c r="S1" s="7">
        <v>40965</v>
      </c>
      <c r="T1" s="7">
        <v>40966</v>
      </c>
      <c r="U1" s="7">
        <v>40967</v>
      </c>
      <c r="V1" s="7">
        <v>40968</v>
      </c>
      <c r="W1" s="7">
        <v>40969</v>
      </c>
      <c r="X1" s="7">
        <v>40970</v>
      </c>
      <c r="Y1" s="7">
        <v>40971</v>
      </c>
      <c r="Z1" s="7">
        <v>40972</v>
      </c>
      <c r="AA1" s="7">
        <v>40973</v>
      </c>
      <c r="AB1" s="7">
        <v>40974</v>
      </c>
      <c r="AC1" s="7">
        <v>40975</v>
      </c>
      <c r="AD1" s="7">
        <v>40976</v>
      </c>
      <c r="AE1" s="7">
        <v>40977</v>
      </c>
      <c r="AF1" s="7">
        <v>40978</v>
      </c>
      <c r="AG1" s="7">
        <v>40979</v>
      </c>
      <c r="AH1" s="7">
        <v>40980</v>
      </c>
      <c r="AI1" s="7">
        <v>40981</v>
      </c>
      <c r="AJ1" s="7">
        <v>40982</v>
      </c>
      <c r="AK1" s="7">
        <v>40983</v>
      </c>
      <c r="AL1" s="7">
        <v>40984</v>
      </c>
      <c r="AM1" s="7">
        <v>40985</v>
      </c>
      <c r="AN1" s="7">
        <v>40986</v>
      </c>
      <c r="AO1" s="7">
        <v>40987</v>
      </c>
      <c r="AP1" s="7">
        <v>40988</v>
      </c>
      <c r="AQ1" s="7">
        <v>40989</v>
      </c>
      <c r="AR1" s="7">
        <v>40990</v>
      </c>
      <c r="AS1" s="7">
        <v>40991</v>
      </c>
      <c r="AT1" s="7">
        <v>40992</v>
      </c>
      <c r="AU1" s="7">
        <v>40993</v>
      </c>
      <c r="AV1" s="7">
        <v>40994</v>
      </c>
      <c r="AW1" s="7">
        <v>40995</v>
      </c>
      <c r="AX1" s="7">
        <v>40996</v>
      </c>
      <c r="AY1" s="7">
        <v>40997</v>
      </c>
      <c r="AZ1" s="7">
        <v>40998</v>
      </c>
      <c r="BA1" s="7">
        <v>40999</v>
      </c>
      <c r="BB1" s="7">
        <v>41000</v>
      </c>
      <c r="BC1" s="7">
        <v>41001</v>
      </c>
      <c r="BD1" s="7">
        <v>41002</v>
      </c>
      <c r="BE1" s="7">
        <v>41003</v>
      </c>
      <c r="BF1" s="7">
        <v>41004</v>
      </c>
      <c r="BG1" s="7">
        <v>41005</v>
      </c>
      <c r="BH1" s="7">
        <v>41006</v>
      </c>
      <c r="BI1" s="7">
        <v>41007</v>
      </c>
      <c r="BJ1" s="7">
        <v>41008</v>
      </c>
      <c r="BK1" s="7">
        <v>41009</v>
      </c>
      <c r="BL1" s="7">
        <v>41010</v>
      </c>
      <c r="BM1" s="7">
        <v>41011</v>
      </c>
      <c r="BN1" s="7">
        <v>41012</v>
      </c>
      <c r="BO1" s="7">
        <v>41013</v>
      </c>
      <c r="BP1" s="7">
        <v>41014</v>
      </c>
      <c r="BQ1" s="7">
        <v>41015</v>
      </c>
      <c r="BR1" s="7">
        <v>41016</v>
      </c>
      <c r="BS1" s="7">
        <v>41017</v>
      </c>
      <c r="BT1" s="7">
        <v>41018</v>
      </c>
      <c r="BU1" s="7">
        <v>41019</v>
      </c>
      <c r="BV1" s="7">
        <v>41020</v>
      </c>
      <c r="BW1" s="7">
        <v>41021</v>
      </c>
      <c r="BX1" s="7">
        <v>41022</v>
      </c>
      <c r="BY1" s="7">
        <v>41023</v>
      </c>
      <c r="BZ1" s="7">
        <v>41024</v>
      </c>
      <c r="CA1" s="7">
        <v>41025</v>
      </c>
      <c r="CB1" s="7">
        <v>41026</v>
      </c>
      <c r="CC1" s="7">
        <v>41027</v>
      </c>
      <c r="CD1" s="7">
        <v>41028</v>
      </c>
      <c r="CE1" s="7">
        <v>41029</v>
      </c>
      <c r="CF1" s="7">
        <v>41030</v>
      </c>
      <c r="CG1" s="7">
        <v>41031</v>
      </c>
      <c r="CH1" s="7">
        <v>41032</v>
      </c>
      <c r="CI1" s="7">
        <v>41033</v>
      </c>
      <c r="CJ1" s="7">
        <v>41034</v>
      </c>
      <c r="CK1" s="7">
        <v>41035</v>
      </c>
      <c r="CL1" s="7">
        <v>41036</v>
      </c>
      <c r="CM1" s="7">
        <v>41037</v>
      </c>
      <c r="CN1" s="7">
        <v>41038</v>
      </c>
      <c r="CO1" s="7">
        <v>41039</v>
      </c>
      <c r="CP1" s="7">
        <v>41040</v>
      </c>
      <c r="CQ1" s="7">
        <v>41041</v>
      </c>
      <c r="CR1" s="7">
        <v>41042</v>
      </c>
      <c r="CS1" s="7">
        <v>41043</v>
      </c>
      <c r="CT1" s="7">
        <v>41044</v>
      </c>
      <c r="CU1" s="7">
        <v>41045</v>
      </c>
      <c r="CV1" s="7">
        <v>41046</v>
      </c>
      <c r="CW1" s="7">
        <v>41047</v>
      </c>
      <c r="CX1" s="7">
        <v>41048</v>
      </c>
      <c r="CY1" s="7">
        <v>41049</v>
      </c>
      <c r="CZ1" s="7">
        <v>41050</v>
      </c>
      <c r="DA1" s="7">
        <v>41051</v>
      </c>
      <c r="DB1" s="7">
        <v>41052</v>
      </c>
      <c r="DC1" s="7">
        <v>41053</v>
      </c>
      <c r="DD1" s="7">
        <v>41054</v>
      </c>
      <c r="DE1" s="7">
        <v>41055</v>
      </c>
      <c r="DF1" s="7">
        <v>41056</v>
      </c>
      <c r="DG1" s="7">
        <v>41057</v>
      </c>
      <c r="DH1" s="7">
        <v>41058</v>
      </c>
      <c r="DI1" s="7">
        <v>41059</v>
      </c>
      <c r="DJ1" s="7">
        <v>41060</v>
      </c>
      <c r="DK1" s="7">
        <v>41061</v>
      </c>
      <c r="DL1" s="7">
        <v>41062</v>
      </c>
      <c r="DM1" s="7">
        <v>41063</v>
      </c>
      <c r="DN1" s="7">
        <v>41064</v>
      </c>
      <c r="DO1" s="7">
        <v>41065</v>
      </c>
      <c r="DP1" s="7">
        <v>41066</v>
      </c>
      <c r="DQ1" s="7">
        <v>41067</v>
      </c>
      <c r="DR1" s="7">
        <v>41068</v>
      </c>
      <c r="DS1" s="7">
        <v>41069</v>
      </c>
      <c r="DT1" s="7">
        <v>41070</v>
      </c>
      <c r="DU1" s="7">
        <v>41071</v>
      </c>
      <c r="DV1" s="7">
        <v>41072</v>
      </c>
      <c r="DW1" s="7">
        <v>41073</v>
      </c>
      <c r="DX1" s="7">
        <v>41074</v>
      </c>
      <c r="DY1" s="7">
        <v>41075</v>
      </c>
      <c r="DZ1" s="7">
        <v>41076</v>
      </c>
      <c r="EA1" s="7">
        <v>41077</v>
      </c>
      <c r="EB1" s="7">
        <v>41078</v>
      </c>
      <c r="EC1" s="7">
        <v>41079</v>
      </c>
      <c r="ED1" s="7">
        <v>41080</v>
      </c>
      <c r="EE1" s="7">
        <v>41081</v>
      </c>
      <c r="EF1" s="7">
        <v>41082</v>
      </c>
      <c r="EG1" s="7">
        <v>41083</v>
      </c>
      <c r="EH1" s="7">
        <v>41084</v>
      </c>
      <c r="EI1" s="7">
        <v>41085</v>
      </c>
      <c r="EJ1" s="7">
        <v>41086</v>
      </c>
      <c r="EK1" s="7">
        <v>41087</v>
      </c>
      <c r="EL1" s="7">
        <v>41088</v>
      </c>
      <c r="EM1" s="7">
        <v>41089</v>
      </c>
      <c r="EN1" s="7">
        <v>41090</v>
      </c>
      <c r="EO1" s="7">
        <v>41091</v>
      </c>
      <c r="EP1" s="7">
        <v>41092</v>
      </c>
      <c r="EQ1" s="7">
        <v>41093</v>
      </c>
      <c r="ER1" s="7">
        <v>41094</v>
      </c>
      <c r="ES1" s="7">
        <v>41095</v>
      </c>
      <c r="ET1" s="7">
        <v>41096</v>
      </c>
      <c r="EU1" s="7">
        <v>41097</v>
      </c>
      <c r="EV1" s="7">
        <v>41098</v>
      </c>
      <c r="EW1" s="7">
        <v>41099</v>
      </c>
      <c r="EX1" s="7">
        <v>41100</v>
      </c>
      <c r="EY1" s="7">
        <v>41101</v>
      </c>
      <c r="EZ1" s="7">
        <v>41102</v>
      </c>
      <c r="FA1" s="7">
        <v>41103</v>
      </c>
      <c r="FB1" s="7">
        <v>41104</v>
      </c>
      <c r="FC1" s="7">
        <v>41105</v>
      </c>
      <c r="FD1" s="7">
        <v>41106</v>
      </c>
      <c r="FE1" s="7">
        <v>41107</v>
      </c>
      <c r="FF1" s="7">
        <v>41108</v>
      </c>
      <c r="FG1" s="7">
        <v>41109</v>
      </c>
      <c r="FH1" s="7">
        <v>41110</v>
      </c>
      <c r="FI1" s="7">
        <v>41111</v>
      </c>
      <c r="FJ1" s="7">
        <v>41112</v>
      </c>
      <c r="FK1" s="7">
        <v>41113</v>
      </c>
      <c r="FL1" s="7">
        <v>41114</v>
      </c>
      <c r="FM1" s="7">
        <v>41115</v>
      </c>
      <c r="FN1" s="7">
        <v>41116</v>
      </c>
      <c r="FO1" s="7">
        <v>41117</v>
      </c>
      <c r="FP1" s="7">
        <v>41118</v>
      </c>
      <c r="FQ1" s="7">
        <v>41119</v>
      </c>
      <c r="FR1" s="7">
        <v>41120</v>
      </c>
      <c r="FS1" s="7">
        <v>41121</v>
      </c>
      <c r="FT1" s="7">
        <v>41122</v>
      </c>
      <c r="FU1" s="7">
        <v>41123</v>
      </c>
      <c r="FV1" s="7">
        <v>41124</v>
      </c>
      <c r="FW1" s="7">
        <v>41125</v>
      </c>
      <c r="FX1" s="7">
        <v>41126</v>
      </c>
      <c r="FY1" s="7">
        <v>41127</v>
      </c>
      <c r="FZ1" s="7">
        <v>41128</v>
      </c>
      <c r="GA1" s="7">
        <v>41129</v>
      </c>
      <c r="GB1" s="7">
        <v>41130</v>
      </c>
      <c r="GC1" s="7">
        <v>41131</v>
      </c>
      <c r="GD1" s="7">
        <v>41132</v>
      </c>
      <c r="GE1" s="7">
        <v>41133</v>
      </c>
      <c r="GF1" s="7">
        <v>41134</v>
      </c>
      <c r="GG1" s="7">
        <v>41135</v>
      </c>
      <c r="GH1" s="7">
        <v>41136</v>
      </c>
      <c r="GI1" s="7">
        <v>41137</v>
      </c>
      <c r="GJ1" s="7">
        <v>41138</v>
      </c>
      <c r="GK1" s="7">
        <v>41139</v>
      </c>
      <c r="GL1" s="7">
        <v>41140</v>
      </c>
      <c r="GM1" s="7">
        <v>41141</v>
      </c>
      <c r="GN1" s="7">
        <v>41142</v>
      </c>
      <c r="GO1" s="7">
        <v>41143</v>
      </c>
      <c r="GP1" s="7">
        <v>41144</v>
      </c>
      <c r="GQ1" s="7">
        <v>41145</v>
      </c>
      <c r="GR1" s="7">
        <v>41146</v>
      </c>
      <c r="GS1" s="7">
        <v>41147</v>
      </c>
      <c r="GT1" s="7">
        <v>41148</v>
      </c>
      <c r="GU1" s="7">
        <v>41149</v>
      </c>
      <c r="GV1" s="7">
        <v>41150</v>
      </c>
      <c r="GW1" s="7">
        <v>41151</v>
      </c>
      <c r="GX1" s="7">
        <v>41152</v>
      </c>
    </row>
    <row r="2" spans="1:206" x14ac:dyDescent="0.3">
      <c r="A2" s="1" t="s">
        <v>1</v>
      </c>
      <c r="B2" t="s">
        <v>0</v>
      </c>
      <c r="C2" s="15" t="s">
        <v>55</v>
      </c>
      <c r="D2" s="15"/>
      <c r="E2" s="16" t="s">
        <v>3</v>
      </c>
      <c r="F2" s="16"/>
      <c r="G2" s="15" t="s">
        <v>4</v>
      </c>
      <c r="H2" s="15"/>
      <c r="I2" s="3" t="s">
        <v>56</v>
      </c>
      <c r="J2" s="3" t="s">
        <v>57</v>
      </c>
      <c r="K2" s="3" t="s">
        <v>2</v>
      </c>
      <c r="L2" s="3" t="s">
        <v>65</v>
      </c>
      <c r="M2" t="str">
        <f>LOOKUP(WEEKDAY(M1,2),Tabelle2!$A$1:$A$7,Tabelle2!$B$1:$B$7)</f>
        <v>Mo</v>
      </c>
      <c r="N2" t="str">
        <f>LOOKUP(WEEKDAY(N1,2),Tabelle2!$A$1:$A$7,Tabelle2!$B$1:$B$7)</f>
        <v>Di</v>
      </c>
      <c r="O2" t="str">
        <f>LOOKUP(WEEKDAY(O1,2),Tabelle2!$A$1:$A$7,Tabelle2!$B$1:$B$7)</f>
        <v>Mi</v>
      </c>
      <c r="P2" t="str">
        <f>LOOKUP(WEEKDAY(P1,2),Tabelle2!$A$1:$A$7,Tabelle2!$B$1:$B$7)</f>
        <v>Do</v>
      </c>
      <c r="Q2" t="str">
        <f>LOOKUP(WEEKDAY(Q1,2),Tabelle2!$A$1:$A$7,Tabelle2!$B$1:$B$7)</f>
        <v>Fr</v>
      </c>
      <c r="R2" t="str">
        <f>LOOKUP(WEEKDAY(R1,2),Tabelle2!$A$1:$A$7,Tabelle2!$B$1:$B$7)</f>
        <v>Sa</v>
      </c>
      <c r="S2" t="str">
        <f>LOOKUP(WEEKDAY(S1,2),Tabelle2!$A$1:$A$7,Tabelle2!$B$1:$B$7)</f>
        <v>So</v>
      </c>
      <c r="T2" t="str">
        <f>LOOKUP(WEEKDAY(T1,2),Tabelle2!$A$1:$A$7,Tabelle2!$B$1:$B$7)</f>
        <v>Mo</v>
      </c>
      <c r="U2" t="str">
        <f>LOOKUP(WEEKDAY(U1,2),Tabelle2!$A$1:$A$7,Tabelle2!$B$1:$B$7)</f>
        <v>Di</v>
      </c>
      <c r="V2" t="str">
        <f>LOOKUP(WEEKDAY(V1,2),Tabelle2!$A$1:$A$7,Tabelle2!$B$1:$B$7)</f>
        <v>Mi</v>
      </c>
      <c r="W2" t="str">
        <f>LOOKUP(WEEKDAY(W1,2),Tabelle2!$A$1:$A$7,Tabelle2!$B$1:$B$7)</f>
        <v>Do</v>
      </c>
      <c r="X2" t="str">
        <f>LOOKUP(WEEKDAY(X1,2),Tabelle2!$A$1:$A$7,Tabelle2!$B$1:$B$7)</f>
        <v>Fr</v>
      </c>
      <c r="Y2" t="str">
        <f>LOOKUP(WEEKDAY(Y1,2),Tabelle2!$A$1:$A$7,Tabelle2!$B$1:$B$7)</f>
        <v>Sa</v>
      </c>
      <c r="Z2" t="str">
        <f>LOOKUP(WEEKDAY(Z1,2),Tabelle2!$A$1:$A$7,Tabelle2!$B$1:$B$7)</f>
        <v>So</v>
      </c>
      <c r="AA2" t="str">
        <f>LOOKUP(WEEKDAY(AA1,2),Tabelle2!$A$1:$A$7,Tabelle2!$B$1:$B$7)</f>
        <v>Mo</v>
      </c>
      <c r="AB2" t="str">
        <f>LOOKUP(WEEKDAY(AB1,2),Tabelle2!$A$1:$A$7,Tabelle2!$B$1:$B$7)</f>
        <v>Di</v>
      </c>
      <c r="AC2" t="str">
        <f>LOOKUP(WEEKDAY(AC1,2),Tabelle2!$A$1:$A$7,Tabelle2!$B$1:$B$7)</f>
        <v>Mi</v>
      </c>
      <c r="AD2" t="str">
        <f>LOOKUP(WEEKDAY(AD1,2),Tabelle2!$A$1:$A$7,Tabelle2!$B$1:$B$7)</f>
        <v>Do</v>
      </c>
      <c r="AE2" t="str">
        <f>LOOKUP(WEEKDAY(AE1,2),Tabelle2!$A$1:$A$7,Tabelle2!$B$1:$B$7)</f>
        <v>Fr</v>
      </c>
      <c r="AF2" t="str">
        <f>LOOKUP(WEEKDAY(AF1,2),Tabelle2!$A$1:$A$7,Tabelle2!$B$1:$B$7)</f>
        <v>Sa</v>
      </c>
      <c r="AG2" t="str">
        <f>LOOKUP(WEEKDAY(AG1,2),Tabelle2!$A$1:$A$7,Tabelle2!$B$1:$B$7)</f>
        <v>So</v>
      </c>
      <c r="AH2" t="str">
        <f>LOOKUP(WEEKDAY(AH1,2),Tabelle2!$A$1:$A$7,Tabelle2!$B$1:$B$7)</f>
        <v>Mo</v>
      </c>
      <c r="AI2" t="str">
        <f>LOOKUP(WEEKDAY(AI1,2),Tabelle2!$A$1:$A$7,Tabelle2!$B$1:$B$7)</f>
        <v>Di</v>
      </c>
      <c r="AJ2" t="str">
        <f>LOOKUP(WEEKDAY(AJ1,2),Tabelle2!$A$1:$A$7,Tabelle2!$B$1:$B$7)</f>
        <v>Mi</v>
      </c>
      <c r="AK2" t="str">
        <f>LOOKUP(WEEKDAY(AK1,2),Tabelle2!$A$1:$A$7,Tabelle2!$B$1:$B$7)</f>
        <v>Do</v>
      </c>
      <c r="AL2" t="str">
        <f>LOOKUP(WEEKDAY(AL1,2),Tabelle2!$A$1:$A$7,Tabelle2!$B$1:$B$7)</f>
        <v>Fr</v>
      </c>
      <c r="AM2" t="str">
        <f>LOOKUP(WEEKDAY(AM1,2),Tabelle2!$A$1:$A$7,Tabelle2!$B$1:$B$7)</f>
        <v>Sa</v>
      </c>
      <c r="AN2" t="str">
        <f>LOOKUP(WEEKDAY(AN1,2),Tabelle2!$A$1:$A$7,Tabelle2!$B$1:$B$7)</f>
        <v>So</v>
      </c>
      <c r="AO2" t="str">
        <f>LOOKUP(WEEKDAY(AO1,2),Tabelle2!$A$1:$A$7,Tabelle2!$B$1:$B$7)</f>
        <v>Mo</v>
      </c>
      <c r="AP2" t="str">
        <f>LOOKUP(WEEKDAY(AP1,2),Tabelle2!$A$1:$A$7,Tabelle2!$B$1:$B$7)</f>
        <v>Di</v>
      </c>
      <c r="AQ2" t="str">
        <f>LOOKUP(WEEKDAY(AQ1,2),Tabelle2!$A$1:$A$7,Tabelle2!$B$1:$B$7)</f>
        <v>Mi</v>
      </c>
      <c r="AR2" t="str">
        <f>LOOKUP(WEEKDAY(AR1,2),Tabelle2!$A$1:$A$7,Tabelle2!$B$1:$B$7)</f>
        <v>Do</v>
      </c>
      <c r="AS2" t="str">
        <f>LOOKUP(WEEKDAY(AS1,2),Tabelle2!$A$1:$A$7,Tabelle2!$B$1:$B$7)</f>
        <v>Fr</v>
      </c>
      <c r="AT2" t="str">
        <f>LOOKUP(WEEKDAY(AT1,2),Tabelle2!$A$1:$A$7,Tabelle2!$B$1:$B$7)</f>
        <v>Sa</v>
      </c>
      <c r="AU2" t="str">
        <f>LOOKUP(WEEKDAY(AU1,2),Tabelle2!$A$1:$A$7,Tabelle2!$B$1:$B$7)</f>
        <v>So</v>
      </c>
      <c r="AV2" t="str">
        <f>LOOKUP(WEEKDAY(AV1,2),Tabelle2!$A$1:$A$7,Tabelle2!$B$1:$B$7)</f>
        <v>Mo</v>
      </c>
      <c r="AW2" t="str">
        <f>LOOKUP(WEEKDAY(AW1,2),Tabelle2!$A$1:$A$7,Tabelle2!$B$1:$B$7)</f>
        <v>Di</v>
      </c>
      <c r="AX2" t="str">
        <f>LOOKUP(WEEKDAY(AX1,2),Tabelle2!$A$1:$A$7,Tabelle2!$B$1:$B$7)</f>
        <v>Mi</v>
      </c>
      <c r="AY2" t="str">
        <f>LOOKUP(WEEKDAY(AY1,2),Tabelle2!$A$1:$A$7,Tabelle2!$B$1:$B$7)</f>
        <v>Do</v>
      </c>
      <c r="AZ2" t="str">
        <f>LOOKUP(WEEKDAY(AZ1,2),Tabelle2!$A$1:$A$7,Tabelle2!$B$1:$B$7)</f>
        <v>Fr</v>
      </c>
      <c r="BA2" t="str">
        <f>LOOKUP(WEEKDAY(BA1,2),Tabelle2!$A$1:$A$7,Tabelle2!$B$1:$B$7)</f>
        <v>Sa</v>
      </c>
      <c r="BB2" t="str">
        <f>LOOKUP(WEEKDAY(BB1,2),Tabelle2!$A$1:$A$7,Tabelle2!$B$1:$B$7)</f>
        <v>So</v>
      </c>
      <c r="BC2" t="str">
        <f>LOOKUP(WEEKDAY(BC1,2),Tabelle2!$A$1:$A$7,Tabelle2!$B$1:$B$7)</f>
        <v>Mo</v>
      </c>
      <c r="BD2" t="str">
        <f>LOOKUP(WEEKDAY(BD1,2),Tabelle2!$A$1:$A$7,Tabelle2!$B$1:$B$7)</f>
        <v>Di</v>
      </c>
      <c r="BE2" t="str">
        <f>LOOKUP(WEEKDAY(BE1,2),Tabelle2!$A$1:$A$7,Tabelle2!$B$1:$B$7)</f>
        <v>Mi</v>
      </c>
      <c r="BF2" t="str">
        <f>LOOKUP(WEEKDAY(BF1,2),Tabelle2!$A$1:$A$7,Tabelle2!$B$1:$B$7)</f>
        <v>Do</v>
      </c>
      <c r="BG2" t="str">
        <f>LOOKUP(WEEKDAY(BG1,2),Tabelle2!$A$1:$A$7,Tabelle2!$B$1:$B$7)</f>
        <v>Fr</v>
      </c>
      <c r="BH2" t="str">
        <f>LOOKUP(WEEKDAY(BH1,2),Tabelle2!$A$1:$A$7,Tabelle2!$B$1:$B$7)</f>
        <v>Sa</v>
      </c>
      <c r="BI2" t="str">
        <f>LOOKUP(WEEKDAY(BI1,2),Tabelle2!$A$1:$A$7,Tabelle2!$B$1:$B$7)</f>
        <v>So</v>
      </c>
      <c r="BJ2" t="str">
        <f>LOOKUP(WEEKDAY(BJ1,2),Tabelle2!$A$1:$A$7,Tabelle2!$B$1:$B$7)</f>
        <v>Mo</v>
      </c>
      <c r="BK2" t="str">
        <f>LOOKUP(WEEKDAY(BK1,2),Tabelle2!$A$1:$A$7,Tabelle2!$B$1:$B$7)</f>
        <v>Di</v>
      </c>
      <c r="BL2" t="str">
        <f>LOOKUP(WEEKDAY(BL1,2),Tabelle2!$A$1:$A$7,Tabelle2!$B$1:$B$7)</f>
        <v>Mi</v>
      </c>
      <c r="BM2" t="str">
        <f>LOOKUP(WEEKDAY(BM1,2),Tabelle2!$A$1:$A$7,Tabelle2!$B$1:$B$7)</f>
        <v>Do</v>
      </c>
      <c r="BN2" t="str">
        <f>LOOKUP(WEEKDAY(BN1,2),Tabelle2!$A$1:$A$7,Tabelle2!$B$1:$B$7)</f>
        <v>Fr</v>
      </c>
      <c r="BO2" t="str">
        <f>LOOKUP(WEEKDAY(BO1,2),Tabelle2!$A$1:$A$7,Tabelle2!$B$1:$B$7)</f>
        <v>Sa</v>
      </c>
      <c r="BP2" t="str">
        <f>LOOKUP(WEEKDAY(BP1,2),Tabelle2!$A$1:$A$7,Tabelle2!$B$1:$B$7)</f>
        <v>So</v>
      </c>
      <c r="BQ2" t="str">
        <f>LOOKUP(WEEKDAY(BQ1,2),Tabelle2!$A$1:$A$7,Tabelle2!$B$1:$B$7)</f>
        <v>Mo</v>
      </c>
      <c r="BR2" t="str">
        <f>LOOKUP(WEEKDAY(BR1,2),Tabelle2!$A$1:$A$7,Tabelle2!$B$1:$B$7)</f>
        <v>Di</v>
      </c>
      <c r="BS2" t="str">
        <f>LOOKUP(WEEKDAY(BS1,2),Tabelle2!$A$1:$A$7,Tabelle2!$B$1:$B$7)</f>
        <v>Mi</v>
      </c>
      <c r="BT2" t="str">
        <f>LOOKUP(WEEKDAY(BT1,2),Tabelle2!$A$1:$A$7,Tabelle2!$B$1:$B$7)</f>
        <v>Do</v>
      </c>
      <c r="BU2" t="str">
        <f>LOOKUP(WEEKDAY(BU1,2),Tabelle2!$A$1:$A$7,Tabelle2!$B$1:$B$7)</f>
        <v>Fr</v>
      </c>
      <c r="BV2" t="str">
        <f>LOOKUP(WEEKDAY(BV1,2),Tabelle2!$A$1:$A$7,Tabelle2!$B$1:$B$7)</f>
        <v>Sa</v>
      </c>
      <c r="BW2" t="str">
        <f>LOOKUP(WEEKDAY(BW1,2),Tabelle2!$A$1:$A$7,Tabelle2!$B$1:$B$7)</f>
        <v>So</v>
      </c>
      <c r="BX2" t="str">
        <f>LOOKUP(WEEKDAY(BX1,2),Tabelle2!$A$1:$A$7,Tabelle2!$B$1:$B$7)</f>
        <v>Mo</v>
      </c>
      <c r="BY2" t="str">
        <f>LOOKUP(WEEKDAY(BY1,2),Tabelle2!$A$1:$A$7,Tabelle2!$B$1:$B$7)</f>
        <v>Di</v>
      </c>
      <c r="BZ2" t="str">
        <f>LOOKUP(WEEKDAY(BZ1,2),Tabelle2!$A$1:$A$7,Tabelle2!$B$1:$B$7)</f>
        <v>Mi</v>
      </c>
      <c r="CA2" t="str">
        <f>LOOKUP(WEEKDAY(CA1,2),Tabelle2!$A$1:$A$7,Tabelle2!$B$1:$B$7)</f>
        <v>Do</v>
      </c>
      <c r="CB2" t="str">
        <f>LOOKUP(WEEKDAY(CB1,2),Tabelle2!$A$1:$A$7,Tabelle2!$B$1:$B$7)</f>
        <v>Fr</v>
      </c>
      <c r="CC2" t="str">
        <f>LOOKUP(WEEKDAY(CC1,2),Tabelle2!$A$1:$A$7,Tabelle2!$B$1:$B$7)</f>
        <v>Sa</v>
      </c>
      <c r="CD2" t="str">
        <f>LOOKUP(WEEKDAY(CD1,2),Tabelle2!$A$1:$A$7,Tabelle2!$B$1:$B$7)</f>
        <v>So</v>
      </c>
      <c r="CE2" t="str">
        <f>LOOKUP(WEEKDAY(CE1,2),Tabelle2!$A$1:$A$7,Tabelle2!$B$1:$B$7)</f>
        <v>Mo</v>
      </c>
      <c r="CF2" t="str">
        <f>LOOKUP(WEEKDAY(CF1,2),Tabelle2!$A$1:$A$7,Tabelle2!$B$1:$B$7)</f>
        <v>Di</v>
      </c>
      <c r="CG2" t="str">
        <f>LOOKUP(WEEKDAY(CG1,2),Tabelle2!$A$1:$A$7,Tabelle2!$B$1:$B$7)</f>
        <v>Mi</v>
      </c>
      <c r="CH2" t="str">
        <f>LOOKUP(WEEKDAY(CH1,2),Tabelle2!$A$1:$A$7,Tabelle2!$B$1:$B$7)</f>
        <v>Do</v>
      </c>
      <c r="CI2" t="str">
        <f>LOOKUP(WEEKDAY(CI1,2),Tabelle2!$A$1:$A$7,Tabelle2!$B$1:$B$7)</f>
        <v>Fr</v>
      </c>
      <c r="CJ2" t="str">
        <f>LOOKUP(WEEKDAY(CJ1,2),Tabelle2!$A$1:$A$7,Tabelle2!$B$1:$B$7)</f>
        <v>Sa</v>
      </c>
      <c r="CK2" t="str">
        <f>LOOKUP(WEEKDAY(CK1,2),Tabelle2!$A$1:$A$7,Tabelle2!$B$1:$B$7)</f>
        <v>So</v>
      </c>
      <c r="CL2" t="str">
        <f>LOOKUP(WEEKDAY(CL1,2),Tabelle2!$A$1:$A$7,Tabelle2!$B$1:$B$7)</f>
        <v>Mo</v>
      </c>
      <c r="CM2" t="str">
        <f>LOOKUP(WEEKDAY(CM1,2),Tabelle2!$A$1:$A$7,Tabelle2!$B$1:$B$7)</f>
        <v>Di</v>
      </c>
      <c r="CN2" t="str">
        <f>LOOKUP(WEEKDAY(CN1,2),Tabelle2!$A$1:$A$7,Tabelle2!$B$1:$B$7)</f>
        <v>Mi</v>
      </c>
      <c r="CO2" t="str">
        <f>LOOKUP(WEEKDAY(CO1,2),Tabelle2!$A$1:$A$7,Tabelle2!$B$1:$B$7)</f>
        <v>Do</v>
      </c>
      <c r="CP2" t="str">
        <f>LOOKUP(WEEKDAY(CP1,2),Tabelle2!$A$1:$A$7,Tabelle2!$B$1:$B$7)</f>
        <v>Fr</v>
      </c>
      <c r="CQ2" t="str">
        <f>LOOKUP(WEEKDAY(CQ1,2),Tabelle2!$A$1:$A$7,Tabelle2!$B$1:$B$7)</f>
        <v>Sa</v>
      </c>
      <c r="CR2" t="str">
        <f>LOOKUP(WEEKDAY(CR1,2),Tabelle2!$A$1:$A$7,Tabelle2!$B$1:$B$7)</f>
        <v>So</v>
      </c>
      <c r="CS2" t="str">
        <f>LOOKUP(WEEKDAY(CS1,2),Tabelle2!$A$1:$A$7,Tabelle2!$B$1:$B$7)</f>
        <v>Mo</v>
      </c>
      <c r="CT2" t="str">
        <f>LOOKUP(WEEKDAY(CT1,2),Tabelle2!$A$1:$A$7,Tabelle2!$B$1:$B$7)</f>
        <v>Di</v>
      </c>
      <c r="CU2" t="str">
        <f>LOOKUP(WEEKDAY(CU1,2),Tabelle2!$A$1:$A$7,Tabelle2!$B$1:$B$7)</f>
        <v>Mi</v>
      </c>
      <c r="CV2" t="str">
        <f>LOOKUP(WEEKDAY(CV1,2),Tabelle2!$A$1:$A$7,Tabelle2!$B$1:$B$7)</f>
        <v>Do</v>
      </c>
      <c r="CW2" t="str">
        <f>LOOKUP(WEEKDAY(CW1,2),Tabelle2!$A$1:$A$7,Tabelle2!$B$1:$B$7)</f>
        <v>Fr</v>
      </c>
      <c r="CX2" t="str">
        <f>LOOKUP(WEEKDAY(CX1,2),Tabelle2!$A$1:$A$7,Tabelle2!$B$1:$B$7)</f>
        <v>Sa</v>
      </c>
      <c r="CY2" t="str">
        <f>LOOKUP(WEEKDAY(CY1,2),Tabelle2!$A$1:$A$7,Tabelle2!$B$1:$B$7)</f>
        <v>So</v>
      </c>
      <c r="CZ2" t="str">
        <f>LOOKUP(WEEKDAY(CZ1,2),Tabelle2!$A$1:$A$7,Tabelle2!$B$1:$B$7)</f>
        <v>Mo</v>
      </c>
      <c r="DA2" t="str">
        <f>LOOKUP(WEEKDAY(DA1,2),Tabelle2!$A$1:$A$7,Tabelle2!$B$1:$B$7)</f>
        <v>Di</v>
      </c>
      <c r="DB2" t="str">
        <f>LOOKUP(WEEKDAY(DB1,2),Tabelle2!$A$1:$A$7,Tabelle2!$B$1:$B$7)</f>
        <v>Mi</v>
      </c>
      <c r="DC2" t="str">
        <f>LOOKUP(WEEKDAY(DC1,2),Tabelle2!$A$1:$A$7,Tabelle2!$B$1:$B$7)</f>
        <v>Do</v>
      </c>
      <c r="DD2" t="str">
        <f>LOOKUP(WEEKDAY(DD1,2),Tabelle2!$A$1:$A$7,Tabelle2!$B$1:$B$7)</f>
        <v>Fr</v>
      </c>
      <c r="DE2" t="str">
        <f>LOOKUP(WEEKDAY(DE1,2),Tabelle2!$A$1:$A$7,Tabelle2!$B$1:$B$7)</f>
        <v>Sa</v>
      </c>
      <c r="DF2" t="str">
        <f>LOOKUP(WEEKDAY(DF1,2),Tabelle2!$A$1:$A$7,Tabelle2!$B$1:$B$7)</f>
        <v>So</v>
      </c>
      <c r="DG2" t="str">
        <f>LOOKUP(WEEKDAY(DG1,2),Tabelle2!$A$1:$A$7,Tabelle2!$B$1:$B$7)</f>
        <v>Mo</v>
      </c>
      <c r="DH2" t="str">
        <f>LOOKUP(WEEKDAY(DH1,2),Tabelle2!$A$1:$A$7,Tabelle2!$B$1:$B$7)</f>
        <v>Di</v>
      </c>
      <c r="DI2" t="str">
        <f>LOOKUP(WEEKDAY(DI1,2),Tabelle2!$A$1:$A$7,Tabelle2!$B$1:$B$7)</f>
        <v>Mi</v>
      </c>
      <c r="DJ2" t="str">
        <f>LOOKUP(WEEKDAY(DJ1,2),Tabelle2!$A$1:$A$7,Tabelle2!$B$1:$B$7)</f>
        <v>Do</v>
      </c>
      <c r="DK2" t="str">
        <f>LOOKUP(WEEKDAY(DK1,2),Tabelle2!$A$1:$A$7,Tabelle2!$B$1:$B$7)</f>
        <v>Fr</v>
      </c>
      <c r="DL2" t="str">
        <f>LOOKUP(WEEKDAY(DL1,2),Tabelle2!$A$1:$A$7,Tabelle2!$B$1:$B$7)</f>
        <v>Sa</v>
      </c>
      <c r="DM2" t="str">
        <f>LOOKUP(WEEKDAY(DM1,2),Tabelle2!$A$1:$A$7,Tabelle2!$B$1:$B$7)</f>
        <v>So</v>
      </c>
      <c r="DN2" t="str">
        <f>LOOKUP(WEEKDAY(DN1,2),Tabelle2!$A$1:$A$7,Tabelle2!$B$1:$B$7)</f>
        <v>Mo</v>
      </c>
      <c r="DO2" t="str">
        <f>LOOKUP(WEEKDAY(DO1,2),Tabelle2!$A$1:$A$7,Tabelle2!$B$1:$B$7)</f>
        <v>Di</v>
      </c>
      <c r="DP2" t="str">
        <f>LOOKUP(WEEKDAY(DP1,2),Tabelle2!$A$1:$A$7,Tabelle2!$B$1:$B$7)</f>
        <v>Mi</v>
      </c>
      <c r="DQ2" t="str">
        <f>LOOKUP(WEEKDAY(DQ1,2),Tabelle2!$A$1:$A$7,Tabelle2!$B$1:$B$7)</f>
        <v>Do</v>
      </c>
      <c r="DR2" t="str">
        <f>LOOKUP(WEEKDAY(DR1,2),Tabelle2!$A$1:$A$7,Tabelle2!$B$1:$B$7)</f>
        <v>Fr</v>
      </c>
      <c r="DS2" t="str">
        <f>LOOKUP(WEEKDAY(DS1,2),Tabelle2!$A$1:$A$7,Tabelle2!$B$1:$B$7)</f>
        <v>Sa</v>
      </c>
      <c r="DT2" t="str">
        <f>LOOKUP(WEEKDAY(DT1,2),Tabelle2!$A$1:$A$7,Tabelle2!$B$1:$B$7)</f>
        <v>So</v>
      </c>
      <c r="DU2" t="str">
        <f>LOOKUP(WEEKDAY(DU1,2),Tabelle2!$A$1:$A$7,Tabelle2!$B$1:$B$7)</f>
        <v>Mo</v>
      </c>
      <c r="DV2" t="str">
        <f>LOOKUP(WEEKDAY(DV1,2),Tabelle2!$A$1:$A$7,Tabelle2!$B$1:$B$7)</f>
        <v>Di</v>
      </c>
      <c r="DW2" t="str">
        <f>LOOKUP(WEEKDAY(DW1,2),Tabelle2!$A$1:$A$7,Tabelle2!$B$1:$B$7)</f>
        <v>Mi</v>
      </c>
      <c r="DX2" t="str">
        <f>LOOKUP(WEEKDAY(DX1,2),Tabelle2!$A$1:$A$7,Tabelle2!$B$1:$B$7)</f>
        <v>Do</v>
      </c>
      <c r="DY2" t="str">
        <f>LOOKUP(WEEKDAY(DY1,2),Tabelle2!$A$1:$A$7,Tabelle2!$B$1:$B$7)</f>
        <v>Fr</v>
      </c>
      <c r="DZ2" t="str">
        <f>LOOKUP(WEEKDAY(DZ1,2),Tabelle2!$A$1:$A$7,Tabelle2!$B$1:$B$7)</f>
        <v>Sa</v>
      </c>
      <c r="EA2" t="str">
        <f>LOOKUP(WEEKDAY(EA1,2),Tabelle2!$A$1:$A$7,Tabelle2!$B$1:$B$7)</f>
        <v>So</v>
      </c>
      <c r="EB2" t="str">
        <f>LOOKUP(WEEKDAY(EB1,2),Tabelle2!$A$1:$A$7,Tabelle2!$B$1:$B$7)</f>
        <v>Mo</v>
      </c>
      <c r="EC2" t="str">
        <f>LOOKUP(WEEKDAY(EC1,2),Tabelle2!$A$1:$A$7,Tabelle2!$B$1:$B$7)</f>
        <v>Di</v>
      </c>
      <c r="ED2" t="str">
        <f>LOOKUP(WEEKDAY(ED1,2),Tabelle2!$A$1:$A$7,Tabelle2!$B$1:$B$7)</f>
        <v>Mi</v>
      </c>
      <c r="EE2" t="str">
        <f>LOOKUP(WEEKDAY(EE1,2),Tabelle2!$A$1:$A$7,Tabelle2!$B$1:$B$7)</f>
        <v>Do</v>
      </c>
      <c r="EF2" t="str">
        <f>LOOKUP(WEEKDAY(EF1,2),Tabelle2!$A$1:$A$7,Tabelle2!$B$1:$B$7)</f>
        <v>Fr</v>
      </c>
      <c r="EG2" t="str">
        <f>LOOKUP(WEEKDAY(EG1,2),Tabelle2!$A$1:$A$7,Tabelle2!$B$1:$B$7)</f>
        <v>Sa</v>
      </c>
      <c r="EH2" t="str">
        <f>LOOKUP(WEEKDAY(EH1,2),Tabelle2!$A$1:$A$7,Tabelle2!$B$1:$B$7)</f>
        <v>So</v>
      </c>
      <c r="EI2" t="str">
        <f>LOOKUP(WEEKDAY(EI1,2),Tabelle2!$A$1:$A$7,Tabelle2!$B$1:$B$7)</f>
        <v>Mo</v>
      </c>
      <c r="EJ2" t="str">
        <f>LOOKUP(WEEKDAY(EJ1,2),Tabelle2!$A$1:$A$7,Tabelle2!$B$1:$B$7)</f>
        <v>Di</v>
      </c>
      <c r="EK2" t="str">
        <f>LOOKUP(WEEKDAY(EK1,2),Tabelle2!$A$1:$A$7,Tabelle2!$B$1:$B$7)</f>
        <v>Mi</v>
      </c>
      <c r="EL2" t="str">
        <f>LOOKUP(WEEKDAY(EL1,2),Tabelle2!$A$1:$A$7,Tabelle2!$B$1:$B$7)</f>
        <v>Do</v>
      </c>
      <c r="EM2" t="str">
        <f>LOOKUP(WEEKDAY(EM1,2),Tabelle2!$A$1:$A$7,Tabelle2!$B$1:$B$7)</f>
        <v>Fr</v>
      </c>
      <c r="EN2" t="str">
        <f>LOOKUP(WEEKDAY(EN1,2),Tabelle2!$A$1:$A$7,Tabelle2!$B$1:$B$7)</f>
        <v>Sa</v>
      </c>
      <c r="EO2" t="str">
        <f>LOOKUP(WEEKDAY(EO1,2),Tabelle2!$A$1:$A$7,Tabelle2!$B$1:$B$7)</f>
        <v>So</v>
      </c>
      <c r="EP2" t="str">
        <f>LOOKUP(WEEKDAY(EP1,2),Tabelle2!$A$1:$A$7,Tabelle2!$B$1:$B$7)</f>
        <v>Mo</v>
      </c>
      <c r="EQ2" t="str">
        <f>LOOKUP(WEEKDAY(EQ1,2),Tabelle2!$A$1:$A$7,Tabelle2!$B$1:$B$7)</f>
        <v>Di</v>
      </c>
      <c r="ER2" t="str">
        <f>LOOKUP(WEEKDAY(ER1,2),Tabelle2!$A$1:$A$7,Tabelle2!$B$1:$B$7)</f>
        <v>Mi</v>
      </c>
      <c r="ES2" t="str">
        <f>LOOKUP(WEEKDAY(ES1,2),Tabelle2!$A$1:$A$7,Tabelle2!$B$1:$B$7)</f>
        <v>Do</v>
      </c>
      <c r="ET2" t="str">
        <f>LOOKUP(WEEKDAY(ET1,2),Tabelle2!$A$1:$A$7,Tabelle2!$B$1:$B$7)</f>
        <v>Fr</v>
      </c>
      <c r="EU2" t="str">
        <f>LOOKUP(WEEKDAY(EU1,2),Tabelle2!$A$1:$A$7,Tabelle2!$B$1:$B$7)</f>
        <v>Sa</v>
      </c>
      <c r="EV2" t="str">
        <f>LOOKUP(WEEKDAY(EV1,2),Tabelle2!$A$1:$A$7,Tabelle2!$B$1:$B$7)</f>
        <v>So</v>
      </c>
      <c r="EW2" t="str">
        <f>LOOKUP(WEEKDAY(EW1,2),Tabelle2!$A$1:$A$7,Tabelle2!$B$1:$B$7)</f>
        <v>Mo</v>
      </c>
      <c r="EX2" t="str">
        <f>LOOKUP(WEEKDAY(EX1,2),Tabelle2!$A$1:$A$7,Tabelle2!$B$1:$B$7)</f>
        <v>Di</v>
      </c>
      <c r="EY2" t="str">
        <f>LOOKUP(WEEKDAY(EY1,2),Tabelle2!$A$1:$A$7,Tabelle2!$B$1:$B$7)</f>
        <v>Mi</v>
      </c>
      <c r="EZ2" t="str">
        <f>LOOKUP(WEEKDAY(EZ1,2),Tabelle2!$A$1:$A$7,Tabelle2!$B$1:$B$7)</f>
        <v>Do</v>
      </c>
      <c r="FA2" t="str">
        <f>LOOKUP(WEEKDAY(FA1,2),Tabelle2!$A$1:$A$7,Tabelle2!$B$1:$B$7)</f>
        <v>Fr</v>
      </c>
      <c r="FB2" t="str">
        <f>LOOKUP(WEEKDAY(FB1,2),Tabelle2!$A$1:$A$7,Tabelle2!$B$1:$B$7)</f>
        <v>Sa</v>
      </c>
      <c r="FC2" t="str">
        <f>LOOKUP(WEEKDAY(FC1,2),Tabelle2!$A$1:$A$7,Tabelle2!$B$1:$B$7)</f>
        <v>So</v>
      </c>
      <c r="FD2" t="str">
        <f>LOOKUP(WEEKDAY(FD1,2),Tabelle2!$A$1:$A$7,Tabelle2!$B$1:$B$7)</f>
        <v>Mo</v>
      </c>
      <c r="FE2" t="str">
        <f>LOOKUP(WEEKDAY(FE1,2),Tabelle2!$A$1:$A$7,Tabelle2!$B$1:$B$7)</f>
        <v>Di</v>
      </c>
      <c r="FF2" t="str">
        <f>LOOKUP(WEEKDAY(FF1,2),Tabelle2!$A$1:$A$7,Tabelle2!$B$1:$B$7)</f>
        <v>Mi</v>
      </c>
      <c r="FG2" t="str">
        <f>LOOKUP(WEEKDAY(FG1,2),Tabelle2!$A$1:$A$7,Tabelle2!$B$1:$B$7)</f>
        <v>Do</v>
      </c>
      <c r="FH2" t="str">
        <f>LOOKUP(WEEKDAY(FH1,2),Tabelle2!$A$1:$A$7,Tabelle2!$B$1:$B$7)</f>
        <v>Fr</v>
      </c>
      <c r="FI2" t="str">
        <f>LOOKUP(WEEKDAY(FI1,2),Tabelle2!$A$1:$A$7,Tabelle2!$B$1:$B$7)</f>
        <v>Sa</v>
      </c>
      <c r="FJ2" t="str">
        <f>LOOKUP(WEEKDAY(FJ1,2),Tabelle2!$A$1:$A$7,Tabelle2!$B$1:$B$7)</f>
        <v>So</v>
      </c>
      <c r="FK2" t="str">
        <f>LOOKUP(WEEKDAY(FK1,2),Tabelle2!$A$1:$A$7,Tabelle2!$B$1:$B$7)</f>
        <v>Mo</v>
      </c>
      <c r="FL2" t="str">
        <f>LOOKUP(WEEKDAY(FL1,2),Tabelle2!$A$1:$A$7,Tabelle2!$B$1:$B$7)</f>
        <v>Di</v>
      </c>
      <c r="FM2" t="str">
        <f>LOOKUP(WEEKDAY(FM1,2),Tabelle2!$A$1:$A$7,Tabelle2!$B$1:$B$7)</f>
        <v>Mi</v>
      </c>
      <c r="FN2" t="str">
        <f>LOOKUP(WEEKDAY(FN1,2),Tabelle2!$A$1:$A$7,Tabelle2!$B$1:$B$7)</f>
        <v>Do</v>
      </c>
      <c r="FO2" t="str">
        <f>LOOKUP(WEEKDAY(FO1,2),Tabelle2!$A$1:$A$7,Tabelle2!$B$1:$B$7)</f>
        <v>Fr</v>
      </c>
      <c r="FP2" t="str">
        <f>LOOKUP(WEEKDAY(FP1,2),Tabelle2!$A$1:$A$7,Tabelle2!$B$1:$B$7)</f>
        <v>Sa</v>
      </c>
      <c r="FQ2" t="str">
        <f>LOOKUP(WEEKDAY(FQ1,2),Tabelle2!$A$1:$A$7,Tabelle2!$B$1:$B$7)</f>
        <v>So</v>
      </c>
      <c r="FR2" t="str">
        <f>LOOKUP(WEEKDAY(FR1,2),Tabelle2!$A$1:$A$7,Tabelle2!$B$1:$B$7)</f>
        <v>Mo</v>
      </c>
      <c r="FS2" t="str">
        <f>LOOKUP(WEEKDAY(FS1,2),Tabelle2!$A$1:$A$7,Tabelle2!$B$1:$B$7)</f>
        <v>Di</v>
      </c>
      <c r="FT2" t="str">
        <f>LOOKUP(WEEKDAY(FT1,2),Tabelle2!$A$1:$A$7,Tabelle2!$B$1:$B$7)</f>
        <v>Mi</v>
      </c>
      <c r="FU2" t="str">
        <f>LOOKUP(WEEKDAY(FU1,2),Tabelle2!$A$1:$A$7,Tabelle2!$B$1:$B$7)</f>
        <v>Do</v>
      </c>
      <c r="FV2" t="str">
        <f>LOOKUP(WEEKDAY(FV1,2),Tabelle2!$A$1:$A$7,Tabelle2!$B$1:$B$7)</f>
        <v>Fr</v>
      </c>
      <c r="FW2" t="str">
        <f>LOOKUP(WEEKDAY(FW1,2),Tabelle2!$A$1:$A$7,Tabelle2!$B$1:$B$7)</f>
        <v>Sa</v>
      </c>
      <c r="FX2" t="str">
        <f>LOOKUP(WEEKDAY(FX1,2),Tabelle2!$A$1:$A$7,Tabelle2!$B$1:$B$7)</f>
        <v>So</v>
      </c>
      <c r="FY2" t="str">
        <f>LOOKUP(WEEKDAY(FY1,2),Tabelle2!$A$1:$A$7,Tabelle2!$B$1:$B$7)</f>
        <v>Mo</v>
      </c>
      <c r="FZ2" t="str">
        <f>LOOKUP(WEEKDAY(FZ1,2),Tabelle2!$A$1:$A$7,Tabelle2!$B$1:$B$7)</f>
        <v>Di</v>
      </c>
      <c r="GA2" t="str">
        <f>LOOKUP(WEEKDAY(GA1,2),Tabelle2!$A$1:$A$7,Tabelle2!$B$1:$B$7)</f>
        <v>Mi</v>
      </c>
      <c r="GB2" t="str">
        <f>LOOKUP(WEEKDAY(GB1,2),Tabelle2!$A$1:$A$7,Tabelle2!$B$1:$B$7)</f>
        <v>Do</v>
      </c>
      <c r="GC2" t="str">
        <f>LOOKUP(WEEKDAY(GC1,2),Tabelle2!$A$1:$A$7,Tabelle2!$B$1:$B$7)</f>
        <v>Fr</v>
      </c>
      <c r="GD2" t="str">
        <f>LOOKUP(WEEKDAY(GD1,2),Tabelle2!$A$1:$A$7,Tabelle2!$B$1:$B$7)</f>
        <v>Sa</v>
      </c>
      <c r="GE2" t="str">
        <f>LOOKUP(WEEKDAY(GE1,2),Tabelle2!$A$1:$A$7,Tabelle2!$B$1:$B$7)</f>
        <v>So</v>
      </c>
      <c r="GF2" t="str">
        <f>LOOKUP(WEEKDAY(GF1,2),Tabelle2!$A$1:$A$7,Tabelle2!$B$1:$B$7)</f>
        <v>Mo</v>
      </c>
      <c r="GG2" t="str">
        <f>LOOKUP(WEEKDAY(GG1,2),Tabelle2!$A$1:$A$7,Tabelle2!$B$1:$B$7)</f>
        <v>Di</v>
      </c>
      <c r="GH2" t="str">
        <f>LOOKUP(WEEKDAY(GH1,2),Tabelle2!$A$1:$A$7,Tabelle2!$B$1:$B$7)</f>
        <v>Mi</v>
      </c>
      <c r="GI2" t="str">
        <f>LOOKUP(WEEKDAY(GI1,2),Tabelle2!$A$1:$A$7,Tabelle2!$B$1:$B$7)</f>
        <v>Do</v>
      </c>
      <c r="GJ2" t="str">
        <f>LOOKUP(WEEKDAY(GJ1,2),Tabelle2!$A$1:$A$7,Tabelle2!$B$1:$B$7)</f>
        <v>Fr</v>
      </c>
      <c r="GK2" t="str">
        <f>LOOKUP(WEEKDAY(GK1,2),Tabelle2!$A$1:$A$7,Tabelle2!$B$1:$B$7)</f>
        <v>Sa</v>
      </c>
      <c r="GL2" t="str">
        <f>LOOKUP(WEEKDAY(GL1,2),Tabelle2!$A$1:$A$7,Tabelle2!$B$1:$B$7)</f>
        <v>So</v>
      </c>
      <c r="GM2" t="str">
        <f>LOOKUP(WEEKDAY(GM1,2),Tabelle2!$A$1:$A$7,Tabelle2!$B$1:$B$7)</f>
        <v>Mo</v>
      </c>
      <c r="GN2" t="str">
        <f>LOOKUP(WEEKDAY(GN1,2),Tabelle2!$A$1:$A$7,Tabelle2!$B$1:$B$7)</f>
        <v>Di</v>
      </c>
      <c r="GO2" t="str">
        <f>LOOKUP(WEEKDAY(GO1,2),Tabelle2!$A$1:$A$7,Tabelle2!$B$1:$B$7)</f>
        <v>Mi</v>
      </c>
      <c r="GP2" t="str">
        <f>LOOKUP(WEEKDAY(GP1,2),Tabelle2!$A$1:$A$7,Tabelle2!$B$1:$B$7)</f>
        <v>Do</v>
      </c>
      <c r="GQ2" t="str">
        <f>LOOKUP(WEEKDAY(GQ1,2),Tabelle2!$A$1:$A$7,Tabelle2!$B$1:$B$7)</f>
        <v>Fr</v>
      </c>
      <c r="GR2" t="str">
        <f>LOOKUP(WEEKDAY(GR1,2),Tabelle2!$A$1:$A$7,Tabelle2!$B$1:$B$7)</f>
        <v>Sa</v>
      </c>
      <c r="GS2" t="str">
        <f>LOOKUP(WEEKDAY(GS1,2),Tabelle2!$A$1:$A$7,Tabelle2!$B$1:$B$7)</f>
        <v>So</v>
      </c>
      <c r="GT2" t="str">
        <f>LOOKUP(WEEKDAY(GT1,2),Tabelle2!$A$1:$A$7,Tabelle2!$B$1:$B$7)</f>
        <v>Mo</v>
      </c>
      <c r="GU2" t="str">
        <f>LOOKUP(WEEKDAY(GU1,2),Tabelle2!$A$1:$A$7,Tabelle2!$B$1:$B$7)</f>
        <v>Di</v>
      </c>
      <c r="GV2" t="str">
        <f>LOOKUP(WEEKDAY(GV1,2),Tabelle2!$A$1:$A$7,Tabelle2!$B$1:$B$7)</f>
        <v>Mi</v>
      </c>
      <c r="GW2" t="str">
        <f>LOOKUP(WEEKDAY(GW1,2),Tabelle2!$A$1:$A$7,Tabelle2!$B$1:$B$7)</f>
        <v>Do</v>
      </c>
      <c r="GX2" t="str">
        <f>LOOKUP(WEEKDAY(GX1,2),Tabelle2!$A$1:$A$7,Tabelle2!$B$1:$B$7)</f>
        <v>Fr</v>
      </c>
    </row>
    <row r="3" spans="1:206" x14ac:dyDescent="0.3">
      <c r="A3" s="8">
        <v>1</v>
      </c>
      <c r="B3" s="9" t="s">
        <v>5</v>
      </c>
      <c r="C3" s="9">
        <f>SUM(D4:D5)</f>
        <v>6</v>
      </c>
      <c r="D3" s="10"/>
      <c r="E3" s="11">
        <f>1/C3*(F4*D4+F5*D5)</f>
        <v>0.91666666666666663</v>
      </c>
      <c r="F3" s="9"/>
      <c r="G3" s="9">
        <f>(1-E3)*C3</f>
        <v>0.50000000000000022</v>
      </c>
      <c r="H3" s="9"/>
      <c r="I3" s="12">
        <v>40959</v>
      </c>
      <c r="J3" s="12">
        <f>WORKDAY(I3,C3-1,0)</f>
        <v>40966</v>
      </c>
      <c r="K3" s="11"/>
      <c r="L3" s="13"/>
    </row>
    <row r="4" spans="1:206" x14ac:dyDescent="0.3">
      <c r="A4" s="1" t="s">
        <v>6</v>
      </c>
      <c r="B4" t="s">
        <v>7</v>
      </c>
      <c r="D4" s="6">
        <v>5</v>
      </c>
      <c r="F4" s="2">
        <v>1</v>
      </c>
      <c r="H4">
        <f>(1-F4)*D4</f>
        <v>0</v>
      </c>
      <c r="I4" s="3">
        <f>I3</f>
        <v>40959</v>
      </c>
      <c r="J4" s="3">
        <f>WORKDAY(I4,D4-1,0)</f>
        <v>40963</v>
      </c>
      <c r="K4" s="2">
        <f t="shared" ref="K4:K7" si="0">1/D4*L4</f>
        <v>0.92500000000000004</v>
      </c>
      <c r="L4" s="4">
        <f t="shared" ref="L4:L28" si="1">SUM($M4:$GX4)/8</f>
        <v>4.625</v>
      </c>
      <c r="M4">
        <v>8</v>
      </c>
      <c r="N4">
        <v>5</v>
      </c>
      <c r="O4">
        <v>8</v>
      </c>
      <c r="P4">
        <v>8</v>
      </c>
      <c r="Q4">
        <v>8</v>
      </c>
    </row>
    <row r="5" spans="1:206" x14ac:dyDescent="0.3">
      <c r="A5" s="1" t="s">
        <v>8</v>
      </c>
      <c r="B5" t="s">
        <v>9</v>
      </c>
      <c r="D5" s="6">
        <v>1</v>
      </c>
      <c r="F5" s="2">
        <v>0.5</v>
      </c>
      <c r="H5">
        <f>(1-F5)*D5</f>
        <v>0.5</v>
      </c>
      <c r="I5" s="3">
        <f>WORKDAY(J4,1,)</f>
        <v>40966</v>
      </c>
      <c r="J5" s="3">
        <f>WORKDAY(I5,D5-1,0)</f>
        <v>40966</v>
      </c>
      <c r="K5" s="2">
        <f t="shared" si="0"/>
        <v>3.25</v>
      </c>
      <c r="L5" s="4">
        <f t="shared" si="1"/>
        <v>3.25</v>
      </c>
      <c r="T5">
        <v>2</v>
      </c>
      <c r="U5">
        <v>6</v>
      </c>
      <c r="BQ5">
        <v>9</v>
      </c>
      <c r="BR5">
        <v>9</v>
      </c>
    </row>
    <row r="6" spans="1:206" x14ac:dyDescent="0.3">
      <c r="A6" s="8" t="s">
        <v>10</v>
      </c>
      <c r="B6" s="9" t="s">
        <v>11</v>
      </c>
      <c r="C6" s="9">
        <f>SUM(D7:D13)</f>
        <v>19</v>
      </c>
      <c r="D6" s="10"/>
      <c r="E6" s="11">
        <f>1/C6*(F7*D7+F8*D8+D9*F9+D10*F10+D11*F11+D12*F12+D13*F13)</f>
        <v>0.23157894736842105</v>
      </c>
      <c r="F6" s="9"/>
      <c r="G6" s="9">
        <f>(1-E6)*C6</f>
        <v>14.6</v>
      </c>
      <c r="H6" s="9"/>
      <c r="I6" s="12">
        <v>41003</v>
      </c>
      <c r="J6" s="12">
        <f>WORKDAY(I6,C6-1,0)</f>
        <v>41029</v>
      </c>
      <c r="K6" s="11"/>
      <c r="L6" s="13"/>
    </row>
    <row r="7" spans="1:206" x14ac:dyDescent="0.3">
      <c r="A7" s="1" t="s">
        <v>12</v>
      </c>
      <c r="B7" t="s">
        <v>13</v>
      </c>
      <c r="D7" s="6">
        <v>2</v>
      </c>
      <c r="F7" s="2">
        <v>0.5</v>
      </c>
      <c r="H7">
        <f t="shared" ref="H7:H13" si="2">(1-F7)*D7</f>
        <v>1</v>
      </c>
      <c r="I7" s="3">
        <f>I6</f>
        <v>41003</v>
      </c>
      <c r="J7" s="3">
        <f t="shared" ref="J7:J13" si="3">WORKDAY(I7,D7-1,0)</f>
        <v>41004</v>
      </c>
      <c r="K7" s="2">
        <f t="shared" si="0"/>
        <v>0.375</v>
      </c>
      <c r="L7" s="4">
        <f t="shared" si="1"/>
        <v>0.75</v>
      </c>
      <c r="N7">
        <v>3</v>
      </c>
      <c r="U7">
        <v>3</v>
      </c>
    </row>
    <row r="8" spans="1:206" x14ac:dyDescent="0.3">
      <c r="A8" s="1" t="s">
        <v>14</v>
      </c>
      <c r="B8" t="s">
        <v>15</v>
      </c>
      <c r="D8" s="6">
        <v>3</v>
      </c>
      <c r="F8" s="2">
        <v>0.5</v>
      </c>
      <c r="H8">
        <f t="shared" si="2"/>
        <v>1.5</v>
      </c>
      <c r="I8" s="3">
        <f>WORKDAY(J7,1,1)</f>
        <v>41005</v>
      </c>
      <c r="J8" s="3">
        <f>WORKDAY(I8,D8-1,0)</f>
        <v>41009</v>
      </c>
      <c r="K8" s="2">
        <f>1/D8*L8</f>
        <v>1</v>
      </c>
      <c r="L8" s="4">
        <f t="shared" si="1"/>
        <v>3</v>
      </c>
      <c r="V8">
        <v>9</v>
      </c>
      <c r="W8">
        <v>9</v>
      </c>
      <c r="X8">
        <v>6</v>
      </c>
    </row>
    <row r="9" spans="1:206" x14ac:dyDescent="0.3">
      <c r="A9" s="1" t="s">
        <v>16</v>
      </c>
      <c r="B9" t="s">
        <v>17</v>
      </c>
      <c r="D9" s="6">
        <v>5</v>
      </c>
      <c r="F9" s="2">
        <v>0.1</v>
      </c>
      <c r="H9">
        <f t="shared" si="2"/>
        <v>4.5</v>
      </c>
      <c r="I9" s="3">
        <f>WORKDAY(J8,1,)</f>
        <v>41010</v>
      </c>
      <c r="J9" s="3">
        <f t="shared" si="3"/>
        <v>41016</v>
      </c>
      <c r="K9" s="2">
        <f t="shared" ref="K9:K28" si="4">1/D9*L9</f>
        <v>0</v>
      </c>
      <c r="L9" s="4">
        <f t="shared" si="1"/>
        <v>0</v>
      </c>
    </row>
    <row r="10" spans="1:206" x14ac:dyDescent="0.3">
      <c r="A10" s="1" t="s">
        <v>18</v>
      </c>
      <c r="B10" t="s">
        <v>19</v>
      </c>
      <c r="D10" s="6">
        <v>1</v>
      </c>
      <c r="F10" s="2">
        <v>0.9</v>
      </c>
      <c r="H10">
        <f t="shared" si="2"/>
        <v>9.9999999999999978E-2</v>
      </c>
      <c r="I10" s="3">
        <f t="shared" ref="I10:I13" si="5">WORKDAY(J9,1,)</f>
        <v>41017</v>
      </c>
      <c r="J10" s="3">
        <f t="shared" si="3"/>
        <v>41017</v>
      </c>
      <c r="K10" s="2">
        <f t="shared" si="4"/>
        <v>0.9375</v>
      </c>
      <c r="L10" s="4">
        <f t="shared" si="1"/>
        <v>0.9375</v>
      </c>
      <c r="AA10">
        <v>4.5</v>
      </c>
      <c r="AB10">
        <v>3</v>
      </c>
    </row>
    <row r="11" spans="1:206" x14ac:dyDescent="0.3">
      <c r="A11" s="1" t="s">
        <v>20</v>
      </c>
      <c r="B11" t="s">
        <v>21</v>
      </c>
      <c r="D11" s="6">
        <v>2</v>
      </c>
      <c r="F11" s="2">
        <v>0.25</v>
      </c>
      <c r="H11">
        <f t="shared" si="2"/>
        <v>1.5</v>
      </c>
      <c r="I11" s="3">
        <f t="shared" si="5"/>
        <v>41018</v>
      </c>
      <c r="J11" s="3">
        <f t="shared" si="3"/>
        <v>41019</v>
      </c>
      <c r="K11" s="2">
        <f t="shared" si="4"/>
        <v>1.6875</v>
      </c>
      <c r="L11" s="4">
        <f t="shared" si="1"/>
        <v>3.375</v>
      </c>
      <c r="BE11">
        <v>7</v>
      </c>
      <c r="BK11">
        <v>8</v>
      </c>
      <c r="BL11">
        <v>4</v>
      </c>
      <c r="BN11">
        <v>8</v>
      </c>
    </row>
    <row r="12" spans="1:206" x14ac:dyDescent="0.3">
      <c r="A12" s="1" t="s">
        <v>22</v>
      </c>
      <c r="B12" t="s">
        <v>23</v>
      </c>
      <c r="D12" s="6">
        <v>5</v>
      </c>
      <c r="F12" s="2">
        <v>0</v>
      </c>
      <c r="H12">
        <f t="shared" si="2"/>
        <v>5</v>
      </c>
      <c r="I12" s="3">
        <f t="shared" si="5"/>
        <v>41022</v>
      </c>
      <c r="J12" s="3">
        <f t="shared" si="3"/>
        <v>41026</v>
      </c>
      <c r="K12" s="2">
        <f t="shared" si="4"/>
        <v>0</v>
      </c>
      <c r="L12" s="4">
        <f t="shared" si="1"/>
        <v>0</v>
      </c>
    </row>
    <row r="13" spans="1:206" x14ac:dyDescent="0.3">
      <c r="A13" s="1" t="s">
        <v>24</v>
      </c>
      <c r="B13" t="s">
        <v>25</v>
      </c>
      <c r="D13" s="6">
        <v>1</v>
      </c>
      <c r="F13" s="2">
        <v>0</v>
      </c>
      <c r="H13">
        <f t="shared" si="2"/>
        <v>1</v>
      </c>
      <c r="I13" s="3">
        <f t="shared" si="5"/>
        <v>41029</v>
      </c>
      <c r="J13" s="3">
        <f t="shared" si="3"/>
        <v>41029</v>
      </c>
      <c r="K13" s="2">
        <f t="shared" si="4"/>
        <v>0</v>
      </c>
      <c r="L13" s="4">
        <f t="shared" si="1"/>
        <v>0</v>
      </c>
    </row>
    <row r="14" spans="1:206" x14ac:dyDescent="0.3">
      <c r="A14" s="8" t="s">
        <v>26</v>
      </c>
      <c r="B14" s="9" t="s">
        <v>27</v>
      </c>
      <c r="C14" s="9">
        <f>SUM(D15:D21)</f>
        <v>21</v>
      </c>
      <c r="D14" s="10"/>
      <c r="E14" s="11">
        <f>1/C14*(F15*D15+F16*D16+D17*F17+D18*F18+D19*F19+D20*F20+D21*F21)</f>
        <v>0</v>
      </c>
      <c r="F14" s="9"/>
      <c r="G14" s="9">
        <f>(1-E14)*C14</f>
        <v>21</v>
      </c>
      <c r="H14" s="9"/>
      <c r="I14" s="12">
        <f>J6+1</f>
        <v>41030</v>
      </c>
      <c r="J14" s="12">
        <f>WORKDAY(I14,C14-1,0)</f>
        <v>41058</v>
      </c>
      <c r="K14" s="12"/>
      <c r="L14" s="13"/>
    </row>
    <row r="15" spans="1:206" x14ac:dyDescent="0.3">
      <c r="A15" s="1" t="s">
        <v>28</v>
      </c>
      <c r="B15" t="s">
        <v>29</v>
      </c>
      <c r="D15" s="5">
        <v>1</v>
      </c>
      <c r="F15" s="2">
        <v>0</v>
      </c>
      <c r="H15">
        <f>(1-F15)*D15</f>
        <v>1</v>
      </c>
      <c r="I15" s="3">
        <f>I14</f>
        <v>41030</v>
      </c>
      <c r="J15" s="3">
        <f t="shared" ref="J15:J21" si="6">WORKDAY(I15,D15-1,0)</f>
        <v>41030</v>
      </c>
      <c r="K15" s="2">
        <f t="shared" si="4"/>
        <v>0</v>
      </c>
      <c r="L15" s="4">
        <f t="shared" si="1"/>
        <v>0</v>
      </c>
    </row>
    <row r="16" spans="1:206" x14ac:dyDescent="0.3">
      <c r="A16" s="1" t="s">
        <v>30</v>
      </c>
      <c r="B16" t="s">
        <v>31</v>
      </c>
      <c r="D16" s="5">
        <v>3</v>
      </c>
      <c r="F16" s="2">
        <v>0</v>
      </c>
      <c r="H16">
        <f t="shared" ref="H16:H21" si="7">(1-F16)*D16</f>
        <v>3</v>
      </c>
      <c r="I16" s="3">
        <f>WORKDAY(J15,1,)</f>
        <v>41031</v>
      </c>
      <c r="J16" s="3">
        <f t="shared" si="6"/>
        <v>41033</v>
      </c>
      <c r="K16" s="2">
        <f t="shared" si="4"/>
        <v>0</v>
      </c>
      <c r="L16" s="4">
        <f t="shared" si="1"/>
        <v>0</v>
      </c>
    </row>
    <row r="17" spans="1:206" x14ac:dyDescent="0.3">
      <c r="A17" s="1" t="s">
        <v>32</v>
      </c>
      <c r="B17" t="s">
        <v>21</v>
      </c>
      <c r="D17" s="5">
        <v>5</v>
      </c>
      <c r="F17" s="2">
        <v>0</v>
      </c>
      <c r="H17">
        <f t="shared" si="7"/>
        <v>5</v>
      </c>
      <c r="I17" s="3">
        <f t="shared" ref="I17:I21" si="8">WORKDAY(J16,1,)</f>
        <v>41036</v>
      </c>
      <c r="J17" s="3">
        <f t="shared" si="6"/>
        <v>41040</v>
      </c>
      <c r="K17" s="2">
        <f t="shared" si="4"/>
        <v>0</v>
      </c>
      <c r="L17" s="4">
        <f t="shared" si="1"/>
        <v>0</v>
      </c>
    </row>
    <row r="18" spans="1:206" x14ac:dyDescent="0.3">
      <c r="A18" s="1" t="s">
        <v>33</v>
      </c>
      <c r="B18" t="s">
        <v>34</v>
      </c>
      <c r="D18" s="5">
        <v>1</v>
      </c>
      <c r="F18" s="2">
        <v>0</v>
      </c>
      <c r="H18">
        <f t="shared" si="7"/>
        <v>1</v>
      </c>
      <c r="I18" s="3">
        <f t="shared" si="8"/>
        <v>41043</v>
      </c>
      <c r="J18" s="3">
        <f t="shared" si="6"/>
        <v>41043</v>
      </c>
      <c r="K18" s="2">
        <f t="shared" si="4"/>
        <v>0</v>
      </c>
      <c r="L18" s="4">
        <f t="shared" si="1"/>
        <v>0</v>
      </c>
    </row>
    <row r="19" spans="1:206" x14ac:dyDescent="0.3">
      <c r="A19" s="1" t="s">
        <v>35</v>
      </c>
      <c r="B19" t="s">
        <v>36</v>
      </c>
      <c r="D19" s="5">
        <v>2</v>
      </c>
      <c r="F19" s="2">
        <v>0</v>
      </c>
      <c r="H19">
        <f t="shared" si="7"/>
        <v>2</v>
      </c>
      <c r="I19" s="3">
        <f t="shared" si="8"/>
        <v>41044</v>
      </c>
      <c r="J19" s="3">
        <f t="shared" si="6"/>
        <v>41045</v>
      </c>
      <c r="K19" s="2">
        <f t="shared" si="4"/>
        <v>0</v>
      </c>
      <c r="L19" s="4">
        <f t="shared" si="1"/>
        <v>0</v>
      </c>
    </row>
    <row r="20" spans="1:206" x14ac:dyDescent="0.3">
      <c r="A20" s="1" t="s">
        <v>37</v>
      </c>
      <c r="B20" t="s">
        <v>38</v>
      </c>
      <c r="D20" s="5">
        <v>7</v>
      </c>
      <c r="F20" s="2">
        <v>0</v>
      </c>
      <c r="H20">
        <f t="shared" si="7"/>
        <v>7</v>
      </c>
      <c r="I20" s="3">
        <f t="shared" si="8"/>
        <v>41046</v>
      </c>
      <c r="J20" s="3">
        <f t="shared" si="6"/>
        <v>41054</v>
      </c>
      <c r="K20" s="2">
        <f t="shared" si="4"/>
        <v>0</v>
      </c>
      <c r="L20" s="4">
        <f t="shared" si="1"/>
        <v>0</v>
      </c>
    </row>
    <row r="21" spans="1:206" x14ac:dyDescent="0.3">
      <c r="A21" s="1" t="s">
        <v>39</v>
      </c>
      <c r="B21" t="s">
        <v>40</v>
      </c>
      <c r="D21" s="5">
        <v>2</v>
      </c>
      <c r="F21" s="2">
        <v>0</v>
      </c>
      <c r="H21">
        <f t="shared" si="7"/>
        <v>2</v>
      </c>
      <c r="I21" s="3">
        <f t="shared" si="8"/>
        <v>41057</v>
      </c>
      <c r="J21" s="3">
        <f t="shared" si="6"/>
        <v>41058</v>
      </c>
      <c r="K21" s="2">
        <f t="shared" si="4"/>
        <v>0</v>
      </c>
      <c r="L21" s="4">
        <f t="shared" si="1"/>
        <v>0</v>
      </c>
    </row>
    <row r="22" spans="1:206" x14ac:dyDescent="0.3">
      <c r="A22" s="8" t="s">
        <v>41</v>
      </c>
      <c r="B22" s="9" t="s">
        <v>42</v>
      </c>
      <c r="C22" s="10">
        <f>SUM(D23:D28)</f>
        <v>42</v>
      </c>
      <c r="D22" s="10"/>
      <c r="E22" s="11">
        <f>1/C22*(F23*D23+F24*D24+D25*F25+D26*F26+D27*F27+D28*F28)</f>
        <v>0</v>
      </c>
      <c r="F22" s="9"/>
      <c r="G22" s="9">
        <f>(1-E22)*C22</f>
        <v>42</v>
      </c>
      <c r="H22" s="9"/>
      <c r="I22" s="12">
        <f>J14+1</f>
        <v>41059</v>
      </c>
      <c r="J22" s="12">
        <f>WORKDAY(I22,C22-1,0)</f>
        <v>41116</v>
      </c>
      <c r="K22" s="12"/>
      <c r="L22" s="13"/>
    </row>
    <row r="23" spans="1:206" x14ac:dyDescent="0.3">
      <c r="A23" s="1" t="s">
        <v>43</v>
      </c>
      <c r="B23" t="s">
        <v>44</v>
      </c>
      <c r="D23" s="5">
        <v>4</v>
      </c>
      <c r="F23" s="2">
        <v>0</v>
      </c>
      <c r="H23">
        <f t="shared" ref="H23:H28" si="9">(1-F23)*D23</f>
        <v>4</v>
      </c>
      <c r="I23" s="3">
        <f>I22</f>
        <v>41059</v>
      </c>
      <c r="J23" s="3">
        <f t="shared" ref="J23:J28" si="10">WORKDAY(I23,D23-1,0)</f>
        <v>41064</v>
      </c>
      <c r="K23" s="2">
        <f t="shared" si="4"/>
        <v>0</v>
      </c>
      <c r="L23" s="4">
        <f t="shared" si="1"/>
        <v>0</v>
      </c>
    </row>
    <row r="24" spans="1:206" x14ac:dyDescent="0.3">
      <c r="A24" s="1" t="s">
        <v>45</v>
      </c>
      <c r="B24" t="s">
        <v>46</v>
      </c>
      <c r="D24" s="5">
        <v>8</v>
      </c>
      <c r="F24" s="2">
        <v>0</v>
      </c>
      <c r="H24">
        <f t="shared" si="9"/>
        <v>8</v>
      </c>
      <c r="I24" s="3">
        <f>WORKDAY(J23,1,)</f>
        <v>41065</v>
      </c>
      <c r="J24" s="3">
        <f t="shared" si="10"/>
        <v>41074</v>
      </c>
      <c r="K24" s="2">
        <f t="shared" si="4"/>
        <v>0</v>
      </c>
      <c r="L24" s="4">
        <f t="shared" si="1"/>
        <v>0</v>
      </c>
    </row>
    <row r="25" spans="1:206" x14ac:dyDescent="0.3">
      <c r="A25" s="1" t="s">
        <v>47</v>
      </c>
      <c r="B25" t="s">
        <v>48</v>
      </c>
      <c r="D25" s="5">
        <v>4</v>
      </c>
      <c r="F25" s="2">
        <v>0</v>
      </c>
      <c r="H25">
        <f t="shared" si="9"/>
        <v>4</v>
      </c>
      <c r="I25" s="3">
        <f t="shared" ref="I25:I28" si="11">WORKDAY(J24,1,)</f>
        <v>41075</v>
      </c>
      <c r="J25" s="3">
        <f t="shared" si="10"/>
        <v>41080</v>
      </c>
      <c r="K25" s="2">
        <f t="shared" si="4"/>
        <v>0</v>
      </c>
      <c r="L25" s="4">
        <f t="shared" si="1"/>
        <v>0</v>
      </c>
    </row>
    <row r="26" spans="1:206" x14ac:dyDescent="0.3">
      <c r="A26" s="1" t="s">
        <v>49</v>
      </c>
      <c r="B26" t="s">
        <v>50</v>
      </c>
      <c r="D26" s="5">
        <v>10</v>
      </c>
      <c r="F26" s="2">
        <v>0</v>
      </c>
      <c r="H26">
        <f t="shared" si="9"/>
        <v>10</v>
      </c>
      <c r="I26" s="3">
        <f t="shared" si="11"/>
        <v>41081</v>
      </c>
      <c r="J26" s="3">
        <f t="shared" si="10"/>
        <v>41094</v>
      </c>
      <c r="K26" s="2">
        <f t="shared" si="4"/>
        <v>0</v>
      </c>
      <c r="L26" s="4">
        <f t="shared" si="1"/>
        <v>0</v>
      </c>
    </row>
    <row r="27" spans="1:206" x14ac:dyDescent="0.3">
      <c r="A27" s="1" t="s">
        <v>51</v>
      </c>
      <c r="B27" t="s">
        <v>52</v>
      </c>
      <c r="D27" s="5">
        <v>12</v>
      </c>
      <c r="F27" s="2">
        <v>0</v>
      </c>
      <c r="H27">
        <f t="shared" si="9"/>
        <v>12</v>
      </c>
      <c r="I27" s="3">
        <f t="shared" si="11"/>
        <v>41095</v>
      </c>
      <c r="J27" s="3">
        <f t="shared" si="10"/>
        <v>41110</v>
      </c>
      <c r="K27" s="2">
        <f t="shared" si="4"/>
        <v>0</v>
      </c>
      <c r="L27" s="4">
        <f t="shared" si="1"/>
        <v>0</v>
      </c>
    </row>
    <row r="28" spans="1:206" x14ac:dyDescent="0.3">
      <c r="A28" s="1" t="s">
        <v>53</v>
      </c>
      <c r="B28" t="s">
        <v>54</v>
      </c>
      <c r="D28" s="5">
        <v>4</v>
      </c>
      <c r="F28" s="2">
        <v>0</v>
      </c>
      <c r="H28">
        <f t="shared" si="9"/>
        <v>4</v>
      </c>
      <c r="I28" s="3">
        <f t="shared" si="11"/>
        <v>41113</v>
      </c>
      <c r="J28" s="3">
        <f t="shared" si="10"/>
        <v>41116</v>
      </c>
      <c r="K28" s="2">
        <f t="shared" si="4"/>
        <v>0</v>
      </c>
      <c r="L28" s="4">
        <f t="shared" si="1"/>
        <v>0</v>
      </c>
    </row>
    <row r="30" spans="1:206" x14ac:dyDescent="0.3">
      <c r="A30" s="8"/>
      <c r="B30" s="9"/>
      <c r="C30" s="9">
        <f>SUM(C3:C29)</f>
        <v>88</v>
      </c>
      <c r="D30" s="10"/>
      <c r="E30" s="11">
        <f>1/C30*G30</f>
        <v>0.88749999999999996</v>
      </c>
      <c r="F30" s="9"/>
      <c r="G30" s="9">
        <f>SUM(G3:G29)</f>
        <v>78.099999999999994</v>
      </c>
      <c r="H30" s="9"/>
      <c r="I30" s="12"/>
      <c r="J30" s="12"/>
      <c r="K30" s="11">
        <f>1/C30*L30</f>
        <v>0.18110795454545456</v>
      </c>
      <c r="L30" s="14">
        <f>SUM(L3:L29)</f>
        <v>15.9375</v>
      </c>
      <c r="M30">
        <f>IF(SUM(M3:M29)&gt;0,SUM(M3:M29),"")</f>
        <v>8</v>
      </c>
      <c r="N30">
        <f t="shared" ref="N30:BY30" si="12">IF(SUM(N3:N29)&gt;0,SUM(N3:N29),"")</f>
        <v>8</v>
      </c>
      <c r="O30">
        <f t="shared" si="12"/>
        <v>8</v>
      </c>
      <c r="P30">
        <f t="shared" si="12"/>
        <v>8</v>
      </c>
      <c r="Q30">
        <f t="shared" si="12"/>
        <v>8</v>
      </c>
      <c r="R30" t="str">
        <f t="shared" si="12"/>
        <v/>
      </c>
      <c r="S30" t="str">
        <f t="shared" si="12"/>
        <v/>
      </c>
      <c r="T30">
        <f t="shared" si="12"/>
        <v>2</v>
      </c>
      <c r="U30">
        <f t="shared" si="12"/>
        <v>9</v>
      </c>
      <c r="V30">
        <f t="shared" si="12"/>
        <v>9</v>
      </c>
      <c r="W30">
        <f t="shared" si="12"/>
        <v>9</v>
      </c>
      <c r="X30">
        <f t="shared" si="12"/>
        <v>6</v>
      </c>
      <c r="Y30" t="str">
        <f t="shared" si="12"/>
        <v/>
      </c>
      <c r="Z30" t="str">
        <f t="shared" si="12"/>
        <v/>
      </c>
      <c r="AA30">
        <f t="shared" si="12"/>
        <v>4.5</v>
      </c>
      <c r="AB30">
        <f t="shared" si="12"/>
        <v>3</v>
      </c>
      <c r="AC30" t="str">
        <f t="shared" si="12"/>
        <v/>
      </c>
      <c r="AD30" t="str">
        <f t="shared" si="12"/>
        <v/>
      </c>
      <c r="AE30" t="str">
        <f t="shared" si="12"/>
        <v/>
      </c>
      <c r="AF30" t="str">
        <f t="shared" si="12"/>
        <v/>
      </c>
      <c r="AG30" t="str">
        <f t="shared" si="12"/>
        <v/>
      </c>
      <c r="AH30" t="str">
        <f t="shared" si="12"/>
        <v/>
      </c>
      <c r="AI30" t="str">
        <f t="shared" si="12"/>
        <v/>
      </c>
      <c r="AJ30" t="str">
        <f t="shared" si="12"/>
        <v/>
      </c>
      <c r="AK30" t="str">
        <f t="shared" si="12"/>
        <v/>
      </c>
      <c r="AL30" t="str">
        <f t="shared" si="12"/>
        <v/>
      </c>
      <c r="AM30" t="str">
        <f t="shared" si="12"/>
        <v/>
      </c>
      <c r="AN30" t="str">
        <f t="shared" si="12"/>
        <v/>
      </c>
      <c r="AO30" t="str">
        <f t="shared" si="12"/>
        <v/>
      </c>
      <c r="AP30" t="str">
        <f t="shared" si="12"/>
        <v/>
      </c>
      <c r="AQ30" t="str">
        <f t="shared" si="12"/>
        <v/>
      </c>
      <c r="AR30" t="str">
        <f t="shared" si="12"/>
        <v/>
      </c>
      <c r="AS30" t="str">
        <f t="shared" si="12"/>
        <v/>
      </c>
      <c r="AT30" t="str">
        <f t="shared" si="12"/>
        <v/>
      </c>
      <c r="AU30" t="str">
        <f t="shared" si="12"/>
        <v/>
      </c>
      <c r="AV30" t="str">
        <f t="shared" si="12"/>
        <v/>
      </c>
      <c r="AW30" t="str">
        <f t="shared" si="12"/>
        <v/>
      </c>
      <c r="AX30" t="str">
        <f t="shared" si="12"/>
        <v/>
      </c>
      <c r="AY30" t="str">
        <f t="shared" si="12"/>
        <v/>
      </c>
      <c r="AZ30" t="str">
        <f t="shared" si="12"/>
        <v/>
      </c>
      <c r="BA30" t="str">
        <f t="shared" si="12"/>
        <v/>
      </c>
      <c r="BB30" t="str">
        <f t="shared" si="12"/>
        <v/>
      </c>
      <c r="BC30" t="str">
        <f t="shared" si="12"/>
        <v/>
      </c>
      <c r="BD30" t="str">
        <f t="shared" si="12"/>
        <v/>
      </c>
      <c r="BE30">
        <f t="shared" si="12"/>
        <v>7</v>
      </c>
      <c r="BF30" t="str">
        <f t="shared" si="12"/>
        <v/>
      </c>
      <c r="BG30" t="str">
        <f t="shared" si="12"/>
        <v/>
      </c>
      <c r="BH30" t="str">
        <f t="shared" si="12"/>
        <v/>
      </c>
      <c r="BI30" t="str">
        <f t="shared" si="12"/>
        <v/>
      </c>
      <c r="BJ30" t="str">
        <f t="shared" si="12"/>
        <v/>
      </c>
      <c r="BK30">
        <f t="shared" si="12"/>
        <v>8</v>
      </c>
      <c r="BL30">
        <f t="shared" si="12"/>
        <v>4</v>
      </c>
      <c r="BM30" t="str">
        <f t="shared" si="12"/>
        <v/>
      </c>
      <c r="BN30">
        <f t="shared" si="12"/>
        <v>8</v>
      </c>
      <c r="BO30" t="str">
        <f t="shared" si="12"/>
        <v/>
      </c>
      <c r="BP30" t="str">
        <f t="shared" si="12"/>
        <v/>
      </c>
      <c r="BQ30">
        <f t="shared" si="12"/>
        <v>9</v>
      </c>
      <c r="BR30">
        <f t="shared" si="12"/>
        <v>9</v>
      </c>
      <c r="BS30" t="str">
        <f t="shared" si="12"/>
        <v/>
      </c>
      <c r="BT30" t="str">
        <f t="shared" si="12"/>
        <v/>
      </c>
      <c r="BU30" t="str">
        <f t="shared" si="12"/>
        <v/>
      </c>
      <c r="BV30" t="str">
        <f t="shared" si="12"/>
        <v/>
      </c>
      <c r="BW30" t="str">
        <f t="shared" si="12"/>
        <v/>
      </c>
      <c r="BX30" t="str">
        <f t="shared" si="12"/>
        <v/>
      </c>
      <c r="BY30" t="str">
        <f t="shared" si="12"/>
        <v/>
      </c>
      <c r="BZ30" t="str">
        <f t="shared" ref="BZ30:EK30" si="13">IF(SUM(BZ3:BZ29)&gt;0,SUM(BZ3:BZ29),"")</f>
        <v/>
      </c>
      <c r="CA30" t="str">
        <f t="shared" si="13"/>
        <v/>
      </c>
      <c r="CB30" t="str">
        <f t="shared" si="13"/>
        <v/>
      </c>
      <c r="CC30" t="str">
        <f t="shared" si="13"/>
        <v/>
      </c>
      <c r="CD30" t="str">
        <f t="shared" si="13"/>
        <v/>
      </c>
      <c r="CE30" t="str">
        <f t="shared" si="13"/>
        <v/>
      </c>
      <c r="CF30" t="str">
        <f t="shared" si="13"/>
        <v/>
      </c>
      <c r="CG30" t="str">
        <f t="shared" si="13"/>
        <v/>
      </c>
      <c r="CH30" t="str">
        <f t="shared" si="13"/>
        <v/>
      </c>
      <c r="CI30" t="str">
        <f t="shared" si="13"/>
        <v/>
      </c>
      <c r="CJ30" t="str">
        <f t="shared" si="13"/>
        <v/>
      </c>
      <c r="CK30" t="str">
        <f t="shared" si="13"/>
        <v/>
      </c>
      <c r="CL30" t="str">
        <f t="shared" si="13"/>
        <v/>
      </c>
      <c r="CM30" t="str">
        <f t="shared" si="13"/>
        <v/>
      </c>
      <c r="CN30" t="str">
        <f t="shared" si="13"/>
        <v/>
      </c>
      <c r="CO30" t="str">
        <f t="shared" si="13"/>
        <v/>
      </c>
      <c r="CP30" t="str">
        <f t="shared" si="13"/>
        <v/>
      </c>
      <c r="CQ30" t="str">
        <f t="shared" si="13"/>
        <v/>
      </c>
      <c r="CR30" t="str">
        <f t="shared" si="13"/>
        <v/>
      </c>
      <c r="CS30" t="str">
        <f t="shared" si="13"/>
        <v/>
      </c>
      <c r="CT30" t="str">
        <f t="shared" si="13"/>
        <v/>
      </c>
      <c r="CU30" t="str">
        <f t="shared" si="13"/>
        <v/>
      </c>
      <c r="CV30" t="str">
        <f t="shared" si="13"/>
        <v/>
      </c>
      <c r="CW30" t="str">
        <f t="shared" si="13"/>
        <v/>
      </c>
      <c r="CX30" t="str">
        <f t="shared" si="13"/>
        <v/>
      </c>
      <c r="CY30" t="str">
        <f t="shared" si="13"/>
        <v/>
      </c>
      <c r="CZ30" t="str">
        <f t="shared" si="13"/>
        <v/>
      </c>
      <c r="DA30" t="str">
        <f t="shared" si="13"/>
        <v/>
      </c>
      <c r="DB30" t="str">
        <f t="shared" si="13"/>
        <v/>
      </c>
      <c r="DC30" t="str">
        <f t="shared" si="13"/>
        <v/>
      </c>
      <c r="DD30" t="str">
        <f t="shared" si="13"/>
        <v/>
      </c>
      <c r="DE30" t="str">
        <f t="shared" si="13"/>
        <v/>
      </c>
      <c r="DF30" t="str">
        <f t="shared" si="13"/>
        <v/>
      </c>
      <c r="DG30" t="str">
        <f t="shared" si="13"/>
        <v/>
      </c>
      <c r="DH30" t="str">
        <f t="shared" si="13"/>
        <v/>
      </c>
      <c r="DI30" t="str">
        <f t="shared" si="13"/>
        <v/>
      </c>
      <c r="DJ30" t="str">
        <f t="shared" si="13"/>
        <v/>
      </c>
      <c r="DK30" t="str">
        <f t="shared" si="13"/>
        <v/>
      </c>
      <c r="DL30" t="str">
        <f t="shared" si="13"/>
        <v/>
      </c>
      <c r="DM30" t="str">
        <f t="shared" si="13"/>
        <v/>
      </c>
      <c r="DN30" t="str">
        <f t="shared" si="13"/>
        <v/>
      </c>
      <c r="DO30" t="str">
        <f t="shared" si="13"/>
        <v/>
      </c>
      <c r="DP30" t="str">
        <f t="shared" si="13"/>
        <v/>
      </c>
      <c r="DQ30" t="str">
        <f t="shared" si="13"/>
        <v/>
      </c>
      <c r="DR30" t="str">
        <f t="shared" si="13"/>
        <v/>
      </c>
      <c r="DS30" t="str">
        <f t="shared" si="13"/>
        <v/>
      </c>
      <c r="DT30" t="str">
        <f t="shared" si="13"/>
        <v/>
      </c>
      <c r="DU30" t="str">
        <f t="shared" si="13"/>
        <v/>
      </c>
      <c r="DV30" t="str">
        <f t="shared" si="13"/>
        <v/>
      </c>
      <c r="DW30" t="str">
        <f t="shared" si="13"/>
        <v/>
      </c>
      <c r="DX30" t="str">
        <f t="shared" si="13"/>
        <v/>
      </c>
      <c r="DY30" t="str">
        <f t="shared" si="13"/>
        <v/>
      </c>
      <c r="DZ30" t="str">
        <f t="shared" si="13"/>
        <v/>
      </c>
      <c r="EA30" t="str">
        <f t="shared" si="13"/>
        <v/>
      </c>
      <c r="EB30" t="str">
        <f t="shared" si="13"/>
        <v/>
      </c>
      <c r="EC30" t="str">
        <f t="shared" si="13"/>
        <v/>
      </c>
      <c r="ED30" t="str">
        <f t="shared" si="13"/>
        <v/>
      </c>
      <c r="EE30" t="str">
        <f t="shared" si="13"/>
        <v/>
      </c>
      <c r="EF30" t="str">
        <f t="shared" si="13"/>
        <v/>
      </c>
      <c r="EG30" t="str">
        <f t="shared" si="13"/>
        <v/>
      </c>
      <c r="EH30" t="str">
        <f t="shared" si="13"/>
        <v/>
      </c>
      <c r="EI30" t="str">
        <f t="shared" si="13"/>
        <v/>
      </c>
      <c r="EJ30" t="str">
        <f t="shared" si="13"/>
        <v/>
      </c>
      <c r="EK30" t="str">
        <f t="shared" si="13"/>
        <v/>
      </c>
      <c r="EL30" t="str">
        <f t="shared" ref="EL30:GW30" si="14">IF(SUM(EL3:EL29)&gt;0,SUM(EL3:EL29),"")</f>
        <v/>
      </c>
      <c r="EM30" t="str">
        <f t="shared" si="14"/>
        <v/>
      </c>
      <c r="EN30" t="str">
        <f t="shared" si="14"/>
        <v/>
      </c>
      <c r="EO30" t="str">
        <f t="shared" si="14"/>
        <v/>
      </c>
      <c r="EP30" t="str">
        <f t="shared" si="14"/>
        <v/>
      </c>
      <c r="EQ30" t="str">
        <f t="shared" si="14"/>
        <v/>
      </c>
      <c r="ER30" t="str">
        <f t="shared" si="14"/>
        <v/>
      </c>
      <c r="ES30" t="str">
        <f t="shared" si="14"/>
        <v/>
      </c>
      <c r="ET30" t="str">
        <f t="shared" si="14"/>
        <v/>
      </c>
      <c r="EU30" t="str">
        <f t="shared" si="14"/>
        <v/>
      </c>
      <c r="EV30" t="str">
        <f t="shared" si="14"/>
        <v/>
      </c>
      <c r="EW30" t="str">
        <f t="shared" si="14"/>
        <v/>
      </c>
      <c r="EX30" t="str">
        <f t="shared" si="14"/>
        <v/>
      </c>
      <c r="EY30" t="str">
        <f t="shared" si="14"/>
        <v/>
      </c>
      <c r="EZ30" t="str">
        <f t="shared" si="14"/>
        <v/>
      </c>
      <c r="FA30" t="str">
        <f t="shared" si="14"/>
        <v/>
      </c>
      <c r="FB30" t="str">
        <f t="shared" si="14"/>
        <v/>
      </c>
      <c r="FC30" t="str">
        <f t="shared" si="14"/>
        <v/>
      </c>
      <c r="FD30" t="str">
        <f t="shared" si="14"/>
        <v/>
      </c>
      <c r="FE30" t="str">
        <f t="shared" si="14"/>
        <v/>
      </c>
      <c r="FF30" t="str">
        <f t="shared" si="14"/>
        <v/>
      </c>
      <c r="FG30" t="str">
        <f t="shared" si="14"/>
        <v/>
      </c>
      <c r="FH30" t="str">
        <f t="shared" si="14"/>
        <v/>
      </c>
      <c r="FI30" t="str">
        <f t="shared" si="14"/>
        <v/>
      </c>
      <c r="FJ30" t="str">
        <f t="shared" si="14"/>
        <v/>
      </c>
      <c r="FK30" t="str">
        <f t="shared" si="14"/>
        <v/>
      </c>
      <c r="FL30" t="str">
        <f t="shared" si="14"/>
        <v/>
      </c>
      <c r="FM30" t="str">
        <f t="shared" si="14"/>
        <v/>
      </c>
      <c r="FN30" t="str">
        <f t="shared" si="14"/>
        <v/>
      </c>
      <c r="FO30" t="str">
        <f t="shared" si="14"/>
        <v/>
      </c>
      <c r="FP30" t="str">
        <f t="shared" si="14"/>
        <v/>
      </c>
      <c r="FQ30" t="str">
        <f t="shared" si="14"/>
        <v/>
      </c>
      <c r="FR30" t="str">
        <f t="shared" si="14"/>
        <v/>
      </c>
      <c r="FS30" t="str">
        <f t="shared" si="14"/>
        <v/>
      </c>
      <c r="FT30" t="str">
        <f t="shared" si="14"/>
        <v/>
      </c>
      <c r="FU30" t="str">
        <f t="shared" si="14"/>
        <v/>
      </c>
      <c r="FV30" t="str">
        <f t="shared" si="14"/>
        <v/>
      </c>
      <c r="FW30" t="str">
        <f t="shared" si="14"/>
        <v/>
      </c>
      <c r="FX30" t="str">
        <f t="shared" si="14"/>
        <v/>
      </c>
      <c r="FY30" t="str">
        <f t="shared" si="14"/>
        <v/>
      </c>
      <c r="FZ30" t="str">
        <f t="shared" si="14"/>
        <v/>
      </c>
      <c r="GA30" t="str">
        <f t="shared" si="14"/>
        <v/>
      </c>
      <c r="GB30" t="str">
        <f t="shared" si="14"/>
        <v/>
      </c>
      <c r="GC30" t="str">
        <f t="shared" si="14"/>
        <v/>
      </c>
      <c r="GD30" t="str">
        <f t="shared" si="14"/>
        <v/>
      </c>
      <c r="GE30" t="str">
        <f t="shared" si="14"/>
        <v/>
      </c>
      <c r="GF30" t="str">
        <f t="shared" si="14"/>
        <v/>
      </c>
      <c r="GG30" t="str">
        <f t="shared" si="14"/>
        <v/>
      </c>
      <c r="GH30" t="str">
        <f t="shared" si="14"/>
        <v/>
      </c>
      <c r="GI30" t="str">
        <f t="shared" si="14"/>
        <v/>
      </c>
      <c r="GJ30" t="str">
        <f t="shared" si="14"/>
        <v/>
      </c>
      <c r="GK30" t="str">
        <f t="shared" si="14"/>
        <v/>
      </c>
      <c r="GL30" t="str">
        <f t="shared" si="14"/>
        <v/>
      </c>
      <c r="GM30" t="str">
        <f t="shared" si="14"/>
        <v/>
      </c>
      <c r="GN30" t="str">
        <f t="shared" si="14"/>
        <v/>
      </c>
      <c r="GO30" t="str">
        <f t="shared" si="14"/>
        <v/>
      </c>
      <c r="GP30" t="str">
        <f t="shared" si="14"/>
        <v/>
      </c>
      <c r="GQ30" t="str">
        <f t="shared" si="14"/>
        <v/>
      </c>
      <c r="GR30" t="str">
        <f t="shared" si="14"/>
        <v/>
      </c>
      <c r="GS30" t="str">
        <f t="shared" si="14"/>
        <v/>
      </c>
      <c r="GT30" t="str">
        <f t="shared" si="14"/>
        <v/>
      </c>
      <c r="GU30" t="str">
        <f t="shared" si="14"/>
        <v/>
      </c>
      <c r="GV30" t="str">
        <f t="shared" si="14"/>
        <v/>
      </c>
      <c r="GW30" t="str">
        <f t="shared" si="14"/>
        <v/>
      </c>
      <c r="GX30" t="str">
        <f t="shared" ref="GX30" si="15">IF(SUM(GX3:GX29)&gt;0,SUM(GX3:GX29),"")</f>
        <v/>
      </c>
    </row>
  </sheetData>
  <mergeCells count="3">
    <mergeCell ref="C2:D2"/>
    <mergeCell ref="E2:F2"/>
    <mergeCell ref="G2:H2"/>
  </mergeCells>
  <conditionalFormatting sqref="M3:GX30">
    <cfRule type="expression" dxfId="2" priority="1">
      <formula>OR(WEEKDAY(M$1,2)=6,WEEKDAY(M$1,2)=7)</formula>
    </cfRule>
    <cfRule type="expression" dxfId="1" priority="2">
      <formula>AND(M$1&gt;=$I3,M$1&lt;=$J3)</formula>
    </cfRule>
    <cfRule type="expression" dxfId="0" priority="3">
      <formula>TODAY()=M$1</formula>
    </cfRule>
  </conditionalFormatting>
  <pageMargins left="0.7" right="0.7" top="0.75" bottom="0.75" header="0.3" footer="0.3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baseColWidth="10" defaultRowHeight="14.4" x14ac:dyDescent="0.3"/>
  <cols>
    <col min="1" max="1" width="2" bestFit="1" customWidth="1"/>
    <col min="2" max="2" width="3.77734375" bestFit="1" customWidth="1"/>
  </cols>
  <sheetData>
    <row r="1" spans="1:2" x14ac:dyDescent="0.3">
      <c r="A1">
        <v>1</v>
      </c>
      <c r="B1" t="s">
        <v>58</v>
      </c>
    </row>
    <row r="2" spans="1:2" x14ac:dyDescent="0.3">
      <c r="A2">
        <v>2</v>
      </c>
      <c r="B2" t="s">
        <v>59</v>
      </c>
    </row>
    <row r="3" spans="1:2" x14ac:dyDescent="0.3">
      <c r="A3">
        <v>3</v>
      </c>
      <c r="B3" t="s">
        <v>60</v>
      </c>
    </row>
    <row r="4" spans="1:2" x14ac:dyDescent="0.3">
      <c r="A4">
        <v>4</v>
      </c>
      <c r="B4" t="s">
        <v>61</v>
      </c>
    </row>
    <row r="5" spans="1:2" x14ac:dyDescent="0.3">
      <c r="A5">
        <v>5</v>
      </c>
      <c r="B5" t="s">
        <v>62</v>
      </c>
    </row>
    <row r="6" spans="1:2" x14ac:dyDescent="0.3">
      <c r="A6">
        <v>6</v>
      </c>
      <c r="B6" t="s">
        <v>63</v>
      </c>
    </row>
    <row r="7" spans="1:2" x14ac:dyDescent="0.3">
      <c r="A7">
        <v>7</v>
      </c>
      <c r="B7" t="s">
        <v>64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adesso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Gärtner, Andre</dc:creator>
  <cp:lastModifiedBy>Gärtner, Andre</cp:lastModifiedBy>
  <cp:lastPrinted>2012-04-11T06:23:37Z</cp:lastPrinted>
  <dcterms:created xsi:type="dcterms:W3CDTF">2012-04-04T07:13:40Z</dcterms:created>
  <dcterms:modified xsi:type="dcterms:W3CDTF">2012-04-17T15:21:11Z</dcterms:modified>
</cp:coreProperties>
</file>